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1.xml" ContentType="application/vnd.openxmlformats-officedocument.drawing+xml"/>
  <Override PartName="/xl/comments13.xml" ContentType="application/vnd.openxmlformats-officedocument.spreadsheetml.comments+xml"/>
  <Override PartName="/xl/drawings/drawing2.xml" ContentType="application/vnd.openxmlformats-officedocument.drawing+xml"/>
  <Override PartName="/xl/comments14.xml" ContentType="application/vnd.openxmlformats-officedocument.spreadsheetml.comments+xml"/>
  <Override PartName="/xl/drawings/drawing3.xml" ContentType="application/vnd.openxmlformats-officedocument.drawing+xml"/>
  <Override PartName="/xl/comments15.xml" ContentType="application/vnd.openxmlformats-officedocument.spreadsheetml.comments+xml"/>
  <Override PartName="/xl/drawings/drawing4.xml" ContentType="application/vnd.openxmlformats-officedocument.drawing+xml"/>
  <Override PartName="/xl/comments1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7.xml" ContentType="application/vnd.openxmlformats-officedocument.spreadsheetml.comments+xml"/>
  <Override PartName="/xl/drawings/drawing5.xml" ContentType="application/vnd.openxmlformats-officedocument.drawing+xml"/>
  <Override PartName="/xl/comments18.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omments19.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threadedComments/threadedComment1.xml" ContentType="application/vnd.ms-excel.threadedcomments+xml"/>
  <Override PartName="/xl/comments86.xml" ContentType="application/vnd.openxmlformats-officedocument.spreadsheetml.comments+xml"/>
  <Override PartName="/xl/threadedComments/threadedComment2.xml" ContentType="application/vnd.ms-excel.threaded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100.xml" ContentType="application/vnd.openxmlformats-officedocument.spreadsheetml.comments+xml"/>
  <Override PartName="/xl/comments101.xml" ContentType="application/vnd.openxmlformats-officedocument.spreadsheetml.comments+xml"/>
  <Override PartName="/xl/comments102.xml" ContentType="application/vnd.openxmlformats-officedocument.spreadsheetml.comments+xml"/>
  <Override PartName="/xl/comments103.xml" ContentType="application/vnd.openxmlformats-officedocument.spreadsheetml.comments+xml"/>
  <Override PartName="/xl/comments104.xml" ContentType="application/vnd.openxmlformats-officedocument.spreadsheetml.comments+xml"/>
  <Override PartName="/xl/comments105.xml" ContentType="application/vnd.openxmlformats-officedocument.spreadsheetml.comments+xml"/>
  <Override PartName="/xl/comments106.xml" ContentType="application/vnd.openxmlformats-officedocument.spreadsheetml.comments+xml"/>
  <Override PartName="/xl/comments107.xml" ContentType="application/vnd.openxmlformats-officedocument.spreadsheetml.comments+xml"/>
  <Override PartName="/xl/comments108.xml" ContentType="application/vnd.openxmlformats-officedocument.spreadsheetml.comments+xml"/>
  <Override PartName="/xl/comments109.xml" ContentType="application/vnd.openxmlformats-officedocument.spreadsheetml.comments+xml"/>
  <Override PartName="/xl/comments110.xml" ContentType="application/vnd.openxmlformats-officedocument.spreadsheetml.comments+xml"/>
  <Override PartName="/xl/comments111.xml" ContentType="application/vnd.openxmlformats-officedocument.spreadsheetml.comments+xml"/>
  <Override PartName="/xl/comments112.xml" ContentType="application/vnd.openxmlformats-officedocument.spreadsheetml.comments+xml"/>
  <Override PartName="/xl/comments113.xml" ContentType="application/vnd.openxmlformats-officedocument.spreadsheetml.comments+xml"/>
  <Override PartName="/xl/comments114.xml" ContentType="application/vnd.openxmlformats-officedocument.spreadsheetml.comments+xml"/>
  <Override PartName="/xl/comments115.xml" ContentType="application/vnd.openxmlformats-officedocument.spreadsheetml.comments+xml"/>
  <Override PartName="/xl/comments116.xml" ContentType="application/vnd.openxmlformats-officedocument.spreadsheetml.comments+xml"/>
  <Override PartName="/xl/comments117.xml" ContentType="application/vnd.openxmlformats-officedocument.spreadsheetml.comments+xml"/>
  <Override PartName="/xl/comments118.xml" ContentType="application/vnd.openxmlformats-officedocument.spreadsheetml.comments+xml"/>
  <Override PartName="/xl/comments119.xml" ContentType="application/vnd.openxmlformats-officedocument.spreadsheetml.comments+xml"/>
  <Override PartName="/xl/comments120.xml" ContentType="application/vnd.openxmlformats-officedocument.spreadsheetml.comments+xml"/>
  <Override PartName="/xl/comments121.xml" ContentType="application/vnd.openxmlformats-officedocument.spreadsheetml.comments+xml"/>
  <Override PartName="/xl/comments122.xml" ContentType="application/vnd.openxmlformats-officedocument.spreadsheetml.comments+xml"/>
  <Override PartName="/xl/comments123.xml" ContentType="application/vnd.openxmlformats-officedocument.spreadsheetml.comments+xml"/>
  <Override PartName="/xl/comments124.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codeName="ThisWorkbook" defaultThemeVersion="202300"/>
  <mc:AlternateContent xmlns:mc="http://schemas.openxmlformats.org/markup-compatibility/2006">
    <mc:Choice Requires="x15">
      <x15ac:absPath xmlns:x15ac="http://schemas.microsoft.com/office/spreadsheetml/2010/11/ac" url="https://d.docs.live.net/dbf6914258dbd355/Apple/13. ASMHN/"/>
    </mc:Choice>
  </mc:AlternateContent>
  <xr:revisionPtr revIDLastSave="26462" documentId="13_ncr:1_{98F6643C-0CD7-A847-B0DD-81EA0F6B0877}" xr6:coauthVersionLast="47" xr6:coauthVersionMax="47" xr10:uidLastSave="{506E9523-FCF0-3D40-83C2-0BF4437F7287}"/>
  <bookViews>
    <workbookView xWindow="1080" yWindow="600" windowWidth="27620" windowHeight="17400" firstSheet="105" activeTab="123" xr2:uid="{E18699A7-A6D3-C74A-A9A3-3D9936AC1903}"/>
  </bookViews>
  <sheets>
    <sheet name="W4Q3FY24" sheetId="1" state="hidden" r:id="rId1"/>
    <sheet name="W5Q3FY24" sheetId="2" state="hidden" r:id="rId2"/>
    <sheet name="W6Q3FY24" sheetId="3" state="hidden" r:id="rId3"/>
    <sheet name="W7Q3FY24" sheetId="4" state="hidden" r:id="rId4"/>
    <sheet name="W8Q3FY24" sheetId="5" state="hidden" r:id="rId5"/>
    <sheet name="W9Q3FY24" sheetId="7" state="hidden" r:id="rId6"/>
    <sheet name="W10Q3FY24" sheetId="8" state="hidden" r:id="rId7"/>
    <sheet name="W11Q3FY24" sheetId="9" state="hidden" r:id="rId8"/>
    <sheet name="W9Q1FY26 (2)" sheetId="87" r:id="rId9"/>
    <sheet name="W12Q3FY24" sheetId="10" r:id="rId10"/>
    <sheet name="W13Q3FY24" sheetId="11" r:id="rId11"/>
    <sheet name="W1Q4FY24" sheetId="12" r:id="rId12"/>
    <sheet name="W2Q4FY24" sheetId="13" r:id="rId13"/>
    <sheet name="W3Q4FY24" sheetId="14" r:id="rId14"/>
    <sheet name="W4Q4FY24" sheetId="15" r:id="rId15"/>
    <sheet name="W5Q4FY24" sheetId="16" r:id="rId16"/>
    <sheet name="W6Q4FY24" sheetId="17" r:id="rId17"/>
    <sheet name="W7Q4FY24" sheetId="18" r:id="rId18"/>
    <sheet name="W8Q4FY24" sheetId="19" r:id="rId19"/>
    <sheet name="W9Q4FY24" sheetId="20" r:id="rId20"/>
    <sheet name="W10Q4FY24" sheetId="21" r:id="rId21"/>
    <sheet name="W11Q4FY24-" sheetId="23" r:id="rId22"/>
    <sheet name="W12Q4FY24" sheetId="24" r:id="rId23"/>
    <sheet name="W13Q4FY24" sheetId="25" r:id="rId24"/>
    <sheet name="W1Q1FY25" sheetId="26" r:id="rId25"/>
    <sheet name="W2Q1FY25 " sheetId="27" r:id="rId26"/>
    <sheet name="W3Q1FY25" sheetId="29" r:id="rId27"/>
    <sheet name="W4Q1FY25" sheetId="28" r:id="rId28"/>
    <sheet name="W5Q1FY25" sheetId="30" r:id="rId29"/>
    <sheet name="W6Q1FY25 " sheetId="31" r:id="rId30"/>
    <sheet name="W7Q1FY25" sheetId="32" r:id="rId31"/>
    <sheet name="W8Q1FY25" sheetId="33" r:id="rId32"/>
    <sheet name="W9Q1FY25 " sheetId="34" r:id="rId33"/>
    <sheet name="W10Q1FY25" sheetId="35" r:id="rId34"/>
    <sheet name="W11Q1FY25 " sheetId="36" r:id="rId35"/>
    <sheet name="W12Q1FY25 " sheetId="37" r:id="rId36"/>
    <sheet name="W13Q1FY25" sheetId="38" r:id="rId37"/>
    <sheet name="W1Q2FY25" sheetId="40" r:id="rId38"/>
    <sheet name="W2Q2FY25" sheetId="39" r:id="rId39"/>
    <sheet name="W3Q2FY25" sheetId="41" r:id="rId40"/>
    <sheet name="W4Q2FY25" sheetId="42" r:id="rId41"/>
    <sheet name="W6Q2FY25" sheetId="43" r:id="rId42"/>
    <sheet name="W7Q2FY25" sheetId="44" r:id="rId43"/>
    <sheet name="W8Q2FY25" sheetId="45" r:id="rId44"/>
    <sheet name="W9Q2FY25" sheetId="46" r:id="rId45"/>
    <sheet name="W10Q2FY25 " sheetId="47" r:id="rId46"/>
    <sheet name="W11Q2FY25" sheetId="48" r:id="rId47"/>
    <sheet name="W12Q2FY25" sheetId="49" r:id="rId48"/>
    <sheet name="W13Q2FY25" sheetId="50" r:id="rId49"/>
    <sheet name="W1Q3FY25" sheetId="51" r:id="rId50"/>
    <sheet name="W2Q3FY25 " sheetId="52" r:id="rId51"/>
    <sheet name="W3Q3FY25 " sheetId="54" r:id="rId52"/>
    <sheet name="W4Q3FY25 " sheetId="55" r:id="rId53"/>
    <sheet name="W5Q3FY25 " sheetId="56" r:id="rId54"/>
    <sheet name="W6Q3FY25" sheetId="57" r:id="rId55"/>
    <sheet name="W7Q3FY25 " sheetId="58" r:id="rId56"/>
    <sheet name="W8Q3FY25  " sheetId="59" r:id="rId57"/>
    <sheet name="W9Q3FY25 " sheetId="60" r:id="rId58"/>
    <sheet name="W10Q3FY25" sheetId="61" r:id="rId59"/>
    <sheet name="W11Q3FY25 " sheetId="62" r:id="rId60"/>
    <sheet name="W12Q3FY25 " sheetId="63" r:id="rId61"/>
    <sheet name="W13Q3FY25" sheetId="64" r:id="rId62"/>
    <sheet name="W1Q4FY25" sheetId="65" r:id="rId63"/>
    <sheet name="W2Q4FY25" sheetId="66" r:id="rId64"/>
    <sheet name="W3Q4FY25" sheetId="67" r:id="rId65"/>
    <sheet name="W4Q4FY25 " sheetId="68" r:id="rId66"/>
    <sheet name="W5Q4FY25 " sheetId="69" r:id="rId67"/>
    <sheet name="W6Q4FY25 " sheetId="70" r:id="rId68"/>
    <sheet name="W7Q4FY25 " sheetId="71" r:id="rId69"/>
    <sheet name="W8Q4FY25" sheetId="72" r:id="rId70"/>
    <sheet name="W9Q4FY25 " sheetId="73" r:id="rId71"/>
    <sheet name="W10Q4FY25 " sheetId="74" r:id="rId72"/>
    <sheet name="W11Q4FY25" sheetId="75" r:id="rId73"/>
    <sheet name="W12Q4FY25" sheetId="76" r:id="rId74"/>
    <sheet name="W13Q4FY25" sheetId="77" r:id="rId75"/>
    <sheet name="W1Q1FY26" sheetId="78" r:id="rId76"/>
    <sheet name="W2Q1FY26 " sheetId="79" r:id="rId77"/>
    <sheet name="W3Q1FY26 " sheetId="80" r:id="rId78"/>
    <sheet name="W4Q1FY26" sheetId="81" r:id="rId79"/>
    <sheet name="W5Q1FY26 " sheetId="82" r:id="rId80"/>
    <sheet name="W6Q1FY26" sheetId="83" r:id="rId81"/>
    <sheet name="W7Q1FY26 " sheetId="84" r:id="rId82"/>
    <sheet name="W8Q1FY26" sheetId="85" r:id="rId83"/>
    <sheet name="W9Q1FY26" sheetId="86" r:id="rId84"/>
    <sheet name="W10Q1FY26" sheetId="88" r:id="rId85"/>
    <sheet name="W11Q1FY26" sheetId="89" r:id="rId86"/>
    <sheet name="W12Q1FY26" sheetId="90" r:id="rId87"/>
    <sheet name="W13Q1FY26" sheetId="91" r:id="rId88"/>
    <sheet name="W1Q2FY26" sheetId="92" r:id="rId89"/>
    <sheet name="W2Q2FY26" sheetId="93" r:id="rId90"/>
    <sheet name="W3Q2FY26" sheetId="95" r:id="rId91"/>
    <sheet name="W4Q2FY26" sheetId="96" r:id="rId92"/>
    <sheet name="W5Q2FY26" sheetId="97" r:id="rId93"/>
    <sheet name="W6Q2FY26" sheetId="98" r:id="rId94"/>
    <sheet name="W7Q2FY26" sheetId="99" r:id="rId95"/>
    <sheet name="W9Q2FY26" sheetId="100" r:id="rId96"/>
    <sheet name="W10Q2FY26" sheetId="101" r:id="rId97"/>
    <sheet name="W11Q2FY26" sheetId="102" r:id="rId98"/>
    <sheet name="W12Q2FY26" sheetId="103" r:id="rId99"/>
    <sheet name="W13Q2FY26" sheetId="104" r:id="rId100"/>
    <sheet name="W1Q3FY26" sheetId="105" r:id="rId101"/>
    <sheet name="W2Q3FY26" sheetId="106" r:id="rId102"/>
    <sheet name="W3Q3FY26" sheetId="107" r:id="rId103"/>
    <sheet name="W4Q3FY26" sheetId="109" r:id="rId104"/>
    <sheet name="W5Q3FY26" sheetId="110" r:id="rId105"/>
    <sheet name="W6Q3FY26" sheetId="111" r:id="rId106"/>
    <sheet name="W7Q3FY26" sheetId="112" r:id="rId107"/>
    <sheet name="W8Q3FY26" sheetId="113" r:id="rId108"/>
    <sheet name="W9Q3FY26" sheetId="114" r:id="rId109"/>
    <sheet name="W10Q3FY26" sheetId="115" r:id="rId110"/>
    <sheet name="W11Q3FY26" sheetId="116" r:id="rId111"/>
    <sheet name="W12Q3FY26" sheetId="120" r:id="rId112"/>
    <sheet name="W13Q3FY26" sheetId="121" r:id="rId113"/>
    <sheet name="W1Q4FY26" sheetId="122" r:id="rId114"/>
    <sheet name="W2Q4FY26" sheetId="123" r:id="rId115"/>
    <sheet name="W3Q4FY26" sheetId="124" r:id="rId116"/>
    <sheet name="W4Q4FY26" sheetId="125" r:id="rId117"/>
    <sheet name="W5Q4FY26" sheetId="126" r:id="rId118"/>
    <sheet name="W6Q4FY26" sheetId="128" r:id="rId119"/>
    <sheet name="W7Q4FY26" sheetId="129" r:id="rId120"/>
    <sheet name="W8Q4FY26" sheetId="130" r:id="rId121"/>
    <sheet name="W9Q4FY26" sheetId="131" r:id="rId122"/>
    <sheet name="W10Q4FY26" sheetId="132" r:id="rId123"/>
    <sheet name="W11Q4FY26" sheetId="133" r:id="rId124"/>
  </sheets>
  <externalReferences>
    <externalReference r:id="rId125"/>
    <externalReference r:id="rId126"/>
    <externalReference r:id="rId127"/>
  </externalReferences>
  <definedNames>
    <definedName name="__bookmark_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1" i="133" l="1"/>
  <c r="U40" i="133"/>
  <c r="V40" i="133" s="1"/>
  <c r="S40" i="133"/>
  <c r="T40" i="133" s="1"/>
  <c r="Q40" i="133"/>
  <c r="R40" i="133" s="1"/>
  <c r="O40" i="133"/>
  <c r="P40" i="133" s="1"/>
  <c r="M40" i="133"/>
  <c r="N40" i="133" s="1"/>
  <c r="U39" i="133"/>
  <c r="V39" i="133" s="1"/>
  <c r="S39" i="133"/>
  <c r="T39" i="133" s="1"/>
  <c r="Q39" i="133"/>
  <c r="R39" i="133" s="1"/>
  <c r="O39" i="133"/>
  <c r="P39" i="133" s="1"/>
  <c r="M39" i="133"/>
  <c r="N39" i="133" s="1"/>
  <c r="U38" i="133"/>
  <c r="V38" i="133" s="1"/>
  <c r="S38" i="133"/>
  <c r="T38" i="133" s="1"/>
  <c r="Q38" i="133"/>
  <c r="R38" i="133" s="1"/>
  <c r="O38" i="133"/>
  <c r="P38" i="133" s="1"/>
  <c r="M38" i="133"/>
  <c r="N38" i="133" s="1"/>
  <c r="U37" i="133"/>
  <c r="V37" i="133" s="1"/>
  <c r="S37" i="133"/>
  <c r="T37" i="133" s="1"/>
  <c r="Q37" i="133"/>
  <c r="R37" i="133" s="1"/>
  <c r="O37" i="133"/>
  <c r="P37" i="133" s="1"/>
  <c r="M37" i="133"/>
  <c r="N37" i="133" s="1"/>
  <c r="U36" i="133"/>
  <c r="V36" i="133" s="1"/>
  <c r="S36" i="133"/>
  <c r="T36" i="133" s="1"/>
  <c r="Q36" i="133"/>
  <c r="R36" i="133" s="1"/>
  <c r="O36" i="133"/>
  <c r="P36" i="133" s="1"/>
  <c r="M36" i="133"/>
  <c r="N36" i="133" s="1"/>
  <c r="U35" i="133"/>
  <c r="V35" i="133" s="1"/>
  <c r="S35" i="133"/>
  <c r="T35" i="133" s="1"/>
  <c r="Q35" i="133"/>
  <c r="R35" i="133" s="1"/>
  <c r="O35" i="133"/>
  <c r="P35" i="133" s="1"/>
  <c r="M35" i="133"/>
  <c r="N35" i="133" s="1"/>
  <c r="U34" i="133"/>
  <c r="V34" i="133" s="1"/>
  <c r="S34" i="133"/>
  <c r="T34" i="133" s="1"/>
  <c r="Q34" i="133"/>
  <c r="R34" i="133" s="1"/>
  <c r="O34" i="133"/>
  <c r="P34" i="133" s="1"/>
  <c r="M34" i="133"/>
  <c r="N34" i="133" s="1"/>
  <c r="U33" i="133"/>
  <c r="V33" i="133" s="1"/>
  <c r="S33" i="133"/>
  <c r="T33" i="133" s="1"/>
  <c r="Q33" i="133"/>
  <c r="R33" i="133" s="1"/>
  <c r="O33" i="133"/>
  <c r="P33" i="133" s="1"/>
  <c r="M33" i="133"/>
  <c r="N33" i="133" s="1"/>
  <c r="U32" i="133"/>
  <c r="V32" i="133" s="1"/>
  <c r="S32" i="133"/>
  <c r="T32" i="133" s="1"/>
  <c r="Q32" i="133"/>
  <c r="R32" i="133" s="1"/>
  <c r="O32" i="133"/>
  <c r="P32" i="133" s="1"/>
  <c r="M32" i="133"/>
  <c r="N32" i="133" s="1"/>
  <c r="U31" i="133"/>
  <c r="V31" i="133" s="1"/>
  <c r="S31" i="133"/>
  <c r="T31" i="133" s="1"/>
  <c r="Q31" i="133"/>
  <c r="R31" i="133" s="1"/>
  <c r="O31" i="133"/>
  <c r="P31" i="133" s="1"/>
  <c r="M31" i="133"/>
  <c r="N31" i="133" s="1"/>
  <c r="U30" i="133"/>
  <c r="V30" i="133" s="1"/>
  <c r="S30" i="133"/>
  <c r="T30" i="133" s="1"/>
  <c r="Q30" i="133"/>
  <c r="R30" i="133" s="1"/>
  <c r="O30" i="133"/>
  <c r="P30" i="133" s="1"/>
  <c r="M30" i="133"/>
  <c r="N30" i="133" s="1"/>
  <c r="U29" i="133"/>
  <c r="V29" i="133" s="1"/>
  <c r="S29" i="133"/>
  <c r="T29" i="133" s="1"/>
  <c r="Q29" i="133"/>
  <c r="R29" i="133" s="1"/>
  <c r="O29" i="133"/>
  <c r="P29" i="133" s="1"/>
  <c r="M29" i="133"/>
  <c r="N29" i="133" s="1"/>
  <c r="U28" i="133"/>
  <c r="V28" i="133" s="1"/>
  <c r="S28" i="133"/>
  <c r="T28" i="133" s="1"/>
  <c r="Q28" i="133"/>
  <c r="R28" i="133" s="1"/>
  <c r="O28" i="133"/>
  <c r="P28" i="133" s="1"/>
  <c r="M28" i="133"/>
  <c r="N28" i="133" s="1"/>
  <c r="U27" i="133"/>
  <c r="V27" i="133" s="1"/>
  <c r="S27" i="133"/>
  <c r="T27" i="133" s="1"/>
  <c r="Q27" i="133"/>
  <c r="R27" i="133" s="1"/>
  <c r="O27" i="133"/>
  <c r="P27" i="133" s="1"/>
  <c r="M27" i="133"/>
  <c r="N27" i="133" s="1"/>
  <c r="U26" i="133"/>
  <c r="V26" i="133" s="1"/>
  <c r="S26" i="133"/>
  <c r="T26" i="133" s="1"/>
  <c r="Q26" i="133"/>
  <c r="R26" i="133" s="1"/>
  <c r="O26" i="133"/>
  <c r="P26" i="133" s="1"/>
  <c r="M26" i="133"/>
  <c r="N26" i="133" s="1"/>
  <c r="U25" i="133"/>
  <c r="V25" i="133" s="1"/>
  <c r="S25" i="133"/>
  <c r="T25" i="133" s="1"/>
  <c r="Q25" i="133"/>
  <c r="R25" i="133" s="1"/>
  <c r="O25" i="133"/>
  <c r="P25" i="133" s="1"/>
  <c r="M25" i="133"/>
  <c r="N25" i="133" s="1"/>
  <c r="U24" i="133"/>
  <c r="V24" i="133" s="1"/>
  <c r="S24" i="133"/>
  <c r="T24" i="133" s="1"/>
  <c r="Q24" i="133"/>
  <c r="R24" i="133" s="1"/>
  <c r="O24" i="133"/>
  <c r="P24" i="133" s="1"/>
  <c r="M24" i="133"/>
  <c r="N24" i="133" s="1"/>
  <c r="U23" i="133"/>
  <c r="V23" i="133" s="1"/>
  <c r="S23" i="133"/>
  <c r="T23" i="133" s="1"/>
  <c r="Q23" i="133"/>
  <c r="R23" i="133" s="1"/>
  <c r="O23" i="133"/>
  <c r="P23" i="133" s="1"/>
  <c r="M23" i="133"/>
  <c r="N23" i="133" s="1"/>
  <c r="U22" i="133"/>
  <c r="V22" i="133" s="1"/>
  <c r="S22" i="133"/>
  <c r="T22" i="133" s="1"/>
  <c r="Q22" i="133"/>
  <c r="R22" i="133" s="1"/>
  <c r="O22" i="133"/>
  <c r="P22" i="133" s="1"/>
  <c r="M22" i="133"/>
  <c r="N22" i="133" s="1"/>
  <c r="U21" i="133"/>
  <c r="V21" i="133" s="1"/>
  <c r="S21" i="133"/>
  <c r="T21" i="133" s="1"/>
  <c r="Q21" i="133"/>
  <c r="R21" i="133" s="1"/>
  <c r="O21" i="133"/>
  <c r="P21" i="133" s="1"/>
  <c r="M21" i="133"/>
  <c r="N21" i="133" s="1"/>
  <c r="U20" i="133"/>
  <c r="V20" i="133" s="1"/>
  <c r="S20" i="133"/>
  <c r="T20" i="133" s="1"/>
  <c r="Q20" i="133"/>
  <c r="R20" i="133" s="1"/>
  <c r="O20" i="133"/>
  <c r="P20" i="133" s="1"/>
  <c r="M20" i="133"/>
  <c r="N20" i="133" s="1"/>
  <c r="U19" i="133"/>
  <c r="S19" i="133"/>
  <c r="Q19" i="133"/>
  <c r="R19" i="133" s="1"/>
  <c r="O19" i="133"/>
  <c r="P19" i="133" s="1"/>
  <c r="M19" i="133"/>
  <c r="V18" i="133"/>
  <c r="U18" i="133"/>
  <c r="S18" i="133"/>
  <c r="T18" i="133" s="1"/>
  <c r="R18" i="133"/>
  <c r="Q18" i="133"/>
  <c r="P18" i="133"/>
  <c r="O18" i="133"/>
  <c r="N18" i="133"/>
  <c r="M18" i="133"/>
  <c r="U17" i="133"/>
  <c r="V17" i="133" s="1"/>
  <c r="S17" i="133"/>
  <c r="Q17" i="133"/>
  <c r="R17" i="133" s="1"/>
  <c r="O17" i="133"/>
  <c r="P17" i="133" s="1"/>
  <c r="M17" i="133"/>
  <c r="U16" i="133"/>
  <c r="V16" i="133" s="1"/>
  <c r="T16" i="133"/>
  <c r="S16" i="133"/>
  <c r="R16" i="133"/>
  <c r="Q16" i="133"/>
  <c r="P16" i="133"/>
  <c r="O16" i="133"/>
  <c r="M16" i="133"/>
  <c r="N16" i="133" s="1"/>
  <c r="V15" i="133"/>
  <c r="U15" i="133"/>
  <c r="T15" i="133"/>
  <c r="S15" i="133"/>
  <c r="R15" i="133"/>
  <c r="Q15" i="133"/>
  <c r="O15" i="133"/>
  <c r="P15" i="133" s="1"/>
  <c r="N15" i="133"/>
  <c r="M15" i="133"/>
  <c r="V14" i="133"/>
  <c r="U14" i="133"/>
  <c r="T14" i="133"/>
  <c r="S14" i="133"/>
  <c r="Q14" i="133"/>
  <c r="R14" i="133" s="1"/>
  <c r="P14" i="133"/>
  <c r="O14" i="133"/>
  <c r="N14" i="133"/>
  <c r="M14" i="133"/>
  <c r="V13" i="133"/>
  <c r="U13" i="133"/>
  <c r="S13" i="133"/>
  <c r="T13" i="133" s="1"/>
  <c r="R13" i="133"/>
  <c r="Q13" i="133"/>
  <c r="P13" i="133"/>
  <c r="O13" i="133"/>
  <c r="N13" i="133"/>
  <c r="M13" i="133"/>
  <c r="U12" i="133"/>
  <c r="V12" i="133" s="1"/>
  <c r="T12" i="133"/>
  <c r="S12" i="133"/>
  <c r="R12" i="133"/>
  <c r="Q12" i="133"/>
  <c r="P12" i="133"/>
  <c r="O12" i="133"/>
  <c r="M12" i="133"/>
  <c r="N12" i="133" s="1"/>
  <c r="V11" i="133"/>
  <c r="U11" i="133"/>
  <c r="T11" i="133"/>
  <c r="S11" i="133"/>
  <c r="R11" i="133"/>
  <c r="Q11" i="133"/>
  <c r="O11" i="133"/>
  <c r="P11" i="133" s="1"/>
  <c r="N11" i="133"/>
  <c r="M11" i="133"/>
  <c r="V10" i="133"/>
  <c r="U10" i="133"/>
  <c r="T10" i="133"/>
  <c r="S10" i="133"/>
  <c r="Q10" i="133"/>
  <c r="R10" i="133" s="1"/>
  <c r="P10" i="133"/>
  <c r="O10" i="133"/>
  <c r="N10" i="133"/>
  <c r="M10" i="133"/>
  <c r="V9" i="133"/>
  <c r="U9" i="133"/>
  <c r="S9" i="133"/>
  <c r="T9" i="133" s="1"/>
  <c r="R9" i="133"/>
  <c r="Q9" i="133"/>
  <c r="P9" i="133"/>
  <c r="O9" i="133"/>
  <c r="N9" i="133"/>
  <c r="M9" i="133"/>
  <c r="U8" i="133"/>
  <c r="V8" i="133" s="1"/>
  <c r="T8" i="133"/>
  <c r="S8" i="133"/>
  <c r="R8" i="133"/>
  <c r="Q8" i="133"/>
  <c r="P8" i="133"/>
  <c r="O8" i="133"/>
  <c r="M8" i="133"/>
  <c r="N8" i="133" s="1"/>
  <c r="V7" i="133"/>
  <c r="U7" i="133"/>
  <c r="T7" i="133"/>
  <c r="S7" i="133"/>
  <c r="R7" i="133"/>
  <c r="Q7" i="133"/>
  <c r="O7" i="133"/>
  <c r="P7" i="133" s="1"/>
  <c r="N7" i="133"/>
  <c r="M7" i="133"/>
  <c r="V6" i="133"/>
  <c r="U6" i="133"/>
  <c r="T6" i="133"/>
  <c r="S6" i="133"/>
  <c r="Q6" i="133"/>
  <c r="R6" i="133" s="1"/>
  <c r="P6" i="133"/>
  <c r="O6" i="133"/>
  <c r="N6" i="133"/>
  <c r="M6" i="133"/>
  <c r="V5" i="133"/>
  <c r="U5" i="133"/>
  <c r="S5" i="133"/>
  <c r="T5" i="133" s="1"/>
  <c r="R5" i="133"/>
  <c r="Q5" i="133"/>
  <c r="P5" i="133"/>
  <c r="O5" i="133"/>
  <c r="N5" i="133"/>
  <c r="M5" i="133"/>
  <c r="U4" i="133"/>
  <c r="V4" i="133" s="1"/>
  <c r="T4" i="133"/>
  <c r="S4" i="133"/>
  <c r="R4" i="133"/>
  <c r="Q4" i="133"/>
  <c r="P4" i="133"/>
  <c r="O4" i="133"/>
  <c r="M4" i="133"/>
  <c r="N4" i="133" s="1"/>
  <c r="V3" i="133"/>
  <c r="U3" i="133"/>
  <c r="T3" i="133"/>
  <c r="S3" i="133"/>
  <c r="R3" i="133"/>
  <c r="Q3" i="133"/>
  <c r="O3" i="133"/>
  <c r="P3" i="133" s="1"/>
  <c r="N3" i="133"/>
  <c r="M3" i="133"/>
  <c r="V2" i="133"/>
  <c r="U2" i="133"/>
  <c r="T2" i="133"/>
  <c r="S2" i="133"/>
  <c r="Q2" i="133"/>
  <c r="R2" i="133" s="1"/>
  <c r="P2" i="133"/>
  <c r="O2" i="133"/>
  <c r="N2" i="133"/>
  <c r="M2" i="133"/>
  <c r="V41" i="132"/>
  <c r="U40" i="132"/>
  <c r="V40" i="132" s="1"/>
  <c r="S40" i="132"/>
  <c r="T40" i="132" s="1"/>
  <c r="Q40" i="132"/>
  <c r="R40" i="132" s="1"/>
  <c r="O40" i="132"/>
  <c r="P40" i="132" s="1"/>
  <c r="M40" i="132"/>
  <c r="N40" i="132" s="1"/>
  <c r="U39" i="132"/>
  <c r="V39" i="132" s="1"/>
  <c r="S39" i="132"/>
  <c r="T39" i="132" s="1"/>
  <c r="Q39" i="132"/>
  <c r="R39" i="132" s="1"/>
  <c r="O39" i="132"/>
  <c r="P39" i="132" s="1"/>
  <c r="M39" i="132"/>
  <c r="N39" i="132" s="1"/>
  <c r="U38" i="132"/>
  <c r="V38" i="132" s="1"/>
  <c r="S38" i="132"/>
  <c r="T38" i="132" s="1"/>
  <c r="Q38" i="132"/>
  <c r="R38" i="132" s="1"/>
  <c r="O38" i="132"/>
  <c r="P38" i="132" s="1"/>
  <c r="M38" i="132"/>
  <c r="N38" i="132" s="1"/>
  <c r="U37" i="132"/>
  <c r="V37" i="132" s="1"/>
  <c r="S37" i="132"/>
  <c r="T37" i="132" s="1"/>
  <c r="Q37" i="132"/>
  <c r="R37" i="132" s="1"/>
  <c r="O37" i="132"/>
  <c r="P37" i="132" s="1"/>
  <c r="M37" i="132"/>
  <c r="N37" i="132" s="1"/>
  <c r="U36" i="132"/>
  <c r="V36" i="132" s="1"/>
  <c r="S36" i="132"/>
  <c r="T36" i="132" s="1"/>
  <c r="Q36" i="132"/>
  <c r="R36" i="132" s="1"/>
  <c r="O36" i="132"/>
  <c r="P36" i="132" s="1"/>
  <c r="M36" i="132"/>
  <c r="N36" i="132" s="1"/>
  <c r="U35" i="132"/>
  <c r="V35" i="132" s="1"/>
  <c r="S35" i="132"/>
  <c r="T35" i="132" s="1"/>
  <c r="Q35" i="132"/>
  <c r="R35" i="132" s="1"/>
  <c r="O35" i="132"/>
  <c r="P35" i="132" s="1"/>
  <c r="M35" i="132"/>
  <c r="N35" i="132" s="1"/>
  <c r="U34" i="132"/>
  <c r="V34" i="132" s="1"/>
  <c r="S34" i="132"/>
  <c r="T34" i="132" s="1"/>
  <c r="Q34" i="132"/>
  <c r="R34" i="132" s="1"/>
  <c r="O34" i="132"/>
  <c r="P34" i="132" s="1"/>
  <c r="M34" i="132"/>
  <c r="N34" i="132" s="1"/>
  <c r="U33" i="132"/>
  <c r="V33" i="132" s="1"/>
  <c r="S33" i="132"/>
  <c r="T33" i="132" s="1"/>
  <c r="Q33" i="132"/>
  <c r="R33" i="132" s="1"/>
  <c r="O33" i="132"/>
  <c r="P33" i="132" s="1"/>
  <c r="M33" i="132"/>
  <c r="N33" i="132" s="1"/>
  <c r="U32" i="132"/>
  <c r="V32" i="132" s="1"/>
  <c r="S32" i="132"/>
  <c r="T32" i="132" s="1"/>
  <c r="Q32" i="132"/>
  <c r="R32" i="132" s="1"/>
  <c r="O32" i="132"/>
  <c r="P32" i="132" s="1"/>
  <c r="M32" i="132"/>
  <c r="N32" i="132" s="1"/>
  <c r="U31" i="132"/>
  <c r="V31" i="132" s="1"/>
  <c r="S31" i="132"/>
  <c r="T31" i="132" s="1"/>
  <c r="Q31" i="132"/>
  <c r="R31" i="132" s="1"/>
  <c r="O31" i="132"/>
  <c r="P31" i="132" s="1"/>
  <c r="M31" i="132"/>
  <c r="N31" i="132" s="1"/>
  <c r="U30" i="132"/>
  <c r="V30" i="132" s="1"/>
  <c r="S30" i="132"/>
  <c r="T30" i="132" s="1"/>
  <c r="Q30" i="132"/>
  <c r="R30" i="132" s="1"/>
  <c r="O30" i="132"/>
  <c r="P30" i="132" s="1"/>
  <c r="M30" i="132"/>
  <c r="N30" i="132" s="1"/>
  <c r="U29" i="132"/>
  <c r="V29" i="132" s="1"/>
  <c r="S29" i="132"/>
  <c r="T29" i="132" s="1"/>
  <c r="Q29" i="132"/>
  <c r="R29" i="132" s="1"/>
  <c r="O29" i="132"/>
  <c r="P29" i="132" s="1"/>
  <c r="M29" i="132"/>
  <c r="N29" i="132" s="1"/>
  <c r="U28" i="132"/>
  <c r="V28" i="132" s="1"/>
  <c r="S28" i="132"/>
  <c r="T28" i="132" s="1"/>
  <c r="Q28" i="132"/>
  <c r="R28" i="132" s="1"/>
  <c r="O28" i="132"/>
  <c r="P28" i="132" s="1"/>
  <c r="M28" i="132"/>
  <c r="N28" i="132" s="1"/>
  <c r="U27" i="132"/>
  <c r="V27" i="132" s="1"/>
  <c r="S27" i="132"/>
  <c r="T27" i="132" s="1"/>
  <c r="Q27" i="132"/>
  <c r="R27" i="132" s="1"/>
  <c r="O27" i="132"/>
  <c r="P27" i="132" s="1"/>
  <c r="M27" i="132"/>
  <c r="N27" i="132" s="1"/>
  <c r="U26" i="132"/>
  <c r="V26" i="132" s="1"/>
  <c r="S26" i="132"/>
  <c r="T26" i="132" s="1"/>
  <c r="Q26" i="132"/>
  <c r="R26" i="132" s="1"/>
  <c r="O26" i="132"/>
  <c r="P26" i="132" s="1"/>
  <c r="M26" i="132"/>
  <c r="N26" i="132" s="1"/>
  <c r="U25" i="132"/>
  <c r="V25" i="132" s="1"/>
  <c r="S25" i="132"/>
  <c r="T25" i="132" s="1"/>
  <c r="Q25" i="132"/>
  <c r="R25" i="132" s="1"/>
  <c r="O25" i="132"/>
  <c r="P25" i="132" s="1"/>
  <c r="M25" i="132"/>
  <c r="N25" i="132" s="1"/>
  <c r="U24" i="132"/>
  <c r="V24" i="132" s="1"/>
  <c r="S24" i="132"/>
  <c r="T24" i="132" s="1"/>
  <c r="Q24" i="132"/>
  <c r="R24" i="132" s="1"/>
  <c r="O24" i="132"/>
  <c r="P24" i="132" s="1"/>
  <c r="M24" i="132"/>
  <c r="N24" i="132" s="1"/>
  <c r="U23" i="132"/>
  <c r="V23" i="132" s="1"/>
  <c r="S23" i="132"/>
  <c r="T23" i="132" s="1"/>
  <c r="Q23" i="132"/>
  <c r="R23" i="132" s="1"/>
  <c r="O23" i="132"/>
  <c r="P23" i="132" s="1"/>
  <c r="M23" i="132"/>
  <c r="N23" i="132" s="1"/>
  <c r="U22" i="132"/>
  <c r="V22" i="132" s="1"/>
  <c r="S22" i="132"/>
  <c r="T22" i="132" s="1"/>
  <c r="Q22" i="132"/>
  <c r="R22" i="132" s="1"/>
  <c r="O22" i="132"/>
  <c r="P22" i="132" s="1"/>
  <c r="M22" i="132"/>
  <c r="N22" i="132" s="1"/>
  <c r="U21" i="132"/>
  <c r="V21" i="132" s="1"/>
  <c r="S21" i="132"/>
  <c r="T21" i="132" s="1"/>
  <c r="Q21" i="132"/>
  <c r="R21" i="132" s="1"/>
  <c r="O21" i="132"/>
  <c r="P21" i="132" s="1"/>
  <c r="M21" i="132"/>
  <c r="N21" i="132" s="1"/>
  <c r="U20" i="132"/>
  <c r="V20" i="132" s="1"/>
  <c r="S20" i="132"/>
  <c r="T20" i="132" s="1"/>
  <c r="Q20" i="132"/>
  <c r="R20" i="132" s="1"/>
  <c r="O20" i="132"/>
  <c r="P20" i="132" s="1"/>
  <c r="M20" i="132"/>
  <c r="N20" i="132" s="1"/>
  <c r="U19" i="132"/>
  <c r="S19" i="132"/>
  <c r="Q19" i="132"/>
  <c r="R19" i="132" s="1"/>
  <c r="O19" i="132"/>
  <c r="P19" i="132" s="1"/>
  <c r="M19" i="132"/>
  <c r="V18" i="132"/>
  <c r="U18" i="132"/>
  <c r="T18" i="132"/>
  <c r="S18" i="132"/>
  <c r="R18" i="132"/>
  <c r="Q18" i="132"/>
  <c r="P18" i="132"/>
  <c r="O18" i="132"/>
  <c r="N18" i="132"/>
  <c r="M18" i="132"/>
  <c r="V17" i="132"/>
  <c r="U17" i="132"/>
  <c r="S17" i="132"/>
  <c r="Q17" i="132"/>
  <c r="R17" i="132" s="1"/>
  <c r="O17" i="132"/>
  <c r="P17" i="132" s="1"/>
  <c r="M17" i="132"/>
  <c r="V16" i="132"/>
  <c r="U16" i="132"/>
  <c r="T16" i="132"/>
  <c r="S16" i="132"/>
  <c r="R16" i="132"/>
  <c r="Q16" i="132"/>
  <c r="P16" i="132"/>
  <c r="O16" i="132"/>
  <c r="N16" i="132"/>
  <c r="M16" i="132"/>
  <c r="V15" i="132"/>
  <c r="U15" i="132"/>
  <c r="T15" i="132"/>
  <c r="S15" i="132"/>
  <c r="R15" i="132"/>
  <c r="Q15" i="132"/>
  <c r="P15" i="132"/>
  <c r="O15" i="132"/>
  <c r="N15" i="132"/>
  <c r="M15" i="132"/>
  <c r="V14" i="132"/>
  <c r="U14" i="132"/>
  <c r="T14" i="132"/>
  <c r="S14" i="132"/>
  <c r="R14" i="132"/>
  <c r="Q14" i="132"/>
  <c r="P14" i="132"/>
  <c r="O14" i="132"/>
  <c r="N14" i="132"/>
  <c r="M14" i="132"/>
  <c r="V13" i="132"/>
  <c r="U13" i="132"/>
  <c r="T13" i="132"/>
  <c r="S13" i="132"/>
  <c r="R13" i="132"/>
  <c r="Q13" i="132"/>
  <c r="P13" i="132"/>
  <c r="O13" i="132"/>
  <c r="N13" i="132"/>
  <c r="M13" i="132"/>
  <c r="V12" i="132"/>
  <c r="U12" i="132"/>
  <c r="T12" i="132"/>
  <c r="S12" i="132"/>
  <c r="R12" i="132"/>
  <c r="Q12" i="132"/>
  <c r="P12" i="132"/>
  <c r="O12" i="132"/>
  <c r="M12" i="132"/>
  <c r="N12" i="132" s="1"/>
  <c r="V11" i="132"/>
  <c r="U11" i="132"/>
  <c r="T11" i="132"/>
  <c r="S11" i="132"/>
  <c r="R11" i="132"/>
  <c r="Q11" i="132"/>
  <c r="P11" i="132"/>
  <c r="O11" i="132"/>
  <c r="N11" i="132"/>
  <c r="M11" i="132"/>
  <c r="V10" i="132"/>
  <c r="U10" i="132"/>
  <c r="T10" i="132"/>
  <c r="S10" i="132"/>
  <c r="R10" i="132"/>
  <c r="Q10" i="132"/>
  <c r="P10" i="132"/>
  <c r="O10" i="132"/>
  <c r="N10" i="132"/>
  <c r="M10" i="132"/>
  <c r="V9" i="132"/>
  <c r="U9" i="132"/>
  <c r="T9" i="132"/>
  <c r="S9" i="132"/>
  <c r="R9" i="132"/>
  <c r="Q9" i="132"/>
  <c r="P9" i="132"/>
  <c r="O9" i="132"/>
  <c r="N9" i="132"/>
  <c r="M9" i="132"/>
  <c r="V8" i="132"/>
  <c r="U8" i="132"/>
  <c r="T8" i="132"/>
  <c r="S8" i="132"/>
  <c r="R8" i="132"/>
  <c r="Q8" i="132"/>
  <c r="P8" i="132"/>
  <c r="O8" i="132"/>
  <c r="N8" i="132"/>
  <c r="M8" i="132"/>
  <c r="V7" i="132"/>
  <c r="U7" i="132"/>
  <c r="T7" i="132"/>
  <c r="S7" i="132"/>
  <c r="R7" i="132"/>
  <c r="Q7" i="132"/>
  <c r="P7" i="132"/>
  <c r="O7" i="132"/>
  <c r="N7" i="132"/>
  <c r="M7" i="132"/>
  <c r="V6" i="132"/>
  <c r="U6" i="132"/>
  <c r="T6" i="132"/>
  <c r="S6" i="132"/>
  <c r="R6" i="132"/>
  <c r="Q6" i="132"/>
  <c r="P6" i="132"/>
  <c r="O6" i="132"/>
  <c r="N6" i="132"/>
  <c r="M6" i="132"/>
  <c r="V5" i="132"/>
  <c r="U5" i="132"/>
  <c r="T5" i="132"/>
  <c r="S5" i="132"/>
  <c r="R5" i="132"/>
  <c r="Q5" i="132"/>
  <c r="P5" i="132"/>
  <c r="O5" i="132"/>
  <c r="N5" i="132"/>
  <c r="M5" i="132"/>
  <c r="V4" i="132"/>
  <c r="U4" i="132"/>
  <c r="T4" i="132"/>
  <c r="S4" i="132"/>
  <c r="R4" i="132"/>
  <c r="Q4" i="132"/>
  <c r="P4" i="132"/>
  <c r="O4" i="132"/>
  <c r="N4" i="132"/>
  <c r="M4" i="132"/>
  <c r="V3" i="132"/>
  <c r="U3" i="132"/>
  <c r="T3" i="132"/>
  <c r="S3" i="132"/>
  <c r="R3" i="132"/>
  <c r="Q3" i="132"/>
  <c r="P3" i="132"/>
  <c r="O3" i="132"/>
  <c r="N3" i="132"/>
  <c r="M3" i="132"/>
  <c r="V2" i="132"/>
  <c r="U2" i="132"/>
  <c r="T2" i="132"/>
  <c r="S2" i="132"/>
  <c r="R2" i="132"/>
  <c r="Q2" i="132"/>
  <c r="P2" i="132"/>
  <c r="O2" i="132"/>
  <c r="N2" i="132"/>
  <c r="M2" i="132"/>
  <c r="V41" i="131"/>
  <c r="U40" i="131"/>
  <c r="V40" i="131" s="1"/>
  <c r="S40" i="131"/>
  <c r="T40" i="131" s="1"/>
  <c r="Q40" i="131"/>
  <c r="R40" i="131" s="1"/>
  <c r="O40" i="131"/>
  <c r="P40" i="131" s="1"/>
  <c r="M40" i="131"/>
  <c r="N40" i="131" s="1"/>
  <c r="U39" i="131"/>
  <c r="V39" i="131" s="1"/>
  <c r="S39" i="131"/>
  <c r="T39" i="131" s="1"/>
  <c r="Q39" i="131"/>
  <c r="R39" i="131" s="1"/>
  <c r="O39" i="131"/>
  <c r="P39" i="131" s="1"/>
  <c r="M39" i="131"/>
  <c r="N39" i="131" s="1"/>
  <c r="U38" i="131"/>
  <c r="V38" i="131" s="1"/>
  <c r="S38" i="131"/>
  <c r="T38" i="131" s="1"/>
  <c r="Q38" i="131"/>
  <c r="R38" i="131" s="1"/>
  <c r="O38" i="131"/>
  <c r="P38" i="131" s="1"/>
  <c r="M38" i="131"/>
  <c r="N38" i="131" s="1"/>
  <c r="U37" i="131"/>
  <c r="V37" i="131" s="1"/>
  <c r="S37" i="131"/>
  <c r="T37" i="131" s="1"/>
  <c r="Q37" i="131"/>
  <c r="R37" i="131" s="1"/>
  <c r="O37" i="131"/>
  <c r="P37" i="131" s="1"/>
  <c r="M37" i="131"/>
  <c r="N37" i="131" s="1"/>
  <c r="U36" i="131"/>
  <c r="V36" i="131" s="1"/>
  <c r="S36" i="131"/>
  <c r="T36" i="131" s="1"/>
  <c r="Q36" i="131"/>
  <c r="R36" i="131" s="1"/>
  <c r="O36" i="131"/>
  <c r="P36" i="131" s="1"/>
  <c r="M36" i="131"/>
  <c r="N36" i="131" s="1"/>
  <c r="U35" i="131"/>
  <c r="V35" i="131" s="1"/>
  <c r="S35" i="131"/>
  <c r="T35" i="131" s="1"/>
  <c r="Q35" i="131"/>
  <c r="R35" i="131" s="1"/>
  <c r="O35" i="131"/>
  <c r="P35" i="131" s="1"/>
  <c r="M35" i="131"/>
  <c r="N35" i="131" s="1"/>
  <c r="U34" i="131"/>
  <c r="V34" i="131" s="1"/>
  <c r="S34" i="131"/>
  <c r="T34" i="131" s="1"/>
  <c r="Q34" i="131"/>
  <c r="R34" i="131" s="1"/>
  <c r="O34" i="131"/>
  <c r="P34" i="131" s="1"/>
  <c r="M34" i="131"/>
  <c r="N34" i="131" s="1"/>
  <c r="U33" i="131"/>
  <c r="V33" i="131" s="1"/>
  <c r="S33" i="131"/>
  <c r="T33" i="131" s="1"/>
  <c r="Q33" i="131"/>
  <c r="R33" i="131" s="1"/>
  <c r="O33" i="131"/>
  <c r="P33" i="131" s="1"/>
  <c r="M33" i="131"/>
  <c r="N33" i="131" s="1"/>
  <c r="U32" i="131"/>
  <c r="V32" i="131" s="1"/>
  <c r="S32" i="131"/>
  <c r="T32" i="131" s="1"/>
  <c r="Q32" i="131"/>
  <c r="R32" i="131" s="1"/>
  <c r="O32" i="131"/>
  <c r="P32" i="131" s="1"/>
  <c r="M32" i="131"/>
  <c r="N32" i="131" s="1"/>
  <c r="U31" i="131"/>
  <c r="V31" i="131" s="1"/>
  <c r="S31" i="131"/>
  <c r="T31" i="131" s="1"/>
  <c r="Q31" i="131"/>
  <c r="R31" i="131" s="1"/>
  <c r="O31" i="131"/>
  <c r="P31" i="131" s="1"/>
  <c r="M31" i="131"/>
  <c r="N31" i="131" s="1"/>
  <c r="U30" i="131"/>
  <c r="V30" i="131" s="1"/>
  <c r="S30" i="131"/>
  <c r="T30" i="131" s="1"/>
  <c r="Q30" i="131"/>
  <c r="R30" i="131" s="1"/>
  <c r="O30" i="131"/>
  <c r="P30" i="131" s="1"/>
  <c r="M30" i="131"/>
  <c r="N30" i="131" s="1"/>
  <c r="U29" i="131"/>
  <c r="V29" i="131" s="1"/>
  <c r="S29" i="131"/>
  <c r="T29" i="131" s="1"/>
  <c r="Q29" i="131"/>
  <c r="R29" i="131" s="1"/>
  <c r="O29" i="131"/>
  <c r="P29" i="131" s="1"/>
  <c r="M29" i="131"/>
  <c r="N29" i="131" s="1"/>
  <c r="U28" i="131"/>
  <c r="V28" i="131" s="1"/>
  <c r="S28" i="131"/>
  <c r="T28" i="131" s="1"/>
  <c r="Q28" i="131"/>
  <c r="R28" i="131" s="1"/>
  <c r="O28" i="131"/>
  <c r="P28" i="131" s="1"/>
  <c r="M28" i="131"/>
  <c r="N28" i="131" s="1"/>
  <c r="U27" i="131"/>
  <c r="V27" i="131" s="1"/>
  <c r="S27" i="131"/>
  <c r="T27" i="131" s="1"/>
  <c r="Q27" i="131"/>
  <c r="R27" i="131" s="1"/>
  <c r="O27" i="131"/>
  <c r="P27" i="131" s="1"/>
  <c r="M27" i="131"/>
  <c r="N27" i="131" s="1"/>
  <c r="U26" i="131"/>
  <c r="V26" i="131" s="1"/>
  <c r="S26" i="131"/>
  <c r="T26" i="131" s="1"/>
  <c r="Q26" i="131"/>
  <c r="R26" i="131" s="1"/>
  <c r="O26" i="131"/>
  <c r="P26" i="131" s="1"/>
  <c r="M26" i="131"/>
  <c r="N26" i="131" s="1"/>
  <c r="U25" i="131"/>
  <c r="V25" i="131" s="1"/>
  <c r="S25" i="131"/>
  <c r="T25" i="131" s="1"/>
  <c r="Q25" i="131"/>
  <c r="R25" i="131" s="1"/>
  <c r="O25" i="131"/>
  <c r="P25" i="131" s="1"/>
  <c r="M25" i="131"/>
  <c r="N25" i="131" s="1"/>
  <c r="U24" i="131"/>
  <c r="V24" i="131" s="1"/>
  <c r="S24" i="131"/>
  <c r="T24" i="131" s="1"/>
  <c r="Q24" i="131"/>
  <c r="R24" i="131" s="1"/>
  <c r="O24" i="131"/>
  <c r="P24" i="131" s="1"/>
  <c r="M24" i="131"/>
  <c r="N24" i="131" s="1"/>
  <c r="U23" i="131"/>
  <c r="V23" i="131" s="1"/>
  <c r="S23" i="131"/>
  <c r="T23" i="131" s="1"/>
  <c r="Q23" i="131"/>
  <c r="R23" i="131" s="1"/>
  <c r="O23" i="131"/>
  <c r="P23" i="131" s="1"/>
  <c r="M23" i="131"/>
  <c r="N23" i="131" s="1"/>
  <c r="U22" i="131"/>
  <c r="V22" i="131" s="1"/>
  <c r="S22" i="131"/>
  <c r="T22" i="131" s="1"/>
  <c r="Q22" i="131"/>
  <c r="R22" i="131" s="1"/>
  <c r="O22" i="131"/>
  <c r="P22" i="131" s="1"/>
  <c r="M22" i="131"/>
  <c r="N22" i="131" s="1"/>
  <c r="U21" i="131"/>
  <c r="V21" i="131" s="1"/>
  <c r="S21" i="131"/>
  <c r="T21" i="131" s="1"/>
  <c r="Q21" i="131"/>
  <c r="R21" i="131" s="1"/>
  <c r="O21" i="131"/>
  <c r="P21" i="131" s="1"/>
  <c r="M21" i="131"/>
  <c r="N21" i="131" s="1"/>
  <c r="U20" i="131"/>
  <c r="V20" i="131" s="1"/>
  <c r="S20" i="131"/>
  <c r="T20" i="131" s="1"/>
  <c r="Q20" i="131"/>
  <c r="R20" i="131" s="1"/>
  <c r="O20" i="131"/>
  <c r="P20" i="131" s="1"/>
  <c r="M20" i="131"/>
  <c r="N20" i="131" s="1"/>
  <c r="U19" i="131"/>
  <c r="S19" i="131"/>
  <c r="Q19" i="131"/>
  <c r="R19" i="131" s="1"/>
  <c r="O19" i="131"/>
  <c r="P19" i="131" s="1"/>
  <c r="M19" i="131"/>
  <c r="V18" i="131"/>
  <c r="U18" i="131"/>
  <c r="T18" i="131"/>
  <c r="S18" i="131"/>
  <c r="R18" i="131"/>
  <c r="Q18" i="131"/>
  <c r="P18" i="131"/>
  <c r="O18" i="131"/>
  <c r="N18" i="131"/>
  <c r="M18" i="131"/>
  <c r="V17" i="131"/>
  <c r="U17" i="131"/>
  <c r="S17" i="131"/>
  <c r="Q17" i="131"/>
  <c r="R17" i="131" s="1"/>
  <c r="O17" i="131"/>
  <c r="P17" i="131" s="1"/>
  <c r="M17" i="131"/>
  <c r="V16" i="131"/>
  <c r="U16" i="131"/>
  <c r="T16" i="131"/>
  <c r="S16" i="131"/>
  <c r="R16" i="131"/>
  <c r="Q16" i="131"/>
  <c r="P16" i="131"/>
  <c r="O16" i="131"/>
  <c r="N16" i="131"/>
  <c r="M16" i="131"/>
  <c r="V15" i="131"/>
  <c r="U15" i="131"/>
  <c r="T15" i="131"/>
  <c r="S15" i="131"/>
  <c r="R15" i="131"/>
  <c r="Q15" i="131"/>
  <c r="P15" i="131"/>
  <c r="O15" i="131"/>
  <c r="N15" i="131"/>
  <c r="M15" i="131"/>
  <c r="V14" i="131"/>
  <c r="U14" i="131"/>
  <c r="T14" i="131"/>
  <c r="S14" i="131"/>
  <c r="R14" i="131"/>
  <c r="Q14" i="131"/>
  <c r="P14" i="131"/>
  <c r="O14" i="131"/>
  <c r="N14" i="131"/>
  <c r="M14" i="131"/>
  <c r="V13" i="131"/>
  <c r="U13" i="131"/>
  <c r="T13" i="131"/>
  <c r="S13" i="131"/>
  <c r="R13" i="131"/>
  <c r="Q13" i="131"/>
  <c r="P13" i="131"/>
  <c r="O13" i="131"/>
  <c r="N13" i="131"/>
  <c r="M13" i="131"/>
  <c r="V12" i="131"/>
  <c r="U12" i="131"/>
  <c r="T12" i="131"/>
  <c r="S12" i="131"/>
  <c r="R12" i="131"/>
  <c r="Q12" i="131"/>
  <c r="P12" i="131"/>
  <c r="O12" i="131"/>
  <c r="N12" i="131"/>
  <c r="M12" i="131"/>
  <c r="V11" i="131"/>
  <c r="U11" i="131"/>
  <c r="T11" i="131"/>
  <c r="S11" i="131"/>
  <c r="R11" i="131"/>
  <c r="Q11" i="131"/>
  <c r="P11" i="131"/>
  <c r="O11" i="131"/>
  <c r="N11" i="131"/>
  <c r="M11" i="131"/>
  <c r="V10" i="131"/>
  <c r="U10" i="131"/>
  <c r="T10" i="131"/>
  <c r="S10" i="131"/>
  <c r="R10" i="131"/>
  <c r="Q10" i="131"/>
  <c r="P10" i="131"/>
  <c r="O10" i="131"/>
  <c r="N10" i="131"/>
  <c r="M10" i="131"/>
  <c r="V9" i="131"/>
  <c r="U9" i="131"/>
  <c r="T9" i="131"/>
  <c r="S9" i="131"/>
  <c r="R9" i="131"/>
  <c r="Q9" i="131"/>
  <c r="P9" i="131"/>
  <c r="O9" i="131"/>
  <c r="N9" i="131"/>
  <c r="M9" i="131"/>
  <c r="V8" i="131"/>
  <c r="U8" i="131"/>
  <c r="T8" i="131"/>
  <c r="S8" i="131"/>
  <c r="R8" i="131"/>
  <c r="Q8" i="131"/>
  <c r="P8" i="131"/>
  <c r="O8" i="131"/>
  <c r="N8" i="131"/>
  <c r="M8" i="131"/>
  <c r="V7" i="131"/>
  <c r="U7" i="131"/>
  <c r="T7" i="131"/>
  <c r="S7" i="131"/>
  <c r="R7" i="131"/>
  <c r="Q7" i="131"/>
  <c r="P7" i="131"/>
  <c r="O7" i="131"/>
  <c r="N7" i="131"/>
  <c r="M7" i="131"/>
  <c r="V6" i="131"/>
  <c r="U6" i="131"/>
  <c r="T6" i="131"/>
  <c r="S6" i="131"/>
  <c r="R6" i="131"/>
  <c r="Q6" i="131"/>
  <c r="P6" i="131"/>
  <c r="O6" i="131"/>
  <c r="N6" i="131"/>
  <c r="M6" i="131"/>
  <c r="V5" i="131"/>
  <c r="U5" i="131"/>
  <c r="T5" i="131"/>
  <c r="S5" i="131"/>
  <c r="R5" i="131"/>
  <c r="Q5" i="131"/>
  <c r="P5" i="131"/>
  <c r="O5" i="131"/>
  <c r="N5" i="131"/>
  <c r="M5" i="131"/>
  <c r="V4" i="131"/>
  <c r="U4" i="131"/>
  <c r="T4" i="131"/>
  <c r="S4" i="131"/>
  <c r="R4" i="131"/>
  <c r="Q4" i="131"/>
  <c r="P4" i="131"/>
  <c r="O4" i="131"/>
  <c r="N4" i="131"/>
  <c r="M4" i="131"/>
  <c r="V3" i="131"/>
  <c r="U3" i="131"/>
  <c r="T3" i="131"/>
  <c r="S3" i="131"/>
  <c r="R3" i="131"/>
  <c r="Q3" i="131"/>
  <c r="P3" i="131"/>
  <c r="O3" i="131"/>
  <c r="N3" i="131"/>
  <c r="M3" i="131"/>
  <c r="V2" i="131"/>
  <c r="U2" i="131"/>
  <c r="T2" i="131"/>
  <c r="S2" i="131"/>
  <c r="R2" i="131"/>
  <c r="Q2" i="131"/>
  <c r="P2" i="131"/>
  <c r="O2" i="131"/>
  <c r="N2" i="131"/>
  <c r="M2" i="131"/>
  <c r="N25" i="130"/>
  <c r="N12" i="130"/>
  <c r="V41" i="130"/>
  <c r="U40" i="130"/>
  <c r="V40" i="130" s="1"/>
  <c r="S40" i="130"/>
  <c r="T40" i="130" s="1"/>
  <c r="Q40" i="130"/>
  <c r="R40" i="130" s="1"/>
  <c r="O40" i="130"/>
  <c r="P40" i="130" s="1"/>
  <c r="M40" i="130"/>
  <c r="N40" i="130" s="1"/>
  <c r="U39" i="130"/>
  <c r="V39" i="130" s="1"/>
  <c r="S39" i="130"/>
  <c r="T39" i="130" s="1"/>
  <c r="Q39" i="130"/>
  <c r="R39" i="130" s="1"/>
  <c r="O39" i="130"/>
  <c r="P39" i="130" s="1"/>
  <c r="M39" i="130"/>
  <c r="N39" i="130" s="1"/>
  <c r="U38" i="130"/>
  <c r="V38" i="130" s="1"/>
  <c r="S38" i="130"/>
  <c r="T38" i="130" s="1"/>
  <c r="Q38" i="130"/>
  <c r="R38" i="130" s="1"/>
  <c r="O38" i="130"/>
  <c r="P38" i="130" s="1"/>
  <c r="M38" i="130"/>
  <c r="N38" i="130" s="1"/>
  <c r="U37" i="130"/>
  <c r="V37" i="130" s="1"/>
  <c r="S37" i="130"/>
  <c r="T37" i="130" s="1"/>
  <c r="Q37" i="130"/>
  <c r="R37" i="130" s="1"/>
  <c r="O37" i="130"/>
  <c r="P37" i="130" s="1"/>
  <c r="M37" i="130"/>
  <c r="N37" i="130" s="1"/>
  <c r="U36" i="130"/>
  <c r="V36" i="130" s="1"/>
  <c r="S36" i="130"/>
  <c r="T36" i="130" s="1"/>
  <c r="Q36" i="130"/>
  <c r="R36" i="130" s="1"/>
  <c r="O36" i="130"/>
  <c r="P36" i="130" s="1"/>
  <c r="M36" i="130"/>
  <c r="N36" i="130" s="1"/>
  <c r="U35" i="130"/>
  <c r="V35" i="130" s="1"/>
  <c r="S35" i="130"/>
  <c r="T35" i="130" s="1"/>
  <c r="Q35" i="130"/>
  <c r="R35" i="130" s="1"/>
  <c r="O35" i="130"/>
  <c r="P35" i="130" s="1"/>
  <c r="M35" i="130"/>
  <c r="N35" i="130" s="1"/>
  <c r="U34" i="130"/>
  <c r="V34" i="130" s="1"/>
  <c r="S34" i="130"/>
  <c r="T34" i="130" s="1"/>
  <c r="Q34" i="130"/>
  <c r="R34" i="130" s="1"/>
  <c r="O34" i="130"/>
  <c r="P34" i="130" s="1"/>
  <c r="M34" i="130"/>
  <c r="N34" i="130" s="1"/>
  <c r="U33" i="130"/>
  <c r="V33" i="130" s="1"/>
  <c r="S33" i="130"/>
  <c r="T33" i="130" s="1"/>
  <c r="Q33" i="130"/>
  <c r="R33" i="130" s="1"/>
  <c r="O33" i="130"/>
  <c r="P33" i="130" s="1"/>
  <c r="M33" i="130"/>
  <c r="N33" i="130" s="1"/>
  <c r="U32" i="130"/>
  <c r="V32" i="130" s="1"/>
  <c r="S32" i="130"/>
  <c r="T32" i="130" s="1"/>
  <c r="Q32" i="130"/>
  <c r="R32" i="130" s="1"/>
  <c r="O32" i="130"/>
  <c r="P32" i="130" s="1"/>
  <c r="M32" i="130"/>
  <c r="N32" i="130" s="1"/>
  <c r="U31" i="130"/>
  <c r="V31" i="130" s="1"/>
  <c r="S31" i="130"/>
  <c r="T31" i="130" s="1"/>
  <c r="Q31" i="130"/>
  <c r="R31" i="130" s="1"/>
  <c r="O31" i="130"/>
  <c r="P31" i="130" s="1"/>
  <c r="M31" i="130"/>
  <c r="N31" i="130" s="1"/>
  <c r="U30" i="130"/>
  <c r="V30" i="130" s="1"/>
  <c r="S30" i="130"/>
  <c r="T30" i="130" s="1"/>
  <c r="Q30" i="130"/>
  <c r="R30" i="130" s="1"/>
  <c r="O30" i="130"/>
  <c r="P30" i="130" s="1"/>
  <c r="M30" i="130"/>
  <c r="N30" i="130" s="1"/>
  <c r="U29" i="130"/>
  <c r="V29" i="130" s="1"/>
  <c r="S29" i="130"/>
  <c r="T29" i="130" s="1"/>
  <c r="Q29" i="130"/>
  <c r="R29" i="130" s="1"/>
  <c r="O29" i="130"/>
  <c r="P29" i="130" s="1"/>
  <c r="M29" i="130"/>
  <c r="N29" i="130" s="1"/>
  <c r="U28" i="130"/>
  <c r="V28" i="130" s="1"/>
  <c r="S28" i="130"/>
  <c r="T28" i="130" s="1"/>
  <c r="Q28" i="130"/>
  <c r="R28" i="130" s="1"/>
  <c r="O28" i="130"/>
  <c r="P28" i="130" s="1"/>
  <c r="M28" i="130"/>
  <c r="N28" i="130" s="1"/>
  <c r="U27" i="130"/>
  <c r="V27" i="130" s="1"/>
  <c r="S27" i="130"/>
  <c r="T27" i="130" s="1"/>
  <c r="Q27" i="130"/>
  <c r="R27" i="130" s="1"/>
  <c r="O27" i="130"/>
  <c r="P27" i="130" s="1"/>
  <c r="M27" i="130"/>
  <c r="N27" i="130" s="1"/>
  <c r="U26" i="130"/>
  <c r="V26" i="130" s="1"/>
  <c r="S26" i="130"/>
  <c r="T26" i="130" s="1"/>
  <c r="Q26" i="130"/>
  <c r="R26" i="130" s="1"/>
  <c r="O26" i="130"/>
  <c r="P26" i="130" s="1"/>
  <c r="M26" i="130"/>
  <c r="N26" i="130" s="1"/>
  <c r="U25" i="130"/>
  <c r="V25" i="130" s="1"/>
  <c r="S25" i="130"/>
  <c r="T25" i="130" s="1"/>
  <c r="Q25" i="130"/>
  <c r="R25" i="130" s="1"/>
  <c r="O25" i="130"/>
  <c r="P25" i="130" s="1"/>
  <c r="M25" i="130"/>
  <c r="U24" i="130"/>
  <c r="V24" i="130" s="1"/>
  <c r="S24" i="130"/>
  <c r="T24" i="130" s="1"/>
  <c r="Q24" i="130"/>
  <c r="R24" i="130" s="1"/>
  <c r="O24" i="130"/>
  <c r="P24" i="130" s="1"/>
  <c r="M24" i="130"/>
  <c r="N24" i="130" s="1"/>
  <c r="U23" i="130"/>
  <c r="V23" i="130" s="1"/>
  <c r="S23" i="130"/>
  <c r="T23" i="130" s="1"/>
  <c r="Q23" i="130"/>
  <c r="R23" i="130" s="1"/>
  <c r="O23" i="130"/>
  <c r="P23" i="130" s="1"/>
  <c r="M23" i="130"/>
  <c r="N23" i="130" s="1"/>
  <c r="U22" i="130"/>
  <c r="V22" i="130" s="1"/>
  <c r="S22" i="130"/>
  <c r="T22" i="130" s="1"/>
  <c r="Q22" i="130"/>
  <c r="R22" i="130" s="1"/>
  <c r="O22" i="130"/>
  <c r="P22" i="130" s="1"/>
  <c r="M22" i="130"/>
  <c r="N22" i="130" s="1"/>
  <c r="U21" i="130"/>
  <c r="V21" i="130" s="1"/>
  <c r="S21" i="130"/>
  <c r="T21" i="130" s="1"/>
  <c r="Q21" i="130"/>
  <c r="R21" i="130" s="1"/>
  <c r="O21" i="130"/>
  <c r="P21" i="130" s="1"/>
  <c r="M21" i="130"/>
  <c r="N21" i="130" s="1"/>
  <c r="U20" i="130"/>
  <c r="V20" i="130" s="1"/>
  <c r="S20" i="130"/>
  <c r="T20" i="130" s="1"/>
  <c r="Q20" i="130"/>
  <c r="R20" i="130" s="1"/>
  <c r="O20" i="130"/>
  <c r="P20" i="130" s="1"/>
  <c r="M20" i="130"/>
  <c r="N20" i="130" s="1"/>
  <c r="U19" i="130"/>
  <c r="S19" i="130"/>
  <c r="Q19" i="130"/>
  <c r="R19" i="130" s="1"/>
  <c r="O19" i="130"/>
  <c r="P19" i="130" s="1"/>
  <c r="M19" i="130"/>
  <c r="U18" i="130"/>
  <c r="V18" i="130" s="1"/>
  <c r="S18" i="130"/>
  <c r="T18" i="130" s="1"/>
  <c r="Q18" i="130"/>
  <c r="R18" i="130" s="1"/>
  <c r="O18" i="130"/>
  <c r="P18" i="130" s="1"/>
  <c r="M18" i="130"/>
  <c r="N18" i="130" s="1"/>
  <c r="U17" i="130"/>
  <c r="V17" i="130" s="1"/>
  <c r="S17" i="130"/>
  <c r="Q17" i="130"/>
  <c r="R17" i="130" s="1"/>
  <c r="O17" i="130"/>
  <c r="P17" i="130" s="1"/>
  <c r="M17" i="130"/>
  <c r="U16" i="130"/>
  <c r="V16" i="130" s="1"/>
  <c r="S16" i="130"/>
  <c r="T16" i="130" s="1"/>
  <c r="Q16" i="130"/>
  <c r="R16" i="130" s="1"/>
  <c r="O16" i="130"/>
  <c r="P16" i="130" s="1"/>
  <c r="M16" i="130"/>
  <c r="N16" i="130" s="1"/>
  <c r="U15" i="130"/>
  <c r="V15" i="130" s="1"/>
  <c r="S15" i="130"/>
  <c r="T15" i="130" s="1"/>
  <c r="Q15" i="130"/>
  <c r="R15" i="130" s="1"/>
  <c r="O15" i="130"/>
  <c r="P15" i="130" s="1"/>
  <c r="M15" i="130"/>
  <c r="N15" i="130" s="1"/>
  <c r="U14" i="130"/>
  <c r="V14" i="130" s="1"/>
  <c r="S14" i="130"/>
  <c r="T14" i="130" s="1"/>
  <c r="Q14" i="130"/>
  <c r="R14" i="130" s="1"/>
  <c r="O14" i="130"/>
  <c r="P14" i="130" s="1"/>
  <c r="M14" i="130"/>
  <c r="N14" i="130" s="1"/>
  <c r="U13" i="130"/>
  <c r="V13" i="130" s="1"/>
  <c r="S13" i="130"/>
  <c r="T13" i="130" s="1"/>
  <c r="Q13" i="130"/>
  <c r="R13" i="130" s="1"/>
  <c r="O13" i="130"/>
  <c r="P13" i="130" s="1"/>
  <c r="M13" i="130"/>
  <c r="N13" i="130" s="1"/>
  <c r="U12" i="130"/>
  <c r="V12" i="130" s="1"/>
  <c r="S12" i="130"/>
  <c r="T12" i="130" s="1"/>
  <c r="Q12" i="130"/>
  <c r="R12" i="130" s="1"/>
  <c r="O12" i="130"/>
  <c r="P12" i="130" s="1"/>
  <c r="M12" i="130"/>
  <c r="U11" i="130"/>
  <c r="V11" i="130" s="1"/>
  <c r="S11" i="130"/>
  <c r="T11" i="130" s="1"/>
  <c r="Q11" i="130"/>
  <c r="R11" i="130" s="1"/>
  <c r="O11" i="130"/>
  <c r="P11" i="130" s="1"/>
  <c r="M11" i="130"/>
  <c r="N11" i="130" s="1"/>
  <c r="U10" i="130"/>
  <c r="V10" i="130" s="1"/>
  <c r="S10" i="130"/>
  <c r="T10" i="130" s="1"/>
  <c r="Q10" i="130"/>
  <c r="R10" i="130" s="1"/>
  <c r="O10" i="130"/>
  <c r="P10" i="130" s="1"/>
  <c r="M10" i="130"/>
  <c r="N10" i="130" s="1"/>
  <c r="U9" i="130"/>
  <c r="V9" i="130" s="1"/>
  <c r="S9" i="130"/>
  <c r="T9" i="130" s="1"/>
  <c r="Q9" i="130"/>
  <c r="R9" i="130" s="1"/>
  <c r="O9" i="130"/>
  <c r="P9" i="130" s="1"/>
  <c r="M9" i="130"/>
  <c r="N9" i="130" s="1"/>
  <c r="U8" i="130"/>
  <c r="V8" i="130" s="1"/>
  <c r="S8" i="130"/>
  <c r="T8" i="130" s="1"/>
  <c r="Q8" i="130"/>
  <c r="R8" i="130" s="1"/>
  <c r="O8" i="130"/>
  <c r="P8" i="130" s="1"/>
  <c r="M8" i="130"/>
  <c r="N8" i="130" s="1"/>
  <c r="U7" i="130"/>
  <c r="V7" i="130" s="1"/>
  <c r="S7" i="130"/>
  <c r="T7" i="130" s="1"/>
  <c r="Q7" i="130"/>
  <c r="R7" i="130" s="1"/>
  <c r="O7" i="130"/>
  <c r="P7" i="130" s="1"/>
  <c r="M7" i="130"/>
  <c r="N7" i="130" s="1"/>
  <c r="U6" i="130"/>
  <c r="V6" i="130" s="1"/>
  <c r="S6" i="130"/>
  <c r="T6" i="130" s="1"/>
  <c r="Q6" i="130"/>
  <c r="R6" i="130" s="1"/>
  <c r="O6" i="130"/>
  <c r="P6" i="130" s="1"/>
  <c r="M6" i="130"/>
  <c r="N6" i="130" s="1"/>
  <c r="U5" i="130"/>
  <c r="V5" i="130" s="1"/>
  <c r="S5" i="130"/>
  <c r="T5" i="130" s="1"/>
  <c r="Q5" i="130"/>
  <c r="R5" i="130" s="1"/>
  <c r="O5" i="130"/>
  <c r="P5" i="130" s="1"/>
  <c r="M5" i="130"/>
  <c r="N5" i="130" s="1"/>
  <c r="U4" i="130"/>
  <c r="V4" i="130" s="1"/>
  <c r="S4" i="130"/>
  <c r="T4" i="130" s="1"/>
  <c r="Q4" i="130"/>
  <c r="R4" i="130" s="1"/>
  <c r="O4" i="130"/>
  <c r="P4" i="130" s="1"/>
  <c r="M4" i="130"/>
  <c r="N4" i="130" s="1"/>
  <c r="U3" i="130"/>
  <c r="V3" i="130" s="1"/>
  <c r="S3" i="130"/>
  <c r="T3" i="130" s="1"/>
  <c r="Q3" i="130"/>
  <c r="R3" i="130" s="1"/>
  <c r="O3" i="130"/>
  <c r="P3" i="130" s="1"/>
  <c r="M3" i="130"/>
  <c r="N3" i="130" s="1"/>
  <c r="U2" i="130"/>
  <c r="V2" i="130" s="1"/>
  <c r="S2" i="130"/>
  <c r="T2" i="130" s="1"/>
  <c r="Q2" i="130"/>
  <c r="R2" i="130" s="1"/>
  <c r="O2" i="130"/>
  <c r="P2" i="130" s="1"/>
  <c r="M2" i="130"/>
  <c r="N2" i="130" s="1"/>
  <c r="V41" i="129"/>
  <c r="U40" i="129"/>
  <c r="V40" i="129" s="1"/>
  <c r="S40" i="129"/>
  <c r="T40" i="129" s="1"/>
  <c r="Q40" i="129"/>
  <c r="R40" i="129" s="1"/>
  <c r="O40" i="129"/>
  <c r="P40" i="129" s="1"/>
  <c r="M40" i="129"/>
  <c r="N40" i="129" s="1"/>
  <c r="U39" i="129"/>
  <c r="V39" i="129" s="1"/>
  <c r="S39" i="129"/>
  <c r="T39" i="129" s="1"/>
  <c r="Q39" i="129"/>
  <c r="R39" i="129" s="1"/>
  <c r="O39" i="129"/>
  <c r="P39" i="129" s="1"/>
  <c r="M39" i="129"/>
  <c r="N39" i="129" s="1"/>
  <c r="U38" i="129"/>
  <c r="V38" i="129" s="1"/>
  <c r="S38" i="129"/>
  <c r="T38" i="129" s="1"/>
  <c r="Q38" i="129"/>
  <c r="R38" i="129" s="1"/>
  <c r="O38" i="129"/>
  <c r="P38" i="129" s="1"/>
  <c r="M38" i="129"/>
  <c r="N38" i="129" s="1"/>
  <c r="U37" i="129"/>
  <c r="V37" i="129" s="1"/>
  <c r="S37" i="129"/>
  <c r="T37" i="129" s="1"/>
  <c r="Q37" i="129"/>
  <c r="R37" i="129" s="1"/>
  <c r="O37" i="129"/>
  <c r="P37" i="129" s="1"/>
  <c r="M37" i="129"/>
  <c r="N37" i="129" s="1"/>
  <c r="U36" i="129"/>
  <c r="V36" i="129" s="1"/>
  <c r="S36" i="129"/>
  <c r="T36" i="129" s="1"/>
  <c r="Q36" i="129"/>
  <c r="R36" i="129" s="1"/>
  <c r="O36" i="129"/>
  <c r="P36" i="129" s="1"/>
  <c r="M36" i="129"/>
  <c r="N36" i="129" s="1"/>
  <c r="U35" i="129"/>
  <c r="V35" i="129" s="1"/>
  <c r="S35" i="129"/>
  <c r="T35" i="129" s="1"/>
  <c r="Q35" i="129"/>
  <c r="R35" i="129" s="1"/>
  <c r="O35" i="129"/>
  <c r="P35" i="129" s="1"/>
  <c r="M35" i="129"/>
  <c r="N35" i="129" s="1"/>
  <c r="U34" i="129"/>
  <c r="V34" i="129" s="1"/>
  <c r="S34" i="129"/>
  <c r="T34" i="129" s="1"/>
  <c r="Q34" i="129"/>
  <c r="R34" i="129" s="1"/>
  <c r="O34" i="129"/>
  <c r="P34" i="129" s="1"/>
  <c r="M34" i="129"/>
  <c r="N34" i="129" s="1"/>
  <c r="U33" i="129"/>
  <c r="V33" i="129" s="1"/>
  <c r="S33" i="129"/>
  <c r="T33" i="129" s="1"/>
  <c r="Q33" i="129"/>
  <c r="R33" i="129" s="1"/>
  <c r="O33" i="129"/>
  <c r="P33" i="129" s="1"/>
  <c r="M33" i="129"/>
  <c r="N33" i="129" s="1"/>
  <c r="U32" i="129"/>
  <c r="V32" i="129" s="1"/>
  <c r="S32" i="129"/>
  <c r="T32" i="129" s="1"/>
  <c r="Q32" i="129"/>
  <c r="R32" i="129" s="1"/>
  <c r="O32" i="129"/>
  <c r="P32" i="129" s="1"/>
  <c r="M32" i="129"/>
  <c r="N32" i="129" s="1"/>
  <c r="U31" i="129"/>
  <c r="V31" i="129" s="1"/>
  <c r="S31" i="129"/>
  <c r="T31" i="129" s="1"/>
  <c r="Q31" i="129"/>
  <c r="R31" i="129" s="1"/>
  <c r="O31" i="129"/>
  <c r="P31" i="129" s="1"/>
  <c r="M31" i="129"/>
  <c r="N31" i="129" s="1"/>
  <c r="U30" i="129"/>
  <c r="V30" i="129" s="1"/>
  <c r="S30" i="129"/>
  <c r="T30" i="129" s="1"/>
  <c r="Q30" i="129"/>
  <c r="R30" i="129" s="1"/>
  <c r="O30" i="129"/>
  <c r="P30" i="129" s="1"/>
  <c r="M30" i="129"/>
  <c r="N30" i="129" s="1"/>
  <c r="U29" i="129"/>
  <c r="V29" i="129" s="1"/>
  <c r="S29" i="129"/>
  <c r="T29" i="129" s="1"/>
  <c r="Q29" i="129"/>
  <c r="R29" i="129" s="1"/>
  <c r="O29" i="129"/>
  <c r="P29" i="129" s="1"/>
  <c r="M29" i="129"/>
  <c r="N29" i="129" s="1"/>
  <c r="U28" i="129"/>
  <c r="V28" i="129" s="1"/>
  <c r="S28" i="129"/>
  <c r="T28" i="129" s="1"/>
  <c r="Q28" i="129"/>
  <c r="R28" i="129" s="1"/>
  <c r="O28" i="129"/>
  <c r="P28" i="129" s="1"/>
  <c r="M28" i="129"/>
  <c r="N28" i="129" s="1"/>
  <c r="U27" i="129"/>
  <c r="V27" i="129" s="1"/>
  <c r="S27" i="129"/>
  <c r="T27" i="129" s="1"/>
  <c r="Q27" i="129"/>
  <c r="R27" i="129" s="1"/>
  <c r="O27" i="129"/>
  <c r="P27" i="129" s="1"/>
  <c r="M27" i="129"/>
  <c r="N27" i="129" s="1"/>
  <c r="U26" i="129"/>
  <c r="V26" i="129" s="1"/>
  <c r="S26" i="129"/>
  <c r="T26" i="129" s="1"/>
  <c r="Q26" i="129"/>
  <c r="R26" i="129" s="1"/>
  <c r="O26" i="129"/>
  <c r="P26" i="129" s="1"/>
  <c r="M26" i="129"/>
  <c r="N26" i="129" s="1"/>
  <c r="U25" i="129"/>
  <c r="V25" i="129" s="1"/>
  <c r="S25" i="129"/>
  <c r="T25" i="129" s="1"/>
  <c r="Q25" i="129"/>
  <c r="R25" i="129" s="1"/>
  <c r="O25" i="129"/>
  <c r="P25" i="129" s="1"/>
  <c r="M25" i="129"/>
  <c r="N25" i="129" s="1"/>
  <c r="U24" i="129"/>
  <c r="V24" i="129" s="1"/>
  <c r="S24" i="129"/>
  <c r="T24" i="129" s="1"/>
  <c r="Q24" i="129"/>
  <c r="R24" i="129" s="1"/>
  <c r="O24" i="129"/>
  <c r="P24" i="129" s="1"/>
  <c r="M24" i="129"/>
  <c r="N24" i="129" s="1"/>
  <c r="U23" i="129"/>
  <c r="V23" i="129" s="1"/>
  <c r="S23" i="129"/>
  <c r="T23" i="129" s="1"/>
  <c r="Q23" i="129"/>
  <c r="R23" i="129" s="1"/>
  <c r="O23" i="129"/>
  <c r="P23" i="129" s="1"/>
  <c r="M23" i="129"/>
  <c r="N23" i="129" s="1"/>
  <c r="U22" i="129"/>
  <c r="V22" i="129" s="1"/>
  <c r="S22" i="129"/>
  <c r="T22" i="129" s="1"/>
  <c r="Q22" i="129"/>
  <c r="R22" i="129" s="1"/>
  <c r="O22" i="129"/>
  <c r="P22" i="129" s="1"/>
  <c r="M22" i="129"/>
  <c r="N22" i="129" s="1"/>
  <c r="U21" i="129"/>
  <c r="V21" i="129" s="1"/>
  <c r="S21" i="129"/>
  <c r="T21" i="129" s="1"/>
  <c r="Q21" i="129"/>
  <c r="R21" i="129" s="1"/>
  <c r="O21" i="129"/>
  <c r="P21" i="129" s="1"/>
  <c r="M21" i="129"/>
  <c r="N21" i="129" s="1"/>
  <c r="U20" i="129"/>
  <c r="V20" i="129" s="1"/>
  <c r="S20" i="129"/>
  <c r="T20" i="129" s="1"/>
  <c r="Q20" i="129"/>
  <c r="R20" i="129" s="1"/>
  <c r="O20" i="129"/>
  <c r="P20" i="129" s="1"/>
  <c r="M20" i="129"/>
  <c r="N20" i="129" s="1"/>
  <c r="U19" i="129"/>
  <c r="S19" i="129"/>
  <c r="Q19" i="129"/>
  <c r="R19" i="129" s="1"/>
  <c r="O19" i="129"/>
  <c r="P19" i="129" s="1"/>
  <c r="M19" i="129"/>
  <c r="N19" i="129" s="1"/>
  <c r="U18" i="129"/>
  <c r="V18" i="129" s="1"/>
  <c r="S18" i="129"/>
  <c r="T18" i="129" s="1"/>
  <c r="Q18" i="129"/>
  <c r="R18" i="129" s="1"/>
  <c r="O18" i="129"/>
  <c r="P18" i="129" s="1"/>
  <c r="M18" i="129"/>
  <c r="N18" i="129" s="1"/>
  <c r="U17" i="129"/>
  <c r="V17" i="129" s="1"/>
  <c r="S17" i="129"/>
  <c r="Q17" i="129"/>
  <c r="R17" i="129" s="1"/>
  <c r="O17" i="129"/>
  <c r="P17" i="129" s="1"/>
  <c r="M17" i="129"/>
  <c r="N17" i="129" s="1"/>
  <c r="U16" i="129"/>
  <c r="V16" i="129" s="1"/>
  <c r="S16" i="129"/>
  <c r="T16" i="129" s="1"/>
  <c r="Q16" i="129"/>
  <c r="R16" i="129" s="1"/>
  <c r="O16" i="129"/>
  <c r="P16" i="129" s="1"/>
  <c r="M16" i="129"/>
  <c r="N16" i="129" s="1"/>
  <c r="U15" i="129"/>
  <c r="V15" i="129" s="1"/>
  <c r="S15" i="129"/>
  <c r="T15" i="129" s="1"/>
  <c r="Q15" i="129"/>
  <c r="R15" i="129" s="1"/>
  <c r="O15" i="129"/>
  <c r="P15" i="129" s="1"/>
  <c r="M15" i="129"/>
  <c r="N15" i="129" s="1"/>
  <c r="U14" i="129"/>
  <c r="V14" i="129" s="1"/>
  <c r="S14" i="129"/>
  <c r="T14" i="129" s="1"/>
  <c r="Q14" i="129"/>
  <c r="R14" i="129" s="1"/>
  <c r="O14" i="129"/>
  <c r="P14" i="129" s="1"/>
  <c r="M14" i="129"/>
  <c r="N14" i="129" s="1"/>
  <c r="U13" i="129"/>
  <c r="V13" i="129" s="1"/>
  <c r="S13" i="129"/>
  <c r="T13" i="129" s="1"/>
  <c r="Q13" i="129"/>
  <c r="R13" i="129" s="1"/>
  <c r="O13" i="129"/>
  <c r="P13" i="129" s="1"/>
  <c r="M13" i="129"/>
  <c r="N13" i="129" s="1"/>
  <c r="U12" i="129"/>
  <c r="V12" i="129" s="1"/>
  <c r="S12" i="129"/>
  <c r="T12" i="129" s="1"/>
  <c r="Q12" i="129"/>
  <c r="R12" i="129" s="1"/>
  <c r="O12" i="129"/>
  <c r="P12" i="129" s="1"/>
  <c r="M12" i="129"/>
  <c r="N12" i="129" s="1"/>
  <c r="U11" i="129"/>
  <c r="V11" i="129" s="1"/>
  <c r="S11" i="129"/>
  <c r="T11" i="129" s="1"/>
  <c r="Q11" i="129"/>
  <c r="R11" i="129" s="1"/>
  <c r="O11" i="129"/>
  <c r="P11" i="129" s="1"/>
  <c r="M11" i="129"/>
  <c r="N11" i="129" s="1"/>
  <c r="U10" i="129"/>
  <c r="V10" i="129" s="1"/>
  <c r="S10" i="129"/>
  <c r="T10" i="129" s="1"/>
  <c r="Q10" i="129"/>
  <c r="R10" i="129" s="1"/>
  <c r="O10" i="129"/>
  <c r="P10" i="129" s="1"/>
  <c r="M10" i="129"/>
  <c r="N10" i="129" s="1"/>
  <c r="U9" i="129"/>
  <c r="V9" i="129" s="1"/>
  <c r="S9" i="129"/>
  <c r="T9" i="129" s="1"/>
  <c r="Q9" i="129"/>
  <c r="R9" i="129" s="1"/>
  <c r="O9" i="129"/>
  <c r="P9" i="129" s="1"/>
  <c r="M9" i="129"/>
  <c r="N9" i="129" s="1"/>
  <c r="U8" i="129"/>
  <c r="V8" i="129" s="1"/>
  <c r="S8" i="129"/>
  <c r="T8" i="129" s="1"/>
  <c r="Q8" i="129"/>
  <c r="R8" i="129" s="1"/>
  <c r="O8" i="129"/>
  <c r="P8" i="129" s="1"/>
  <c r="M8" i="129"/>
  <c r="N8" i="129" s="1"/>
  <c r="U7" i="129"/>
  <c r="V7" i="129" s="1"/>
  <c r="S7" i="129"/>
  <c r="T7" i="129" s="1"/>
  <c r="Q7" i="129"/>
  <c r="R7" i="129" s="1"/>
  <c r="O7" i="129"/>
  <c r="P7" i="129" s="1"/>
  <c r="M7" i="129"/>
  <c r="N7" i="129" s="1"/>
  <c r="U6" i="129"/>
  <c r="V6" i="129" s="1"/>
  <c r="S6" i="129"/>
  <c r="T6" i="129" s="1"/>
  <c r="Q6" i="129"/>
  <c r="R6" i="129" s="1"/>
  <c r="O6" i="129"/>
  <c r="P6" i="129" s="1"/>
  <c r="M6" i="129"/>
  <c r="N6" i="129" s="1"/>
  <c r="U5" i="129"/>
  <c r="V5" i="129" s="1"/>
  <c r="S5" i="129"/>
  <c r="T5" i="129" s="1"/>
  <c r="Q5" i="129"/>
  <c r="R5" i="129" s="1"/>
  <c r="O5" i="129"/>
  <c r="P5" i="129" s="1"/>
  <c r="M5" i="129"/>
  <c r="N5" i="129" s="1"/>
  <c r="U4" i="129"/>
  <c r="V4" i="129" s="1"/>
  <c r="S4" i="129"/>
  <c r="T4" i="129" s="1"/>
  <c r="Q4" i="129"/>
  <c r="R4" i="129" s="1"/>
  <c r="O4" i="129"/>
  <c r="P4" i="129" s="1"/>
  <c r="M4" i="129"/>
  <c r="N4" i="129" s="1"/>
  <c r="U3" i="129"/>
  <c r="V3" i="129" s="1"/>
  <c r="S3" i="129"/>
  <c r="T3" i="129" s="1"/>
  <c r="Q3" i="129"/>
  <c r="R3" i="129" s="1"/>
  <c r="O3" i="129"/>
  <c r="P3" i="129" s="1"/>
  <c r="M3" i="129"/>
  <c r="N3" i="129" s="1"/>
  <c r="U2" i="129"/>
  <c r="V2" i="129" s="1"/>
  <c r="S2" i="129"/>
  <c r="T2" i="129" s="1"/>
  <c r="Q2" i="129"/>
  <c r="R2" i="129" s="1"/>
  <c r="O2" i="129"/>
  <c r="P2" i="129" s="1"/>
  <c r="M2" i="129"/>
  <c r="N2" i="129" s="1"/>
  <c r="M2" i="128"/>
  <c r="N2" i="128" s="1"/>
  <c r="O2" i="128"/>
  <c r="P2" i="128"/>
  <c r="Q2" i="128"/>
  <c r="R2" i="128" s="1"/>
  <c r="S2" i="128"/>
  <c r="T2" i="128" s="1"/>
  <c r="U2" i="128"/>
  <c r="V2" i="128" s="1"/>
  <c r="M3" i="128"/>
  <c r="N3" i="128" s="1"/>
  <c r="O3" i="128"/>
  <c r="P3" i="128" s="1"/>
  <c r="Q3" i="128"/>
  <c r="R3" i="128"/>
  <c r="S3" i="128"/>
  <c r="T3" i="128" s="1"/>
  <c r="U3" i="128"/>
  <c r="V3" i="128"/>
  <c r="M4" i="128"/>
  <c r="N4" i="128" s="1"/>
  <c r="O4" i="128"/>
  <c r="P4" i="128" s="1"/>
  <c r="Q4" i="128"/>
  <c r="R4" i="128" s="1"/>
  <c r="S4" i="128"/>
  <c r="T4" i="128"/>
  <c r="U4" i="128"/>
  <c r="V4" i="128" s="1"/>
  <c r="M5" i="128"/>
  <c r="N5" i="128" s="1"/>
  <c r="O5" i="128"/>
  <c r="P5" i="128" s="1"/>
  <c r="Q5" i="128"/>
  <c r="R5" i="128"/>
  <c r="S5" i="128"/>
  <c r="T5" i="128" s="1"/>
  <c r="U5" i="128"/>
  <c r="V5" i="128" s="1"/>
  <c r="M6" i="128"/>
  <c r="N6" i="128" s="1"/>
  <c r="O6" i="128"/>
  <c r="P6" i="128" s="1"/>
  <c r="Q6" i="128"/>
  <c r="R6" i="128" s="1"/>
  <c r="S6" i="128"/>
  <c r="T6" i="128" s="1"/>
  <c r="U6" i="128"/>
  <c r="V6" i="128" s="1"/>
  <c r="M7" i="128"/>
  <c r="N7" i="128"/>
  <c r="O7" i="128"/>
  <c r="P7" i="128" s="1"/>
  <c r="Q7" i="128"/>
  <c r="R7" i="128" s="1"/>
  <c r="S7" i="128"/>
  <c r="T7" i="128" s="1"/>
  <c r="U7" i="128"/>
  <c r="V7" i="128" s="1"/>
  <c r="M8" i="128"/>
  <c r="N8" i="128" s="1"/>
  <c r="O8" i="128"/>
  <c r="P8" i="128" s="1"/>
  <c r="Q8" i="128"/>
  <c r="R8" i="128" s="1"/>
  <c r="S8" i="128"/>
  <c r="T8" i="128"/>
  <c r="U8" i="128"/>
  <c r="V8" i="128" s="1"/>
  <c r="M9" i="128"/>
  <c r="N9" i="128" s="1"/>
  <c r="O9" i="128"/>
  <c r="P9" i="128" s="1"/>
  <c r="Q9" i="128"/>
  <c r="R9" i="128" s="1"/>
  <c r="S9" i="128"/>
  <c r="T9" i="128" s="1"/>
  <c r="U9" i="128"/>
  <c r="V9" i="128"/>
  <c r="M10" i="128"/>
  <c r="N10" i="128" s="1"/>
  <c r="O10" i="128"/>
  <c r="P10" i="128"/>
  <c r="Q10" i="128"/>
  <c r="R10" i="128" s="1"/>
  <c r="S10" i="128"/>
  <c r="T10" i="128" s="1"/>
  <c r="U10" i="128"/>
  <c r="V10" i="128" s="1"/>
  <c r="M11" i="128"/>
  <c r="N11" i="128"/>
  <c r="O11" i="128"/>
  <c r="P11" i="128" s="1"/>
  <c r="Q11" i="128"/>
  <c r="R11" i="128" s="1"/>
  <c r="S11" i="128"/>
  <c r="T11" i="128" s="1"/>
  <c r="U11" i="128"/>
  <c r="V11" i="128"/>
  <c r="M12" i="128"/>
  <c r="N12" i="128" s="1"/>
  <c r="O12" i="128"/>
  <c r="P12" i="128" s="1"/>
  <c r="Q12" i="128"/>
  <c r="R12" i="128" s="1"/>
  <c r="S12" i="128"/>
  <c r="T12" i="128" s="1"/>
  <c r="U12" i="128"/>
  <c r="V12" i="128" s="1"/>
  <c r="M13" i="128"/>
  <c r="N13" i="128" s="1"/>
  <c r="O13" i="128"/>
  <c r="P13" i="128" s="1"/>
  <c r="Q13" i="128"/>
  <c r="R13" i="128"/>
  <c r="S13" i="128"/>
  <c r="T13" i="128" s="1"/>
  <c r="U13" i="128"/>
  <c r="V13" i="128" s="1"/>
  <c r="M14" i="128"/>
  <c r="N14" i="128" s="1"/>
  <c r="O14" i="128"/>
  <c r="P14" i="128" s="1"/>
  <c r="Q14" i="128"/>
  <c r="R14" i="128" s="1"/>
  <c r="S14" i="128"/>
  <c r="T14" i="128" s="1"/>
  <c r="U14" i="128"/>
  <c r="V14" i="128" s="1"/>
  <c r="M15" i="128"/>
  <c r="N15" i="128"/>
  <c r="O15" i="128"/>
  <c r="P15" i="128" s="1"/>
  <c r="Q15" i="128"/>
  <c r="R15" i="128" s="1"/>
  <c r="S15" i="128"/>
  <c r="T15" i="128" s="1"/>
  <c r="U15" i="128"/>
  <c r="V15" i="128" s="1"/>
  <c r="M16" i="128"/>
  <c r="N16" i="128" s="1"/>
  <c r="O16" i="128"/>
  <c r="P16" i="128"/>
  <c r="Q16" i="128"/>
  <c r="R16" i="128" s="1"/>
  <c r="S16" i="128"/>
  <c r="T16" i="128"/>
  <c r="U16" i="128"/>
  <c r="V16" i="128" s="1"/>
  <c r="M17" i="128"/>
  <c r="O17" i="128"/>
  <c r="P17" i="128" s="1"/>
  <c r="Q17" i="128"/>
  <c r="R17" i="128"/>
  <c r="S17" i="128"/>
  <c r="U17" i="128"/>
  <c r="V17" i="128" s="1"/>
  <c r="M18" i="128"/>
  <c r="N18" i="128" s="1"/>
  <c r="O18" i="128"/>
  <c r="P18" i="128" s="1"/>
  <c r="Q18" i="128"/>
  <c r="R18" i="128"/>
  <c r="S18" i="128"/>
  <c r="T18" i="128" s="1"/>
  <c r="U18" i="128"/>
  <c r="V18" i="128" s="1"/>
  <c r="M19" i="128"/>
  <c r="O19" i="128"/>
  <c r="P19" i="128" s="1"/>
  <c r="Q19" i="128"/>
  <c r="R19" i="128" s="1"/>
  <c r="S19" i="128"/>
  <c r="U19" i="128"/>
  <c r="M20" i="128"/>
  <c r="N20" i="128" s="1"/>
  <c r="O20" i="128"/>
  <c r="P20" i="128"/>
  <c r="Q20" i="128"/>
  <c r="R20" i="128" s="1"/>
  <c r="S20" i="128"/>
  <c r="T20" i="128" s="1"/>
  <c r="U20" i="128"/>
  <c r="V20" i="128" s="1"/>
  <c r="M21" i="128"/>
  <c r="N21" i="128"/>
  <c r="O21" i="128"/>
  <c r="P21" i="128" s="1"/>
  <c r="Q21" i="128"/>
  <c r="R21" i="128" s="1"/>
  <c r="S21" i="128"/>
  <c r="T21" i="128" s="1"/>
  <c r="U21" i="128"/>
  <c r="V21" i="128"/>
  <c r="M22" i="128"/>
  <c r="N22" i="128" s="1"/>
  <c r="O22" i="128"/>
  <c r="P22" i="128" s="1"/>
  <c r="Q22" i="128"/>
  <c r="R22" i="128" s="1"/>
  <c r="S22" i="128"/>
  <c r="T22" i="128" s="1"/>
  <c r="U22" i="128"/>
  <c r="V22" i="128" s="1"/>
  <c r="M23" i="128"/>
  <c r="N23" i="128"/>
  <c r="O23" i="128"/>
  <c r="P23" i="128" s="1"/>
  <c r="Q23" i="128"/>
  <c r="R23" i="128"/>
  <c r="S23" i="128"/>
  <c r="T23" i="128" s="1"/>
  <c r="U23" i="128"/>
  <c r="V23" i="128" s="1"/>
  <c r="M24" i="128"/>
  <c r="N24" i="128" s="1"/>
  <c r="O24" i="128"/>
  <c r="P24" i="128"/>
  <c r="Q24" i="128"/>
  <c r="R24" i="128" s="1"/>
  <c r="S24" i="128"/>
  <c r="T24" i="128" s="1"/>
  <c r="U24" i="128"/>
  <c r="V24" i="128" s="1"/>
  <c r="M25" i="128"/>
  <c r="N25" i="128"/>
  <c r="O25" i="128"/>
  <c r="P25" i="128" s="1"/>
  <c r="Q25" i="128"/>
  <c r="R25" i="128" s="1"/>
  <c r="S25" i="128"/>
  <c r="T25" i="128" s="1"/>
  <c r="U25" i="128"/>
  <c r="V25" i="128" s="1"/>
  <c r="M26" i="128"/>
  <c r="N26" i="128" s="1"/>
  <c r="O26" i="128"/>
  <c r="P26" i="128"/>
  <c r="Q26" i="128"/>
  <c r="R26" i="128" s="1"/>
  <c r="S26" i="128"/>
  <c r="T26" i="128"/>
  <c r="U26" i="128"/>
  <c r="V26" i="128" s="1"/>
  <c r="M27" i="128"/>
  <c r="N27" i="128" s="1"/>
  <c r="O27" i="128"/>
  <c r="P27" i="128" s="1"/>
  <c r="Q27" i="128"/>
  <c r="R27" i="128"/>
  <c r="S27" i="128"/>
  <c r="T27" i="128" s="1"/>
  <c r="U27" i="128"/>
  <c r="V27" i="128" s="1"/>
  <c r="M28" i="128"/>
  <c r="N28" i="128" s="1"/>
  <c r="O28" i="128"/>
  <c r="P28" i="128"/>
  <c r="Q28" i="128"/>
  <c r="R28" i="128" s="1"/>
  <c r="S28" i="128"/>
  <c r="T28" i="128" s="1"/>
  <c r="U28" i="128"/>
  <c r="V28" i="128" s="1"/>
  <c r="M29" i="128"/>
  <c r="N29" i="128" s="1"/>
  <c r="O29" i="128"/>
  <c r="P29" i="128" s="1"/>
  <c r="Q29" i="128"/>
  <c r="R29" i="128"/>
  <c r="S29" i="128"/>
  <c r="T29" i="128" s="1"/>
  <c r="U29" i="128"/>
  <c r="V29" i="128"/>
  <c r="M30" i="128"/>
  <c r="N30" i="128" s="1"/>
  <c r="O30" i="128"/>
  <c r="P30" i="128" s="1"/>
  <c r="Q30" i="128"/>
  <c r="R30" i="128" s="1"/>
  <c r="S30" i="128"/>
  <c r="T30" i="128"/>
  <c r="U30" i="128"/>
  <c r="V30" i="128" s="1"/>
  <c r="M31" i="128"/>
  <c r="N31" i="128" s="1"/>
  <c r="O31" i="128"/>
  <c r="P31" i="128" s="1"/>
  <c r="Q31" i="128"/>
  <c r="R31" i="128"/>
  <c r="S31" i="128"/>
  <c r="T31" i="128" s="1"/>
  <c r="U31" i="128"/>
  <c r="V31" i="128" s="1"/>
  <c r="M32" i="128"/>
  <c r="N32" i="128" s="1"/>
  <c r="O32" i="128"/>
  <c r="P32" i="128" s="1"/>
  <c r="Q32" i="128"/>
  <c r="R32" i="128" s="1"/>
  <c r="S32" i="128"/>
  <c r="T32" i="128"/>
  <c r="U32" i="128"/>
  <c r="V32" i="128" s="1"/>
  <c r="M33" i="128"/>
  <c r="N33" i="128"/>
  <c r="O33" i="128"/>
  <c r="P33" i="128" s="1"/>
  <c r="Q33" i="128"/>
  <c r="R33" i="128" s="1"/>
  <c r="S33" i="128"/>
  <c r="T33" i="128" s="1"/>
  <c r="U33" i="128"/>
  <c r="V33" i="128"/>
  <c r="M34" i="128"/>
  <c r="N34" i="128" s="1"/>
  <c r="O34" i="128"/>
  <c r="P34" i="128" s="1"/>
  <c r="Q34" i="128"/>
  <c r="R34" i="128" s="1"/>
  <c r="S34" i="128"/>
  <c r="T34" i="128"/>
  <c r="U34" i="128"/>
  <c r="V34" i="128" s="1"/>
  <c r="M35" i="128"/>
  <c r="N35" i="128" s="1"/>
  <c r="O35" i="128"/>
  <c r="P35" i="128" s="1"/>
  <c r="Q35" i="128"/>
  <c r="R35" i="128" s="1"/>
  <c r="S35" i="128"/>
  <c r="T35" i="128" s="1"/>
  <c r="U35" i="128"/>
  <c r="V35" i="128"/>
  <c r="M36" i="128"/>
  <c r="N36" i="128" s="1"/>
  <c r="O36" i="128"/>
  <c r="P36" i="128"/>
  <c r="Q36" i="128"/>
  <c r="R36" i="128" s="1"/>
  <c r="S36" i="128"/>
  <c r="T36" i="128" s="1"/>
  <c r="U36" i="128"/>
  <c r="V36" i="128" s="1"/>
  <c r="M37" i="128"/>
  <c r="N37" i="128"/>
  <c r="O37" i="128"/>
  <c r="P37" i="128" s="1"/>
  <c r="Q37" i="128"/>
  <c r="R37" i="128" s="1"/>
  <c r="S37" i="128"/>
  <c r="T37" i="128" s="1"/>
  <c r="U37" i="128"/>
  <c r="V37" i="128"/>
  <c r="M38" i="128"/>
  <c r="N38" i="128" s="1"/>
  <c r="O38" i="128"/>
  <c r="P38" i="128" s="1"/>
  <c r="Q38" i="128"/>
  <c r="R38" i="128" s="1"/>
  <c r="S38" i="128"/>
  <c r="T38" i="128" s="1"/>
  <c r="U38" i="128"/>
  <c r="V38" i="128" s="1"/>
  <c r="M39" i="128"/>
  <c r="N39" i="128"/>
  <c r="O39" i="128"/>
  <c r="P39" i="128" s="1"/>
  <c r="Q39" i="128"/>
  <c r="R39" i="128"/>
  <c r="S39" i="128"/>
  <c r="T39" i="128" s="1"/>
  <c r="U39" i="128"/>
  <c r="V39" i="128" s="1"/>
  <c r="M40" i="128"/>
  <c r="N40" i="128" s="1"/>
  <c r="O40" i="128"/>
  <c r="P40" i="128"/>
  <c r="Q40" i="128"/>
  <c r="R40" i="128" s="1"/>
  <c r="S40" i="128"/>
  <c r="T40" i="128" s="1"/>
  <c r="U40" i="128"/>
  <c r="V40" i="128" s="1"/>
  <c r="V41" i="128"/>
  <c r="V41" i="126"/>
  <c r="U40" i="126"/>
  <c r="V40" i="126" s="1"/>
  <c r="S40" i="126"/>
  <c r="T40" i="126" s="1"/>
  <c r="Q40" i="126"/>
  <c r="R40" i="126" s="1"/>
  <c r="O40" i="126"/>
  <c r="P40" i="126" s="1"/>
  <c r="M40" i="126"/>
  <c r="N40" i="126" s="1"/>
  <c r="U39" i="126"/>
  <c r="V39" i="126" s="1"/>
  <c r="S39" i="126"/>
  <c r="T39" i="126" s="1"/>
  <c r="Q39" i="126"/>
  <c r="R39" i="126" s="1"/>
  <c r="O39" i="126"/>
  <c r="P39" i="126" s="1"/>
  <c r="M39" i="126"/>
  <c r="N39" i="126" s="1"/>
  <c r="U38" i="126"/>
  <c r="V38" i="126" s="1"/>
  <c r="S38" i="126"/>
  <c r="T38" i="126" s="1"/>
  <c r="Q38" i="126"/>
  <c r="R38" i="126" s="1"/>
  <c r="O38" i="126"/>
  <c r="P38" i="126" s="1"/>
  <c r="M38" i="126"/>
  <c r="N38" i="126" s="1"/>
  <c r="U37" i="126"/>
  <c r="V37" i="126" s="1"/>
  <c r="S37" i="126"/>
  <c r="T37" i="126" s="1"/>
  <c r="Q37" i="126"/>
  <c r="R37" i="126" s="1"/>
  <c r="O37" i="126"/>
  <c r="P37" i="126" s="1"/>
  <c r="M37" i="126"/>
  <c r="N37" i="126" s="1"/>
  <c r="U36" i="126"/>
  <c r="V36" i="126" s="1"/>
  <c r="S36" i="126"/>
  <c r="T36" i="126" s="1"/>
  <c r="Q36" i="126"/>
  <c r="R36" i="126" s="1"/>
  <c r="O36" i="126"/>
  <c r="P36" i="126" s="1"/>
  <c r="M36" i="126"/>
  <c r="N36" i="126" s="1"/>
  <c r="U35" i="126"/>
  <c r="V35" i="126" s="1"/>
  <c r="S35" i="126"/>
  <c r="T35" i="126" s="1"/>
  <c r="Q35" i="126"/>
  <c r="R35" i="126" s="1"/>
  <c r="O35" i="126"/>
  <c r="P35" i="126" s="1"/>
  <c r="M35" i="126"/>
  <c r="N35" i="126" s="1"/>
  <c r="U34" i="126"/>
  <c r="V34" i="126" s="1"/>
  <c r="S34" i="126"/>
  <c r="T34" i="126" s="1"/>
  <c r="Q34" i="126"/>
  <c r="R34" i="126" s="1"/>
  <c r="O34" i="126"/>
  <c r="P34" i="126" s="1"/>
  <c r="M34" i="126"/>
  <c r="N34" i="126" s="1"/>
  <c r="U33" i="126"/>
  <c r="V33" i="126" s="1"/>
  <c r="S33" i="126"/>
  <c r="T33" i="126" s="1"/>
  <c r="Q33" i="126"/>
  <c r="R33" i="126" s="1"/>
  <c r="O33" i="126"/>
  <c r="P33" i="126" s="1"/>
  <c r="M33" i="126"/>
  <c r="N33" i="126" s="1"/>
  <c r="U32" i="126"/>
  <c r="V32" i="126" s="1"/>
  <c r="S32" i="126"/>
  <c r="T32" i="126" s="1"/>
  <c r="Q32" i="126"/>
  <c r="R32" i="126" s="1"/>
  <c r="O32" i="126"/>
  <c r="P32" i="126" s="1"/>
  <c r="M32" i="126"/>
  <c r="N32" i="126" s="1"/>
  <c r="U31" i="126"/>
  <c r="V31" i="126" s="1"/>
  <c r="S31" i="126"/>
  <c r="T31" i="126" s="1"/>
  <c r="Q31" i="126"/>
  <c r="R31" i="126" s="1"/>
  <c r="O31" i="126"/>
  <c r="P31" i="126" s="1"/>
  <c r="M31" i="126"/>
  <c r="N31" i="126" s="1"/>
  <c r="U30" i="126"/>
  <c r="V30" i="126" s="1"/>
  <c r="S30" i="126"/>
  <c r="T30" i="126" s="1"/>
  <c r="Q30" i="126"/>
  <c r="R30" i="126" s="1"/>
  <c r="O30" i="126"/>
  <c r="P30" i="126" s="1"/>
  <c r="M30" i="126"/>
  <c r="N30" i="126" s="1"/>
  <c r="U29" i="126"/>
  <c r="V29" i="126" s="1"/>
  <c r="S29" i="126"/>
  <c r="T29" i="126" s="1"/>
  <c r="Q29" i="126"/>
  <c r="R29" i="126" s="1"/>
  <c r="O29" i="126"/>
  <c r="P29" i="126" s="1"/>
  <c r="M29" i="126"/>
  <c r="N29" i="126" s="1"/>
  <c r="U28" i="126"/>
  <c r="V28" i="126" s="1"/>
  <c r="S28" i="126"/>
  <c r="T28" i="126" s="1"/>
  <c r="Q28" i="126"/>
  <c r="R28" i="126" s="1"/>
  <c r="O28" i="126"/>
  <c r="P28" i="126" s="1"/>
  <c r="M28" i="126"/>
  <c r="N28" i="126" s="1"/>
  <c r="U27" i="126"/>
  <c r="V27" i="126" s="1"/>
  <c r="S27" i="126"/>
  <c r="T27" i="126" s="1"/>
  <c r="Q27" i="126"/>
  <c r="R27" i="126" s="1"/>
  <c r="O27" i="126"/>
  <c r="P27" i="126" s="1"/>
  <c r="M27" i="126"/>
  <c r="N27" i="126" s="1"/>
  <c r="U26" i="126"/>
  <c r="V26" i="126" s="1"/>
  <c r="S26" i="126"/>
  <c r="T26" i="126" s="1"/>
  <c r="Q26" i="126"/>
  <c r="R26" i="126" s="1"/>
  <c r="O26" i="126"/>
  <c r="P26" i="126" s="1"/>
  <c r="M26" i="126"/>
  <c r="N26" i="126" s="1"/>
  <c r="U25" i="126"/>
  <c r="V25" i="126" s="1"/>
  <c r="S25" i="126"/>
  <c r="T25" i="126" s="1"/>
  <c r="Q25" i="126"/>
  <c r="R25" i="126" s="1"/>
  <c r="O25" i="126"/>
  <c r="P25" i="126" s="1"/>
  <c r="M25" i="126"/>
  <c r="N25" i="126" s="1"/>
  <c r="U24" i="126"/>
  <c r="V24" i="126" s="1"/>
  <c r="S24" i="126"/>
  <c r="T24" i="126" s="1"/>
  <c r="Q24" i="126"/>
  <c r="R24" i="126" s="1"/>
  <c r="O24" i="126"/>
  <c r="P24" i="126" s="1"/>
  <c r="M24" i="126"/>
  <c r="N24" i="126" s="1"/>
  <c r="U23" i="126"/>
  <c r="V23" i="126" s="1"/>
  <c r="S23" i="126"/>
  <c r="T23" i="126" s="1"/>
  <c r="Q23" i="126"/>
  <c r="R23" i="126" s="1"/>
  <c r="O23" i="126"/>
  <c r="P23" i="126" s="1"/>
  <c r="M23" i="126"/>
  <c r="N23" i="126" s="1"/>
  <c r="U22" i="126"/>
  <c r="V22" i="126" s="1"/>
  <c r="S22" i="126"/>
  <c r="T22" i="126" s="1"/>
  <c r="Q22" i="126"/>
  <c r="R22" i="126" s="1"/>
  <c r="O22" i="126"/>
  <c r="P22" i="126" s="1"/>
  <c r="M22" i="126"/>
  <c r="N22" i="126" s="1"/>
  <c r="U21" i="126"/>
  <c r="V21" i="126" s="1"/>
  <c r="S21" i="126"/>
  <c r="T21" i="126" s="1"/>
  <c r="Q21" i="126"/>
  <c r="R21" i="126" s="1"/>
  <c r="O21" i="126"/>
  <c r="P21" i="126" s="1"/>
  <c r="M21" i="126"/>
  <c r="N21" i="126" s="1"/>
  <c r="U20" i="126"/>
  <c r="V20" i="126" s="1"/>
  <c r="S20" i="126"/>
  <c r="T20" i="126" s="1"/>
  <c r="Q20" i="126"/>
  <c r="R20" i="126" s="1"/>
  <c r="O20" i="126"/>
  <c r="P20" i="126" s="1"/>
  <c r="M20" i="126"/>
  <c r="N20" i="126" s="1"/>
  <c r="U19" i="126"/>
  <c r="S19" i="126"/>
  <c r="Q19" i="126"/>
  <c r="R19" i="126" s="1"/>
  <c r="O19" i="126"/>
  <c r="P19" i="126" s="1"/>
  <c r="M19" i="126"/>
  <c r="U18" i="126"/>
  <c r="V18" i="126" s="1"/>
  <c r="S18" i="126"/>
  <c r="T18" i="126" s="1"/>
  <c r="Q18" i="126"/>
  <c r="R18" i="126" s="1"/>
  <c r="O18" i="126"/>
  <c r="P18" i="126" s="1"/>
  <c r="M18" i="126"/>
  <c r="N18" i="126" s="1"/>
  <c r="U17" i="126"/>
  <c r="V17" i="126" s="1"/>
  <c r="S17" i="126"/>
  <c r="Q17" i="126"/>
  <c r="R17" i="126" s="1"/>
  <c r="O17" i="126"/>
  <c r="P17" i="126" s="1"/>
  <c r="M17" i="126"/>
  <c r="U16" i="126"/>
  <c r="V16" i="126" s="1"/>
  <c r="S16" i="126"/>
  <c r="T16" i="126" s="1"/>
  <c r="Q16" i="126"/>
  <c r="R16" i="126" s="1"/>
  <c r="O16" i="126"/>
  <c r="P16" i="126" s="1"/>
  <c r="M16" i="126"/>
  <c r="N16" i="126" s="1"/>
  <c r="U15" i="126"/>
  <c r="V15" i="126" s="1"/>
  <c r="S15" i="126"/>
  <c r="T15" i="126" s="1"/>
  <c r="Q15" i="126"/>
  <c r="R15" i="126" s="1"/>
  <c r="O15" i="126"/>
  <c r="P15" i="126" s="1"/>
  <c r="M15" i="126"/>
  <c r="N15" i="126" s="1"/>
  <c r="U14" i="126"/>
  <c r="V14" i="126" s="1"/>
  <c r="S14" i="126"/>
  <c r="T14" i="126" s="1"/>
  <c r="Q14" i="126"/>
  <c r="R14" i="126" s="1"/>
  <c r="O14" i="126"/>
  <c r="P14" i="126" s="1"/>
  <c r="M14" i="126"/>
  <c r="N14" i="126" s="1"/>
  <c r="U13" i="126"/>
  <c r="V13" i="126" s="1"/>
  <c r="S13" i="126"/>
  <c r="T13" i="126" s="1"/>
  <c r="Q13" i="126"/>
  <c r="R13" i="126" s="1"/>
  <c r="O13" i="126"/>
  <c r="P13" i="126" s="1"/>
  <c r="M13" i="126"/>
  <c r="N13" i="126" s="1"/>
  <c r="U12" i="126"/>
  <c r="V12" i="126" s="1"/>
  <c r="S12" i="126"/>
  <c r="T12" i="126" s="1"/>
  <c r="Q12" i="126"/>
  <c r="R12" i="126" s="1"/>
  <c r="O12" i="126"/>
  <c r="P12" i="126" s="1"/>
  <c r="M12" i="126"/>
  <c r="N12" i="126" s="1"/>
  <c r="U11" i="126"/>
  <c r="V11" i="126" s="1"/>
  <c r="S11" i="126"/>
  <c r="T11" i="126" s="1"/>
  <c r="Q11" i="126"/>
  <c r="R11" i="126" s="1"/>
  <c r="O11" i="126"/>
  <c r="P11" i="126" s="1"/>
  <c r="M11" i="126"/>
  <c r="N11" i="126" s="1"/>
  <c r="U10" i="126"/>
  <c r="V10" i="126" s="1"/>
  <c r="S10" i="126"/>
  <c r="T10" i="126" s="1"/>
  <c r="Q10" i="126"/>
  <c r="R10" i="126" s="1"/>
  <c r="O10" i="126"/>
  <c r="P10" i="126" s="1"/>
  <c r="M10" i="126"/>
  <c r="N10" i="126" s="1"/>
  <c r="U9" i="126"/>
  <c r="V9" i="126" s="1"/>
  <c r="S9" i="126"/>
  <c r="T9" i="126" s="1"/>
  <c r="Q9" i="126"/>
  <c r="R9" i="126" s="1"/>
  <c r="O9" i="126"/>
  <c r="P9" i="126" s="1"/>
  <c r="M9" i="126"/>
  <c r="N9" i="126" s="1"/>
  <c r="U8" i="126"/>
  <c r="V8" i="126" s="1"/>
  <c r="S8" i="126"/>
  <c r="T8" i="126" s="1"/>
  <c r="Q8" i="126"/>
  <c r="R8" i="126" s="1"/>
  <c r="O8" i="126"/>
  <c r="P8" i="126" s="1"/>
  <c r="M8" i="126"/>
  <c r="N8" i="126" s="1"/>
  <c r="U7" i="126"/>
  <c r="V7" i="126" s="1"/>
  <c r="S7" i="126"/>
  <c r="T7" i="126" s="1"/>
  <c r="Q7" i="126"/>
  <c r="R7" i="126" s="1"/>
  <c r="O7" i="126"/>
  <c r="P7" i="126" s="1"/>
  <c r="M7" i="126"/>
  <c r="N7" i="126" s="1"/>
  <c r="U6" i="126"/>
  <c r="V6" i="126" s="1"/>
  <c r="S6" i="126"/>
  <c r="T6" i="126" s="1"/>
  <c r="Q6" i="126"/>
  <c r="R6" i="126" s="1"/>
  <c r="O6" i="126"/>
  <c r="P6" i="126" s="1"/>
  <c r="M6" i="126"/>
  <c r="N6" i="126" s="1"/>
  <c r="U5" i="126"/>
  <c r="V5" i="126" s="1"/>
  <c r="S5" i="126"/>
  <c r="T5" i="126" s="1"/>
  <c r="Q5" i="126"/>
  <c r="R5" i="126" s="1"/>
  <c r="O5" i="126"/>
  <c r="P5" i="126" s="1"/>
  <c r="M5" i="126"/>
  <c r="N5" i="126" s="1"/>
  <c r="U4" i="126"/>
  <c r="V4" i="126" s="1"/>
  <c r="S4" i="126"/>
  <c r="T4" i="126" s="1"/>
  <c r="Q4" i="126"/>
  <c r="R4" i="126" s="1"/>
  <c r="O4" i="126"/>
  <c r="P4" i="126" s="1"/>
  <c r="M4" i="126"/>
  <c r="N4" i="126" s="1"/>
  <c r="U3" i="126"/>
  <c r="V3" i="126" s="1"/>
  <c r="S3" i="126"/>
  <c r="T3" i="126" s="1"/>
  <c r="Q3" i="126"/>
  <c r="R3" i="126" s="1"/>
  <c r="O3" i="126"/>
  <c r="P3" i="126" s="1"/>
  <c r="M3" i="126"/>
  <c r="N3" i="126" s="1"/>
  <c r="U2" i="126"/>
  <c r="V2" i="126" s="1"/>
  <c r="S2" i="126"/>
  <c r="T2" i="126" s="1"/>
  <c r="Q2" i="126"/>
  <c r="R2" i="126" s="1"/>
  <c r="O2" i="126"/>
  <c r="P2" i="126" s="1"/>
  <c r="M2" i="126"/>
  <c r="N2" i="126" s="1"/>
  <c r="V41" i="125"/>
  <c r="U40" i="125"/>
  <c r="V40" i="125" s="1"/>
  <c r="S40" i="125"/>
  <c r="T40" i="125" s="1"/>
  <c r="Q40" i="125"/>
  <c r="R40" i="125" s="1"/>
  <c r="O40" i="125"/>
  <c r="P40" i="125" s="1"/>
  <c r="M40" i="125"/>
  <c r="N40" i="125" s="1"/>
  <c r="U39" i="125"/>
  <c r="V39" i="125" s="1"/>
  <c r="S39" i="125"/>
  <c r="T39" i="125" s="1"/>
  <c r="Q39" i="125"/>
  <c r="R39" i="125" s="1"/>
  <c r="O39" i="125"/>
  <c r="P39" i="125" s="1"/>
  <c r="M39" i="125"/>
  <c r="N39" i="125" s="1"/>
  <c r="U38" i="125"/>
  <c r="V38" i="125" s="1"/>
  <c r="S38" i="125"/>
  <c r="T38" i="125" s="1"/>
  <c r="Q38" i="125"/>
  <c r="R38" i="125" s="1"/>
  <c r="O38" i="125"/>
  <c r="P38" i="125" s="1"/>
  <c r="M38" i="125"/>
  <c r="N38" i="125" s="1"/>
  <c r="U37" i="125"/>
  <c r="V37" i="125" s="1"/>
  <c r="S37" i="125"/>
  <c r="T37" i="125" s="1"/>
  <c r="Q37" i="125"/>
  <c r="R37" i="125" s="1"/>
  <c r="O37" i="125"/>
  <c r="P37" i="125" s="1"/>
  <c r="M37" i="125"/>
  <c r="N37" i="125" s="1"/>
  <c r="U36" i="125"/>
  <c r="V36" i="125" s="1"/>
  <c r="S36" i="125"/>
  <c r="T36" i="125" s="1"/>
  <c r="Q36" i="125"/>
  <c r="R36" i="125" s="1"/>
  <c r="O36" i="125"/>
  <c r="P36" i="125" s="1"/>
  <c r="M36" i="125"/>
  <c r="N36" i="125" s="1"/>
  <c r="U35" i="125"/>
  <c r="V35" i="125" s="1"/>
  <c r="S35" i="125"/>
  <c r="T35" i="125" s="1"/>
  <c r="Q35" i="125"/>
  <c r="R35" i="125" s="1"/>
  <c r="O35" i="125"/>
  <c r="P35" i="125" s="1"/>
  <c r="M35" i="125"/>
  <c r="N35" i="125" s="1"/>
  <c r="U34" i="125"/>
  <c r="V34" i="125" s="1"/>
  <c r="S34" i="125"/>
  <c r="T34" i="125" s="1"/>
  <c r="Q34" i="125"/>
  <c r="R34" i="125" s="1"/>
  <c r="O34" i="125"/>
  <c r="P34" i="125" s="1"/>
  <c r="M34" i="125"/>
  <c r="N34" i="125" s="1"/>
  <c r="U33" i="125"/>
  <c r="V33" i="125" s="1"/>
  <c r="S33" i="125"/>
  <c r="T33" i="125" s="1"/>
  <c r="Q33" i="125"/>
  <c r="R33" i="125" s="1"/>
  <c r="O33" i="125"/>
  <c r="P33" i="125" s="1"/>
  <c r="M33" i="125"/>
  <c r="N33" i="125" s="1"/>
  <c r="U32" i="125"/>
  <c r="V32" i="125" s="1"/>
  <c r="S32" i="125"/>
  <c r="T32" i="125" s="1"/>
  <c r="Q32" i="125"/>
  <c r="R32" i="125" s="1"/>
  <c r="O32" i="125"/>
  <c r="P32" i="125" s="1"/>
  <c r="M32" i="125"/>
  <c r="N32" i="125" s="1"/>
  <c r="U31" i="125"/>
  <c r="V31" i="125" s="1"/>
  <c r="S31" i="125"/>
  <c r="T31" i="125" s="1"/>
  <c r="Q31" i="125"/>
  <c r="R31" i="125" s="1"/>
  <c r="O31" i="125"/>
  <c r="P31" i="125" s="1"/>
  <c r="M31" i="125"/>
  <c r="N31" i="125" s="1"/>
  <c r="U30" i="125"/>
  <c r="V30" i="125" s="1"/>
  <c r="S30" i="125"/>
  <c r="T30" i="125" s="1"/>
  <c r="Q30" i="125"/>
  <c r="R30" i="125" s="1"/>
  <c r="O30" i="125"/>
  <c r="P30" i="125" s="1"/>
  <c r="M30" i="125"/>
  <c r="N30" i="125" s="1"/>
  <c r="U29" i="125"/>
  <c r="V29" i="125" s="1"/>
  <c r="S29" i="125"/>
  <c r="T29" i="125" s="1"/>
  <c r="Q29" i="125"/>
  <c r="R29" i="125" s="1"/>
  <c r="O29" i="125"/>
  <c r="P29" i="125" s="1"/>
  <c r="M29" i="125"/>
  <c r="N29" i="125" s="1"/>
  <c r="U28" i="125"/>
  <c r="V28" i="125" s="1"/>
  <c r="S28" i="125"/>
  <c r="T28" i="125" s="1"/>
  <c r="Q28" i="125"/>
  <c r="R28" i="125" s="1"/>
  <c r="O28" i="125"/>
  <c r="P28" i="125" s="1"/>
  <c r="M28" i="125"/>
  <c r="N28" i="125" s="1"/>
  <c r="U27" i="125"/>
  <c r="V27" i="125" s="1"/>
  <c r="S27" i="125"/>
  <c r="T27" i="125" s="1"/>
  <c r="Q27" i="125"/>
  <c r="R27" i="125" s="1"/>
  <c r="O27" i="125"/>
  <c r="P27" i="125" s="1"/>
  <c r="M27" i="125"/>
  <c r="N27" i="125" s="1"/>
  <c r="U26" i="125"/>
  <c r="V26" i="125" s="1"/>
  <c r="S26" i="125"/>
  <c r="T26" i="125" s="1"/>
  <c r="Q26" i="125"/>
  <c r="R26" i="125" s="1"/>
  <c r="O26" i="125"/>
  <c r="P26" i="125" s="1"/>
  <c r="M26" i="125"/>
  <c r="N26" i="125" s="1"/>
  <c r="U25" i="125"/>
  <c r="V25" i="125" s="1"/>
  <c r="S25" i="125"/>
  <c r="T25" i="125" s="1"/>
  <c r="Q25" i="125"/>
  <c r="R25" i="125" s="1"/>
  <c r="O25" i="125"/>
  <c r="P25" i="125" s="1"/>
  <c r="M25" i="125"/>
  <c r="N25" i="125" s="1"/>
  <c r="U24" i="125"/>
  <c r="V24" i="125" s="1"/>
  <c r="S24" i="125"/>
  <c r="T24" i="125" s="1"/>
  <c r="Q24" i="125"/>
  <c r="R24" i="125" s="1"/>
  <c r="O24" i="125"/>
  <c r="P24" i="125" s="1"/>
  <c r="M24" i="125"/>
  <c r="N24" i="125" s="1"/>
  <c r="U23" i="125"/>
  <c r="V23" i="125" s="1"/>
  <c r="S23" i="125"/>
  <c r="T23" i="125" s="1"/>
  <c r="Q23" i="125"/>
  <c r="R23" i="125" s="1"/>
  <c r="O23" i="125"/>
  <c r="P23" i="125" s="1"/>
  <c r="M23" i="125"/>
  <c r="N23" i="125" s="1"/>
  <c r="U22" i="125"/>
  <c r="V22" i="125" s="1"/>
  <c r="S22" i="125"/>
  <c r="T22" i="125" s="1"/>
  <c r="Q22" i="125"/>
  <c r="R22" i="125" s="1"/>
  <c r="O22" i="125"/>
  <c r="P22" i="125" s="1"/>
  <c r="M22" i="125"/>
  <c r="N22" i="125" s="1"/>
  <c r="U21" i="125"/>
  <c r="V21" i="125" s="1"/>
  <c r="S21" i="125"/>
  <c r="T21" i="125" s="1"/>
  <c r="Q21" i="125"/>
  <c r="R21" i="125" s="1"/>
  <c r="O21" i="125"/>
  <c r="P21" i="125" s="1"/>
  <c r="M21" i="125"/>
  <c r="N21" i="125" s="1"/>
  <c r="U20" i="125"/>
  <c r="V20" i="125" s="1"/>
  <c r="S20" i="125"/>
  <c r="T20" i="125" s="1"/>
  <c r="Q20" i="125"/>
  <c r="R20" i="125" s="1"/>
  <c r="O20" i="125"/>
  <c r="P20" i="125" s="1"/>
  <c r="M20" i="125"/>
  <c r="N20" i="125" s="1"/>
  <c r="U19" i="125"/>
  <c r="S19" i="125"/>
  <c r="Q19" i="125"/>
  <c r="R19" i="125" s="1"/>
  <c r="O19" i="125"/>
  <c r="P19" i="125" s="1"/>
  <c r="M19" i="125"/>
  <c r="N19" i="125" s="1"/>
  <c r="U18" i="125"/>
  <c r="V18" i="125" s="1"/>
  <c r="S18" i="125"/>
  <c r="T18" i="125" s="1"/>
  <c r="Q18" i="125"/>
  <c r="R18" i="125" s="1"/>
  <c r="O18" i="125"/>
  <c r="P18" i="125" s="1"/>
  <c r="M18" i="125"/>
  <c r="N18" i="125" s="1"/>
  <c r="U17" i="125"/>
  <c r="V17" i="125" s="1"/>
  <c r="S17" i="125"/>
  <c r="Q17" i="125"/>
  <c r="R17" i="125" s="1"/>
  <c r="O17" i="125"/>
  <c r="P17" i="125" s="1"/>
  <c r="M17" i="125"/>
  <c r="N17" i="125" s="1"/>
  <c r="U16" i="125"/>
  <c r="V16" i="125" s="1"/>
  <c r="S16" i="125"/>
  <c r="T16" i="125" s="1"/>
  <c r="Q16" i="125"/>
  <c r="R16" i="125" s="1"/>
  <c r="O16" i="125"/>
  <c r="P16" i="125" s="1"/>
  <c r="M16" i="125"/>
  <c r="N16" i="125" s="1"/>
  <c r="U15" i="125"/>
  <c r="V15" i="125" s="1"/>
  <c r="S15" i="125"/>
  <c r="T15" i="125" s="1"/>
  <c r="Q15" i="125"/>
  <c r="R15" i="125" s="1"/>
  <c r="O15" i="125"/>
  <c r="P15" i="125" s="1"/>
  <c r="M15" i="125"/>
  <c r="N15" i="125" s="1"/>
  <c r="U14" i="125"/>
  <c r="V14" i="125" s="1"/>
  <c r="S14" i="125"/>
  <c r="T14" i="125" s="1"/>
  <c r="Q14" i="125"/>
  <c r="R14" i="125" s="1"/>
  <c r="O14" i="125"/>
  <c r="P14" i="125" s="1"/>
  <c r="M14" i="125"/>
  <c r="N14" i="125" s="1"/>
  <c r="U13" i="125"/>
  <c r="V13" i="125" s="1"/>
  <c r="S13" i="125"/>
  <c r="T13" i="125" s="1"/>
  <c r="Q13" i="125"/>
  <c r="R13" i="125" s="1"/>
  <c r="O13" i="125"/>
  <c r="P13" i="125" s="1"/>
  <c r="M13" i="125"/>
  <c r="N13" i="125" s="1"/>
  <c r="U12" i="125"/>
  <c r="V12" i="125" s="1"/>
  <c r="S12" i="125"/>
  <c r="T12" i="125" s="1"/>
  <c r="Q12" i="125"/>
  <c r="R12" i="125" s="1"/>
  <c r="O12" i="125"/>
  <c r="P12" i="125" s="1"/>
  <c r="M12" i="125"/>
  <c r="N12" i="125" s="1"/>
  <c r="U11" i="125"/>
  <c r="V11" i="125" s="1"/>
  <c r="S11" i="125"/>
  <c r="T11" i="125" s="1"/>
  <c r="Q11" i="125"/>
  <c r="R11" i="125" s="1"/>
  <c r="O11" i="125"/>
  <c r="P11" i="125" s="1"/>
  <c r="M11" i="125"/>
  <c r="N11" i="125" s="1"/>
  <c r="U10" i="125"/>
  <c r="V10" i="125" s="1"/>
  <c r="S10" i="125"/>
  <c r="T10" i="125" s="1"/>
  <c r="Q10" i="125"/>
  <c r="R10" i="125" s="1"/>
  <c r="O10" i="125"/>
  <c r="P10" i="125" s="1"/>
  <c r="M10" i="125"/>
  <c r="N10" i="125" s="1"/>
  <c r="U9" i="125"/>
  <c r="V9" i="125" s="1"/>
  <c r="S9" i="125"/>
  <c r="T9" i="125" s="1"/>
  <c r="Q9" i="125"/>
  <c r="R9" i="125" s="1"/>
  <c r="O9" i="125"/>
  <c r="P9" i="125" s="1"/>
  <c r="M9" i="125"/>
  <c r="N9" i="125" s="1"/>
  <c r="U8" i="125"/>
  <c r="V8" i="125" s="1"/>
  <c r="S8" i="125"/>
  <c r="T8" i="125" s="1"/>
  <c r="Q8" i="125"/>
  <c r="R8" i="125" s="1"/>
  <c r="O8" i="125"/>
  <c r="P8" i="125" s="1"/>
  <c r="M8" i="125"/>
  <c r="N8" i="125" s="1"/>
  <c r="U7" i="125"/>
  <c r="V7" i="125" s="1"/>
  <c r="S7" i="125"/>
  <c r="T7" i="125" s="1"/>
  <c r="Q7" i="125"/>
  <c r="R7" i="125" s="1"/>
  <c r="O7" i="125"/>
  <c r="P7" i="125" s="1"/>
  <c r="M7" i="125"/>
  <c r="N7" i="125" s="1"/>
  <c r="U6" i="125"/>
  <c r="V6" i="125" s="1"/>
  <c r="S6" i="125"/>
  <c r="T6" i="125" s="1"/>
  <c r="Q6" i="125"/>
  <c r="R6" i="125" s="1"/>
  <c r="O6" i="125"/>
  <c r="P6" i="125" s="1"/>
  <c r="M6" i="125"/>
  <c r="N6" i="125" s="1"/>
  <c r="U5" i="125"/>
  <c r="V5" i="125" s="1"/>
  <c r="S5" i="125"/>
  <c r="T5" i="125" s="1"/>
  <c r="Q5" i="125"/>
  <c r="R5" i="125" s="1"/>
  <c r="O5" i="125"/>
  <c r="P5" i="125" s="1"/>
  <c r="M5" i="125"/>
  <c r="N5" i="125" s="1"/>
  <c r="U4" i="125"/>
  <c r="V4" i="125" s="1"/>
  <c r="S4" i="125"/>
  <c r="T4" i="125" s="1"/>
  <c r="Q4" i="125"/>
  <c r="R4" i="125" s="1"/>
  <c r="O4" i="125"/>
  <c r="P4" i="125" s="1"/>
  <c r="M4" i="125"/>
  <c r="N4" i="125" s="1"/>
  <c r="U3" i="125"/>
  <c r="V3" i="125" s="1"/>
  <c r="S3" i="125"/>
  <c r="T3" i="125" s="1"/>
  <c r="Q3" i="125"/>
  <c r="R3" i="125" s="1"/>
  <c r="O3" i="125"/>
  <c r="P3" i="125" s="1"/>
  <c r="M3" i="125"/>
  <c r="N3" i="125" s="1"/>
  <c r="U2" i="125"/>
  <c r="V2" i="125" s="1"/>
  <c r="S2" i="125"/>
  <c r="T2" i="125" s="1"/>
  <c r="Q2" i="125"/>
  <c r="R2" i="125" s="1"/>
  <c r="O2" i="125"/>
  <c r="P2" i="125" s="1"/>
  <c r="M2" i="125"/>
  <c r="N2" i="125" s="1"/>
  <c r="V41" i="124"/>
  <c r="U40" i="124"/>
  <c r="V40" i="124" s="1"/>
  <c r="S40" i="124"/>
  <c r="T40" i="124"/>
  <c r="Q40" i="124"/>
  <c r="R40" i="124" s="1"/>
  <c r="O40" i="124"/>
  <c r="P40" i="124"/>
  <c r="M40" i="124"/>
  <c r="N40" i="124" s="1"/>
  <c r="U39" i="124"/>
  <c r="V39" i="124"/>
  <c r="S39" i="124"/>
  <c r="T39" i="124" s="1"/>
  <c r="Q39" i="124"/>
  <c r="R39" i="124"/>
  <c r="O39" i="124"/>
  <c r="P39" i="124" s="1"/>
  <c r="M39" i="124"/>
  <c r="N39" i="124"/>
  <c r="U38" i="124"/>
  <c r="V38" i="124" s="1"/>
  <c r="S38" i="124"/>
  <c r="T38" i="124"/>
  <c r="Q38" i="124"/>
  <c r="R38" i="124"/>
  <c r="O38" i="124"/>
  <c r="P38" i="124"/>
  <c r="M38" i="124"/>
  <c r="N38" i="124" s="1"/>
  <c r="U37" i="124"/>
  <c r="V37" i="124"/>
  <c r="S37" i="124"/>
  <c r="T37" i="124"/>
  <c r="Q37" i="124"/>
  <c r="R37" i="124"/>
  <c r="O37" i="124"/>
  <c r="P37" i="124" s="1"/>
  <c r="M37" i="124"/>
  <c r="N37" i="124"/>
  <c r="U36" i="124"/>
  <c r="V36" i="124" s="1"/>
  <c r="S36" i="124"/>
  <c r="T36" i="124"/>
  <c r="Q36" i="124"/>
  <c r="R36" i="124" s="1"/>
  <c r="O36" i="124"/>
  <c r="P36" i="124"/>
  <c r="M36" i="124"/>
  <c r="N36" i="124"/>
  <c r="U35" i="124"/>
  <c r="V35" i="124"/>
  <c r="S35" i="124"/>
  <c r="T35" i="124" s="1"/>
  <c r="Q35" i="124"/>
  <c r="R35" i="124"/>
  <c r="O35" i="124"/>
  <c r="P35" i="124"/>
  <c r="M35" i="124"/>
  <c r="N35" i="124"/>
  <c r="U34" i="124"/>
  <c r="V34" i="124" s="1"/>
  <c r="S34" i="124"/>
  <c r="T34" i="124"/>
  <c r="Q34" i="124"/>
  <c r="R34" i="124" s="1"/>
  <c r="O34" i="124"/>
  <c r="P34" i="124"/>
  <c r="M34" i="124"/>
  <c r="N34" i="124" s="1"/>
  <c r="U33" i="124"/>
  <c r="V33" i="124"/>
  <c r="S33" i="124"/>
  <c r="T33" i="124" s="1"/>
  <c r="Q33" i="124"/>
  <c r="R33" i="124"/>
  <c r="O33" i="124"/>
  <c r="P33" i="124" s="1"/>
  <c r="M33" i="124"/>
  <c r="N33" i="124"/>
  <c r="U32" i="124"/>
  <c r="V32" i="124" s="1"/>
  <c r="S32" i="124"/>
  <c r="T32" i="124"/>
  <c r="Q32" i="124"/>
  <c r="R32" i="124" s="1"/>
  <c r="O32" i="124"/>
  <c r="P32" i="124"/>
  <c r="M32" i="124"/>
  <c r="N32" i="124"/>
  <c r="U31" i="124"/>
  <c r="V31" i="124"/>
  <c r="S31" i="124"/>
  <c r="T31" i="124" s="1"/>
  <c r="Q31" i="124"/>
  <c r="R31" i="124"/>
  <c r="O31" i="124"/>
  <c r="P31" i="124"/>
  <c r="M31" i="124"/>
  <c r="N31" i="124"/>
  <c r="U30" i="124"/>
  <c r="V30" i="124" s="1"/>
  <c r="S30" i="124"/>
  <c r="T30" i="124"/>
  <c r="Q30" i="124"/>
  <c r="R30" i="124" s="1"/>
  <c r="O30" i="124"/>
  <c r="P30" i="124"/>
  <c r="M30" i="124"/>
  <c r="N30" i="124" s="1"/>
  <c r="U29" i="124"/>
  <c r="V29" i="124"/>
  <c r="S29" i="124"/>
  <c r="T29" i="124"/>
  <c r="Q29" i="124"/>
  <c r="R29" i="124"/>
  <c r="O29" i="124"/>
  <c r="P29" i="124" s="1"/>
  <c r="M29" i="124"/>
  <c r="N29" i="124"/>
  <c r="U28" i="124"/>
  <c r="V28" i="124"/>
  <c r="S28" i="124"/>
  <c r="T28" i="124"/>
  <c r="Q28" i="124"/>
  <c r="R28" i="124" s="1"/>
  <c r="O28" i="124"/>
  <c r="P28" i="124"/>
  <c r="M28" i="124"/>
  <c r="N28" i="124" s="1"/>
  <c r="U27" i="124"/>
  <c r="V27" i="124"/>
  <c r="S27" i="124"/>
  <c r="T27" i="124" s="1"/>
  <c r="Q27" i="124"/>
  <c r="R27" i="124"/>
  <c r="O27" i="124"/>
  <c r="P27" i="124" s="1"/>
  <c r="M27" i="124"/>
  <c r="N27" i="124"/>
  <c r="U26" i="124"/>
  <c r="V26" i="124" s="1"/>
  <c r="S26" i="124"/>
  <c r="T26" i="124"/>
  <c r="Q26" i="124"/>
  <c r="R26" i="124" s="1"/>
  <c r="O26" i="124"/>
  <c r="P26" i="124"/>
  <c r="M26" i="124"/>
  <c r="N26" i="124" s="1"/>
  <c r="U25" i="124"/>
  <c r="V25" i="124"/>
  <c r="S25" i="124"/>
  <c r="T25" i="124"/>
  <c r="Q25" i="124"/>
  <c r="R25" i="124"/>
  <c r="O25" i="124"/>
  <c r="P25" i="124" s="1"/>
  <c r="M25" i="124"/>
  <c r="N25" i="124"/>
  <c r="U24" i="124"/>
  <c r="V24" i="124"/>
  <c r="S24" i="124"/>
  <c r="T24" i="124"/>
  <c r="Q24" i="124"/>
  <c r="R24" i="124" s="1"/>
  <c r="O24" i="124"/>
  <c r="P24" i="124"/>
  <c r="M24" i="124"/>
  <c r="N24" i="124" s="1"/>
  <c r="U23" i="124"/>
  <c r="V23" i="124"/>
  <c r="S23" i="124"/>
  <c r="T23" i="124" s="1"/>
  <c r="Q23" i="124"/>
  <c r="R23" i="124"/>
  <c r="O23" i="124"/>
  <c r="P23" i="124"/>
  <c r="M23" i="124"/>
  <c r="N23" i="124"/>
  <c r="U22" i="124"/>
  <c r="V22" i="124" s="1"/>
  <c r="S22" i="124"/>
  <c r="T22" i="124"/>
  <c r="Q22" i="124"/>
  <c r="R22" i="124"/>
  <c r="O22" i="124"/>
  <c r="P22" i="124"/>
  <c r="M22" i="124"/>
  <c r="N22" i="124" s="1"/>
  <c r="U21" i="124"/>
  <c r="V21" i="124" s="1"/>
  <c r="S21" i="124"/>
  <c r="T21" i="124"/>
  <c r="Q21" i="124"/>
  <c r="R21" i="124" s="1"/>
  <c r="O21" i="124"/>
  <c r="P21" i="124"/>
  <c r="M21" i="124"/>
  <c r="N21" i="124" s="1"/>
  <c r="U20" i="124"/>
  <c r="V20" i="124"/>
  <c r="S20" i="124"/>
  <c r="T20" i="124" s="1"/>
  <c r="Q20" i="124"/>
  <c r="R20" i="124" s="1"/>
  <c r="O20" i="124"/>
  <c r="P20" i="124" s="1"/>
  <c r="M20" i="124"/>
  <c r="N20" i="124" s="1"/>
  <c r="U19" i="124"/>
  <c r="S19" i="124"/>
  <c r="Q19" i="124"/>
  <c r="R19" i="124"/>
  <c r="O19" i="124"/>
  <c r="P19" i="124" s="1"/>
  <c r="M19" i="124"/>
  <c r="U18" i="124"/>
  <c r="V18" i="124" s="1"/>
  <c r="S18" i="124"/>
  <c r="T18" i="124" s="1"/>
  <c r="Q18" i="124"/>
  <c r="R18" i="124" s="1"/>
  <c r="O18" i="124"/>
  <c r="P18" i="124" s="1"/>
  <c r="M18" i="124"/>
  <c r="N18" i="124" s="1"/>
  <c r="U17" i="124"/>
  <c r="V17" i="124" s="1"/>
  <c r="S17" i="124"/>
  <c r="Q17" i="124"/>
  <c r="R17" i="124"/>
  <c r="O17" i="124"/>
  <c r="P17" i="124" s="1"/>
  <c r="M17" i="124"/>
  <c r="U16" i="124"/>
  <c r="V16" i="124" s="1"/>
  <c r="S16" i="124"/>
  <c r="T16" i="124" s="1"/>
  <c r="Q16" i="124"/>
  <c r="R16" i="124" s="1"/>
  <c r="O16" i="124"/>
  <c r="P16" i="124" s="1"/>
  <c r="M16" i="124"/>
  <c r="N16" i="124" s="1"/>
  <c r="U15" i="124"/>
  <c r="V15" i="124" s="1"/>
  <c r="S15" i="124"/>
  <c r="T15" i="124" s="1"/>
  <c r="Q15" i="124"/>
  <c r="R15" i="124" s="1"/>
  <c r="O15" i="124"/>
  <c r="P15" i="124"/>
  <c r="M15" i="124"/>
  <c r="N15" i="124" s="1"/>
  <c r="U14" i="124"/>
  <c r="V14" i="124" s="1"/>
  <c r="S14" i="124"/>
  <c r="T14" i="124" s="1"/>
  <c r="Q14" i="124"/>
  <c r="R14" i="124" s="1"/>
  <c r="O14" i="124"/>
  <c r="P14" i="124" s="1"/>
  <c r="M14" i="124"/>
  <c r="N14" i="124" s="1"/>
  <c r="U13" i="124"/>
  <c r="V13" i="124" s="1"/>
  <c r="S13" i="124"/>
  <c r="T13" i="124" s="1"/>
  <c r="Q13" i="124"/>
  <c r="R13" i="124" s="1"/>
  <c r="O13" i="124"/>
  <c r="P13" i="124" s="1"/>
  <c r="M13" i="124"/>
  <c r="N13" i="124" s="1"/>
  <c r="U12" i="124"/>
  <c r="V12" i="124" s="1"/>
  <c r="S12" i="124"/>
  <c r="T12" i="124" s="1"/>
  <c r="Q12" i="124"/>
  <c r="R12" i="124" s="1"/>
  <c r="O12" i="124"/>
  <c r="P12" i="124" s="1"/>
  <c r="M12" i="124"/>
  <c r="N12" i="124"/>
  <c r="U11" i="124"/>
  <c r="V11" i="124" s="1"/>
  <c r="S11" i="124"/>
  <c r="T11" i="124" s="1"/>
  <c r="Q11" i="124"/>
  <c r="R11" i="124" s="1"/>
  <c r="O11" i="124"/>
  <c r="P11" i="124" s="1"/>
  <c r="M11" i="124"/>
  <c r="N11" i="124" s="1"/>
  <c r="U10" i="124"/>
  <c r="V10" i="124" s="1"/>
  <c r="S10" i="124"/>
  <c r="T10" i="124" s="1"/>
  <c r="Q10" i="124"/>
  <c r="R10" i="124" s="1"/>
  <c r="O10" i="124"/>
  <c r="P10" i="124" s="1"/>
  <c r="M10" i="124"/>
  <c r="N10" i="124" s="1"/>
  <c r="U9" i="124"/>
  <c r="V9" i="124" s="1"/>
  <c r="S9" i="124"/>
  <c r="T9" i="124"/>
  <c r="Q9" i="124"/>
  <c r="R9" i="124" s="1"/>
  <c r="O9" i="124"/>
  <c r="P9" i="124" s="1"/>
  <c r="M9" i="124"/>
  <c r="N9" i="124" s="1"/>
  <c r="U8" i="124"/>
  <c r="V8" i="124"/>
  <c r="S8" i="124"/>
  <c r="T8" i="124" s="1"/>
  <c r="Q8" i="124"/>
  <c r="R8" i="124" s="1"/>
  <c r="O8" i="124"/>
  <c r="P8" i="124" s="1"/>
  <c r="M8" i="124"/>
  <c r="N8" i="124"/>
  <c r="U7" i="124"/>
  <c r="V7" i="124" s="1"/>
  <c r="S7" i="124"/>
  <c r="T7" i="124" s="1"/>
  <c r="Q7" i="124"/>
  <c r="R7" i="124" s="1"/>
  <c r="O7" i="124"/>
  <c r="P7" i="124" s="1"/>
  <c r="M7" i="124"/>
  <c r="N7" i="124" s="1"/>
  <c r="U6" i="124"/>
  <c r="V6" i="124" s="1"/>
  <c r="S6" i="124"/>
  <c r="T6" i="124" s="1"/>
  <c r="Q6" i="124"/>
  <c r="R6" i="124" s="1"/>
  <c r="O6" i="124"/>
  <c r="P6" i="124" s="1"/>
  <c r="M6" i="124"/>
  <c r="N6" i="124" s="1"/>
  <c r="U5" i="124"/>
  <c r="V5" i="124" s="1"/>
  <c r="S5" i="124"/>
  <c r="T5" i="124"/>
  <c r="Q5" i="124"/>
  <c r="R5" i="124" s="1"/>
  <c r="O5" i="124"/>
  <c r="P5" i="124" s="1"/>
  <c r="M5" i="124"/>
  <c r="N5" i="124" s="1"/>
  <c r="U4" i="124"/>
  <c r="V4" i="124"/>
  <c r="S4" i="124"/>
  <c r="T4" i="124" s="1"/>
  <c r="Q4" i="124"/>
  <c r="R4" i="124" s="1"/>
  <c r="O4" i="124"/>
  <c r="P4" i="124" s="1"/>
  <c r="M4" i="124"/>
  <c r="N4" i="124" s="1"/>
  <c r="U3" i="124"/>
  <c r="V3" i="124" s="1"/>
  <c r="S3" i="124"/>
  <c r="T3" i="124" s="1"/>
  <c r="Q3" i="124"/>
  <c r="R3" i="124" s="1"/>
  <c r="O3" i="124"/>
  <c r="P3" i="124"/>
  <c r="M3" i="124"/>
  <c r="N3" i="124" s="1"/>
  <c r="U2" i="124"/>
  <c r="V2" i="124" s="1"/>
  <c r="S2" i="124"/>
  <c r="T2" i="124" s="1"/>
  <c r="Q2" i="124"/>
  <c r="R2" i="124"/>
  <c r="O2" i="124"/>
  <c r="P2" i="124" s="1"/>
  <c r="M2" i="124"/>
  <c r="N2" i="124" s="1"/>
  <c r="M3" i="123"/>
  <c r="M4" i="123"/>
  <c r="M5" i="123"/>
  <c r="M6" i="123"/>
  <c r="N6" i="123"/>
  <c r="M7" i="123"/>
  <c r="N7" i="123"/>
  <c r="M8" i="123"/>
  <c r="M9" i="123"/>
  <c r="M10" i="123"/>
  <c r="N10" i="123"/>
  <c r="M11" i="123"/>
  <c r="M12" i="123"/>
  <c r="M13" i="123"/>
  <c r="M14" i="123"/>
  <c r="N14" i="123"/>
  <c r="M15" i="123"/>
  <c r="M16" i="123"/>
  <c r="M17" i="123"/>
  <c r="M18" i="123"/>
  <c r="N18" i="123"/>
  <c r="M19" i="123"/>
  <c r="M20" i="123"/>
  <c r="M21" i="123"/>
  <c r="M22" i="123"/>
  <c r="M23" i="123"/>
  <c r="N23" i="123"/>
  <c r="M24" i="123"/>
  <c r="M25" i="123"/>
  <c r="M26" i="123"/>
  <c r="N26" i="123"/>
  <c r="M27" i="123"/>
  <c r="M28" i="123"/>
  <c r="M29" i="123"/>
  <c r="M30" i="123"/>
  <c r="N30" i="123"/>
  <c r="M31" i="123"/>
  <c r="N31" i="123"/>
  <c r="M32" i="123"/>
  <c r="M33" i="123"/>
  <c r="N33" i="123"/>
  <c r="M34" i="123"/>
  <c r="N34" i="123"/>
  <c r="M35" i="123"/>
  <c r="M36" i="123"/>
  <c r="M37" i="123"/>
  <c r="M38" i="123"/>
  <c r="M39" i="123"/>
  <c r="N39" i="123"/>
  <c r="M40" i="123"/>
  <c r="M2" i="123"/>
  <c r="N2" i="123"/>
  <c r="V41" i="123"/>
  <c r="U40" i="123"/>
  <c r="V40" i="123" s="1"/>
  <c r="S40" i="123"/>
  <c r="T40" i="123"/>
  <c r="Q40" i="123"/>
  <c r="R40" i="123"/>
  <c r="O40" i="123"/>
  <c r="P40" i="123" s="1"/>
  <c r="N40" i="123"/>
  <c r="U39" i="123"/>
  <c r="V39" i="123" s="1"/>
  <c r="S39" i="123"/>
  <c r="T39" i="123"/>
  <c r="Q39" i="123"/>
  <c r="R39" i="123" s="1"/>
  <c r="O39" i="123"/>
  <c r="P39" i="123"/>
  <c r="U38" i="123"/>
  <c r="V38" i="123"/>
  <c r="S38" i="123"/>
  <c r="T38" i="123"/>
  <c r="Q38" i="123"/>
  <c r="R38" i="123" s="1"/>
  <c r="O38" i="123"/>
  <c r="P38" i="123" s="1"/>
  <c r="N38" i="123"/>
  <c r="U37" i="123"/>
  <c r="V37" i="123"/>
  <c r="S37" i="123"/>
  <c r="T37" i="123" s="1"/>
  <c r="Q37" i="123"/>
  <c r="R37" i="123" s="1"/>
  <c r="O37" i="123"/>
  <c r="P37" i="123" s="1"/>
  <c r="N37" i="123"/>
  <c r="U36" i="123"/>
  <c r="V36" i="123" s="1"/>
  <c r="S36" i="123"/>
  <c r="T36" i="123"/>
  <c r="Q36" i="123"/>
  <c r="R36" i="123" s="1"/>
  <c r="O36" i="123"/>
  <c r="P36" i="123"/>
  <c r="N36" i="123"/>
  <c r="U35" i="123"/>
  <c r="V35" i="123" s="1"/>
  <c r="S35" i="123"/>
  <c r="T35" i="123"/>
  <c r="Q35" i="123"/>
  <c r="R35" i="123" s="1"/>
  <c r="O35" i="123"/>
  <c r="P35" i="123"/>
  <c r="N35" i="123"/>
  <c r="U34" i="123"/>
  <c r="V34" i="123" s="1"/>
  <c r="S34" i="123"/>
  <c r="T34" i="123" s="1"/>
  <c r="Q34" i="123"/>
  <c r="R34" i="123"/>
  <c r="O34" i="123"/>
  <c r="P34" i="123" s="1"/>
  <c r="U33" i="123"/>
  <c r="V33" i="123" s="1"/>
  <c r="S33" i="123"/>
  <c r="T33" i="123" s="1"/>
  <c r="Q33" i="123"/>
  <c r="R33" i="123" s="1"/>
  <c r="O33" i="123"/>
  <c r="P33" i="123" s="1"/>
  <c r="U32" i="123"/>
  <c r="V32" i="123"/>
  <c r="S32" i="123"/>
  <c r="T32" i="123" s="1"/>
  <c r="Q32" i="123"/>
  <c r="R32" i="123" s="1"/>
  <c r="O32" i="123"/>
  <c r="P32" i="123"/>
  <c r="N32" i="123"/>
  <c r="U31" i="123"/>
  <c r="V31" i="123"/>
  <c r="S31" i="123"/>
  <c r="T31" i="123" s="1"/>
  <c r="Q31" i="123"/>
  <c r="R31" i="123" s="1"/>
  <c r="O31" i="123"/>
  <c r="P31" i="123"/>
  <c r="U30" i="123"/>
  <c r="V30" i="123" s="1"/>
  <c r="S30" i="123"/>
  <c r="T30" i="123"/>
  <c r="Q30" i="123"/>
  <c r="R30" i="123" s="1"/>
  <c r="O30" i="123"/>
  <c r="P30" i="123" s="1"/>
  <c r="U29" i="123"/>
  <c r="V29" i="123"/>
  <c r="S29" i="123"/>
  <c r="T29" i="123"/>
  <c r="Q29" i="123"/>
  <c r="R29" i="123" s="1"/>
  <c r="O29" i="123"/>
  <c r="P29" i="123"/>
  <c r="N29" i="123"/>
  <c r="U28" i="123"/>
  <c r="V28" i="123"/>
  <c r="S28" i="123"/>
  <c r="T28" i="123" s="1"/>
  <c r="Q28" i="123"/>
  <c r="R28" i="123" s="1"/>
  <c r="O28" i="123"/>
  <c r="P28" i="123" s="1"/>
  <c r="N28" i="123"/>
  <c r="U27" i="123"/>
  <c r="V27" i="123" s="1"/>
  <c r="S27" i="123"/>
  <c r="T27" i="123"/>
  <c r="Q27" i="123"/>
  <c r="R27" i="123" s="1"/>
  <c r="O27" i="123"/>
  <c r="P27" i="123"/>
  <c r="N27" i="123"/>
  <c r="U26" i="123"/>
  <c r="V26" i="123" s="1"/>
  <c r="S26" i="123"/>
  <c r="T26" i="123" s="1"/>
  <c r="Q26" i="123"/>
  <c r="R26" i="123"/>
  <c r="O26" i="123"/>
  <c r="P26" i="123" s="1"/>
  <c r="U25" i="123"/>
  <c r="V25" i="123" s="1"/>
  <c r="S25" i="123"/>
  <c r="T25" i="123" s="1"/>
  <c r="Q25" i="123"/>
  <c r="R25" i="123" s="1"/>
  <c r="O25" i="123"/>
  <c r="P25" i="123" s="1"/>
  <c r="N25" i="123"/>
  <c r="U24" i="123"/>
  <c r="V24" i="123" s="1"/>
  <c r="S24" i="123"/>
  <c r="T24" i="123" s="1"/>
  <c r="Q24" i="123"/>
  <c r="R24" i="123" s="1"/>
  <c r="O24" i="123"/>
  <c r="P24" i="123"/>
  <c r="N24" i="123"/>
  <c r="U23" i="123"/>
  <c r="V23" i="123"/>
  <c r="S23" i="123"/>
  <c r="T23" i="123" s="1"/>
  <c r="Q23" i="123"/>
  <c r="R23" i="123"/>
  <c r="O23" i="123"/>
  <c r="P23" i="123"/>
  <c r="U22" i="123"/>
  <c r="V22" i="123"/>
  <c r="S22" i="123"/>
  <c r="T22" i="123" s="1"/>
  <c r="Q22" i="123"/>
  <c r="R22" i="123"/>
  <c r="O22" i="123"/>
  <c r="P22" i="123" s="1"/>
  <c r="N22" i="123"/>
  <c r="U21" i="123"/>
  <c r="V21" i="123" s="1"/>
  <c r="S21" i="123"/>
  <c r="T21" i="123" s="1"/>
  <c r="Q21" i="123"/>
  <c r="R21" i="123" s="1"/>
  <c r="O21" i="123"/>
  <c r="P21" i="123"/>
  <c r="N21" i="123"/>
  <c r="U20" i="123"/>
  <c r="V20" i="123"/>
  <c r="S20" i="123"/>
  <c r="T20" i="123" s="1"/>
  <c r="Q20" i="123"/>
  <c r="R20" i="123"/>
  <c r="O20" i="123"/>
  <c r="P20" i="123"/>
  <c r="N20" i="123"/>
  <c r="U19" i="123"/>
  <c r="S19" i="123"/>
  <c r="Q19" i="123"/>
  <c r="R19" i="123" s="1"/>
  <c r="O19" i="123"/>
  <c r="P19" i="123"/>
  <c r="U18" i="123"/>
  <c r="V18" i="123"/>
  <c r="S18" i="123"/>
  <c r="T18" i="123"/>
  <c r="Q18" i="123"/>
  <c r="R18" i="123" s="1"/>
  <c r="O18" i="123"/>
  <c r="P18" i="123" s="1"/>
  <c r="U17" i="123"/>
  <c r="V17" i="123"/>
  <c r="S17" i="123"/>
  <c r="Q17" i="123"/>
  <c r="R17" i="123" s="1"/>
  <c r="O17" i="123"/>
  <c r="P17" i="123" s="1"/>
  <c r="U16" i="123"/>
  <c r="V16" i="123"/>
  <c r="S16" i="123"/>
  <c r="T16" i="123"/>
  <c r="Q16" i="123"/>
  <c r="R16" i="123"/>
  <c r="O16" i="123"/>
  <c r="P16" i="123" s="1"/>
  <c r="N16" i="123"/>
  <c r="U15" i="123"/>
  <c r="V15" i="123" s="1"/>
  <c r="S15" i="123"/>
  <c r="T15" i="123"/>
  <c r="Q15" i="123"/>
  <c r="R15" i="123"/>
  <c r="O15" i="123"/>
  <c r="P15" i="123" s="1"/>
  <c r="N15" i="123"/>
  <c r="U14" i="123"/>
  <c r="V14" i="123" s="1"/>
  <c r="S14" i="123"/>
  <c r="T14" i="123"/>
  <c r="Q14" i="123"/>
  <c r="R14" i="123" s="1"/>
  <c r="O14" i="123"/>
  <c r="P14" i="123" s="1"/>
  <c r="U13" i="123"/>
  <c r="V13" i="123"/>
  <c r="S13" i="123"/>
  <c r="T13" i="123" s="1"/>
  <c r="Q13" i="123"/>
  <c r="R13" i="123"/>
  <c r="O13" i="123"/>
  <c r="P13" i="123" s="1"/>
  <c r="N13" i="123"/>
  <c r="U12" i="123"/>
  <c r="V12" i="123"/>
  <c r="S12" i="123"/>
  <c r="T12" i="123" s="1"/>
  <c r="Q12" i="123"/>
  <c r="R12" i="123" s="1"/>
  <c r="O12" i="123"/>
  <c r="P12" i="123"/>
  <c r="N12" i="123"/>
  <c r="U11" i="123"/>
  <c r="V11" i="123"/>
  <c r="S11" i="123"/>
  <c r="T11" i="123"/>
  <c r="Q11" i="123"/>
  <c r="R11" i="123"/>
  <c r="O11" i="123"/>
  <c r="P11" i="123" s="1"/>
  <c r="N11" i="123"/>
  <c r="U10" i="123"/>
  <c r="V10" i="123" s="1"/>
  <c r="S10" i="123"/>
  <c r="T10" i="123"/>
  <c r="Q10" i="123"/>
  <c r="R10" i="123" s="1"/>
  <c r="O10" i="123"/>
  <c r="P10" i="123" s="1"/>
  <c r="U9" i="123"/>
  <c r="V9" i="123"/>
  <c r="S9" i="123"/>
  <c r="T9" i="123" s="1"/>
  <c r="Q9" i="123"/>
  <c r="R9" i="123"/>
  <c r="O9" i="123"/>
  <c r="P9" i="123" s="1"/>
  <c r="N9" i="123"/>
  <c r="U8" i="123"/>
  <c r="V8" i="123"/>
  <c r="S8" i="123"/>
  <c r="T8" i="123" s="1"/>
  <c r="Q8" i="123"/>
  <c r="R8" i="123"/>
  <c r="O8" i="123"/>
  <c r="P8" i="123" s="1"/>
  <c r="N8" i="123"/>
  <c r="U7" i="123"/>
  <c r="V7" i="123" s="1"/>
  <c r="S7" i="123"/>
  <c r="T7" i="123"/>
  <c r="Q7" i="123"/>
  <c r="R7" i="123"/>
  <c r="O7" i="123"/>
  <c r="P7" i="123" s="1"/>
  <c r="U6" i="123"/>
  <c r="V6" i="123"/>
  <c r="S6" i="123"/>
  <c r="T6" i="123" s="1"/>
  <c r="Q6" i="123"/>
  <c r="R6" i="123" s="1"/>
  <c r="O6" i="123"/>
  <c r="P6" i="123" s="1"/>
  <c r="U5" i="123"/>
  <c r="V5" i="123" s="1"/>
  <c r="S5" i="123"/>
  <c r="T5" i="123"/>
  <c r="Q5" i="123"/>
  <c r="R5" i="123" s="1"/>
  <c r="O5" i="123"/>
  <c r="P5" i="123" s="1"/>
  <c r="N5" i="123"/>
  <c r="U4" i="123"/>
  <c r="V4" i="123" s="1"/>
  <c r="S4" i="123"/>
  <c r="T4" i="123"/>
  <c r="Q4" i="123"/>
  <c r="R4" i="123" s="1"/>
  <c r="O4" i="123"/>
  <c r="P4" i="123"/>
  <c r="N4" i="123"/>
  <c r="U3" i="123"/>
  <c r="V3" i="123" s="1"/>
  <c r="S3" i="123"/>
  <c r="T3" i="123" s="1"/>
  <c r="Q3" i="123"/>
  <c r="R3" i="123" s="1"/>
  <c r="O3" i="123"/>
  <c r="P3" i="123" s="1"/>
  <c r="N3" i="123"/>
  <c r="U2" i="123"/>
  <c r="V2" i="123" s="1"/>
  <c r="S2" i="123"/>
  <c r="T2" i="123"/>
  <c r="Q2" i="123"/>
  <c r="R2" i="123"/>
  <c r="O2" i="123"/>
  <c r="P2" i="123" s="1"/>
  <c r="V41" i="122"/>
  <c r="U40" i="122"/>
  <c r="V40" i="122"/>
  <c r="S40" i="122"/>
  <c r="T40" i="122" s="1"/>
  <c r="Q40" i="122"/>
  <c r="R40" i="122" s="1"/>
  <c r="O40" i="122"/>
  <c r="P40" i="122" s="1"/>
  <c r="M40" i="122"/>
  <c r="N40" i="122"/>
  <c r="U39" i="122"/>
  <c r="V39" i="122"/>
  <c r="S39" i="122"/>
  <c r="T39" i="122"/>
  <c r="Q39" i="122"/>
  <c r="R39" i="122" s="1"/>
  <c r="O39" i="122"/>
  <c r="P39" i="122"/>
  <c r="M39" i="122"/>
  <c r="N39" i="122"/>
  <c r="U38" i="122"/>
  <c r="V38" i="122" s="1"/>
  <c r="S38" i="122"/>
  <c r="T38" i="122" s="1"/>
  <c r="Q38" i="122"/>
  <c r="R38" i="122"/>
  <c r="O38" i="122"/>
  <c r="P38" i="122" s="1"/>
  <c r="M38" i="122"/>
  <c r="N38" i="122"/>
  <c r="U37" i="122"/>
  <c r="V37" i="122" s="1"/>
  <c r="S37" i="122"/>
  <c r="T37" i="122"/>
  <c r="Q37" i="122"/>
  <c r="R37" i="122"/>
  <c r="O37" i="122"/>
  <c r="P37" i="122"/>
  <c r="M37" i="122"/>
  <c r="N37" i="122" s="1"/>
  <c r="U36" i="122"/>
  <c r="V36" i="122"/>
  <c r="S36" i="122"/>
  <c r="T36" i="122" s="1"/>
  <c r="Q36" i="122"/>
  <c r="R36" i="122" s="1"/>
  <c r="O36" i="122"/>
  <c r="P36" i="122" s="1"/>
  <c r="M36" i="122"/>
  <c r="N36" i="122"/>
  <c r="U35" i="122"/>
  <c r="V35" i="122" s="1"/>
  <c r="S35" i="122"/>
  <c r="T35" i="122"/>
  <c r="Q35" i="122"/>
  <c r="R35" i="122" s="1"/>
  <c r="O35" i="122"/>
  <c r="P35" i="122"/>
  <c r="M35" i="122"/>
  <c r="N35" i="122"/>
  <c r="U34" i="122"/>
  <c r="V34" i="122" s="1"/>
  <c r="S34" i="122"/>
  <c r="T34" i="122" s="1"/>
  <c r="Q34" i="122"/>
  <c r="R34" i="122"/>
  <c r="O34" i="122"/>
  <c r="P34" i="122" s="1"/>
  <c r="M34" i="122"/>
  <c r="N34" i="122" s="1"/>
  <c r="U33" i="122"/>
  <c r="V33" i="122" s="1"/>
  <c r="S33" i="122"/>
  <c r="T33" i="122"/>
  <c r="Q33" i="122"/>
  <c r="R33" i="122"/>
  <c r="O33" i="122"/>
  <c r="P33" i="122"/>
  <c r="M33" i="122"/>
  <c r="N33" i="122" s="1"/>
  <c r="U32" i="122"/>
  <c r="V32" i="122"/>
  <c r="S32" i="122"/>
  <c r="T32" i="122"/>
  <c r="Q32" i="122"/>
  <c r="R32" i="122" s="1"/>
  <c r="O32" i="122"/>
  <c r="P32" i="122" s="1"/>
  <c r="M32" i="122"/>
  <c r="N32" i="122"/>
  <c r="U31" i="122"/>
  <c r="V31" i="122" s="1"/>
  <c r="S31" i="122"/>
  <c r="T31" i="122"/>
  <c r="Q31" i="122"/>
  <c r="R31" i="122" s="1"/>
  <c r="O31" i="122"/>
  <c r="P31" i="122"/>
  <c r="M31" i="122"/>
  <c r="N31" i="122"/>
  <c r="U30" i="122"/>
  <c r="V30" i="122"/>
  <c r="S30" i="122"/>
  <c r="T30" i="122" s="1"/>
  <c r="Q30" i="122"/>
  <c r="R30" i="122"/>
  <c r="O30" i="122"/>
  <c r="P30" i="122" s="1"/>
  <c r="M30" i="122"/>
  <c r="N30" i="122" s="1"/>
  <c r="U29" i="122"/>
  <c r="V29" i="122" s="1"/>
  <c r="S29" i="122"/>
  <c r="T29" i="122"/>
  <c r="Q29" i="122"/>
  <c r="R29" i="122" s="1"/>
  <c r="O29" i="122"/>
  <c r="P29" i="122"/>
  <c r="M29" i="122"/>
  <c r="N29" i="122" s="1"/>
  <c r="U28" i="122"/>
  <c r="V28" i="122"/>
  <c r="S28" i="122"/>
  <c r="T28" i="122"/>
  <c r="Q28" i="122"/>
  <c r="R28" i="122" s="1"/>
  <c r="O28" i="122"/>
  <c r="P28" i="122" s="1"/>
  <c r="M28" i="122"/>
  <c r="N28" i="122"/>
  <c r="U27" i="122"/>
  <c r="V27" i="122" s="1"/>
  <c r="S27" i="122"/>
  <c r="T27" i="122" s="1"/>
  <c r="Q27" i="122"/>
  <c r="R27" i="122" s="1"/>
  <c r="O27" i="122"/>
  <c r="P27" i="122"/>
  <c r="M27" i="122"/>
  <c r="N27" i="122"/>
  <c r="U26" i="122"/>
  <c r="V26" i="122"/>
  <c r="S26" i="122"/>
  <c r="T26" i="122" s="1"/>
  <c r="Q26" i="122"/>
  <c r="R26" i="122"/>
  <c r="O26" i="122"/>
  <c r="P26" i="122"/>
  <c r="M26" i="122"/>
  <c r="N26" i="122" s="1"/>
  <c r="U25" i="122"/>
  <c r="V25" i="122" s="1"/>
  <c r="S25" i="122"/>
  <c r="T25" i="122"/>
  <c r="Q25" i="122"/>
  <c r="R25" i="122" s="1"/>
  <c r="O25" i="122"/>
  <c r="P25" i="122"/>
  <c r="M25" i="122"/>
  <c r="N25" i="122" s="1"/>
  <c r="U24" i="122"/>
  <c r="V24" i="122"/>
  <c r="S24" i="122"/>
  <c r="T24" i="122"/>
  <c r="Q24" i="122"/>
  <c r="R24" i="122"/>
  <c r="O24" i="122"/>
  <c r="P24" i="122" s="1"/>
  <c r="M24" i="122"/>
  <c r="N24" i="122"/>
  <c r="U23" i="122"/>
  <c r="V23" i="122" s="1"/>
  <c r="S23" i="122"/>
  <c r="T23" i="122" s="1"/>
  <c r="Q23" i="122"/>
  <c r="R23" i="122" s="1"/>
  <c r="O23" i="122"/>
  <c r="P23" i="122"/>
  <c r="M23" i="122"/>
  <c r="N23" i="122" s="1"/>
  <c r="U22" i="122"/>
  <c r="V22" i="122"/>
  <c r="S22" i="122"/>
  <c r="T22" i="122" s="1"/>
  <c r="Q22" i="122"/>
  <c r="R22" i="122"/>
  <c r="O22" i="122"/>
  <c r="P22" i="122"/>
  <c r="M22" i="122"/>
  <c r="N22" i="122" s="1"/>
  <c r="U21" i="122"/>
  <c r="V21" i="122" s="1"/>
  <c r="S21" i="122"/>
  <c r="T21" i="122"/>
  <c r="Q21" i="122"/>
  <c r="R21" i="122" s="1"/>
  <c r="O21" i="122"/>
  <c r="P21" i="122" s="1"/>
  <c r="M21" i="122"/>
  <c r="N21" i="122" s="1"/>
  <c r="U20" i="122"/>
  <c r="V20" i="122"/>
  <c r="S20" i="122"/>
  <c r="T20" i="122"/>
  <c r="Q20" i="122"/>
  <c r="R20" i="122"/>
  <c r="O20" i="122"/>
  <c r="P20" i="122" s="1"/>
  <c r="M20" i="122"/>
  <c r="N20" i="122"/>
  <c r="U19" i="122"/>
  <c r="S19" i="122"/>
  <c r="Q19" i="122"/>
  <c r="R19" i="122" s="1"/>
  <c r="O19" i="122"/>
  <c r="P19" i="122" s="1"/>
  <c r="M19" i="122"/>
  <c r="U18" i="122"/>
  <c r="V18" i="122" s="1"/>
  <c r="S18" i="122"/>
  <c r="T18" i="122" s="1"/>
  <c r="Q18" i="122"/>
  <c r="R18" i="122" s="1"/>
  <c r="O18" i="122"/>
  <c r="P18" i="122" s="1"/>
  <c r="M18" i="122"/>
  <c r="N18" i="122" s="1"/>
  <c r="U17" i="122"/>
  <c r="V17" i="122" s="1"/>
  <c r="S17" i="122"/>
  <c r="Q17" i="122"/>
  <c r="R17" i="122"/>
  <c r="O17" i="122"/>
  <c r="P17" i="122" s="1"/>
  <c r="M17" i="122"/>
  <c r="U16" i="122"/>
  <c r="V16" i="122" s="1"/>
  <c r="S16" i="122"/>
  <c r="T16" i="122" s="1"/>
  <c r="Q16" i="122"/>
  <c r="R16" i="122" s="1"/>
  <c r="O16" i="122"/>
  <c r="P16" i="122" s="1"/>
  <c r="M16" i="122"/>
  <c r="N16" i="122" s="1"/>
  <c r="U15" i="122"/>
  <c r="V15" i="122" s="1"/>
  <c r="S15" i="122"/>
  <c r="T15" i="122" s="1"/>
  <c r="Q15" i="122"/>
  <c r="R15" i="122" s="1"/>
  <c r="O15" i="122"/>
  <c r="P15" i="122" s="1"/>
  <c r="M15" i="122"/>
  <c r="N15" i="122" s="1"/>
  <c r="U14" i="122"/>
  <c r="V14" i="122" s="1"/>
  <c r="S14" i="122"/>
  <c r="T14" i="122" s="1"/>
  <c r="Q14" i="122"/>
  <c r="R14" i="122"/>
  <c r="O14" i="122"/>
  <c r="P14" i="122" s="1"/>
  <c r="M14" i="122"/>
  <c r="N14" i="122" s="1"/>
  <c r="U13" i="122"/>
  <c r="V13" i="122" s="1"/>
  <c r="S13" i="122"/>
  <c r="T13" i="122" s="1"/>
  <c r="Q13" i="122"/>
  <c r="R13" i="122" s="1"/>
  <c r="O13" i="122"/>
  <c r="P13" i="122" s="1"/>
  <c r="M13" i="122"/>
  <c r="N13" i="122" s="1"/>
  <c r="U12" i="122"/>
  <c r="V12" i="122" s="1"/>
  <c r="S12" i="122"/>
  <c r="T12" i="122" s="1"/>
  <c r="Q12" i="122"/>
  <c r="R12" i="122"/>
  <c r="O12" i="122"/>
  <c r="P12" i="122" s="1"/>
  <c r="M12" i="122"/>
  <c r="N12" i="122" s="1"/>
  <c r="U11" i="122"/>
  <c r="V11" i="122" s="1"/>
  <c r="S11" i="122"/>
  <c r="T11" i="122" s="1"/>
  <c r="Q11" i="122"/>
  <c r="R11" i="122" s="1"/>
  <c r="O11" i="122"/>
  <c r="P11" i="122" s="1"/>
  <c r="M11" i="122"/>
  <c r="N11" i="122" s="1"/>
  <c r="U10" i="122"/>
  <c r="V10" i="122" s="1"/>
  <c r="S10" i="122"/>
  <c r="T10" i="122" s="1"/>
  <c r="Q10" i="122"/>
  <c r="R10" i="122" s="1"/>
  <c r="O10" i="122"/>
  <c r="P10" i="122" s="1"/>
  <c r="M10" i="122"/>
  <c r="N10" i="122" s="1"/>
  <c r="U9" i="122"/>
  <c r="V9" i="122" s="1"/>
  <c r="S9" i="122"/>
  <c r="T9" i="122" s="1"/>
  <c r="Q9" i="122"/>
  <c r="R9" i="122" s="1"/>
  <c r="O9" i="122"/>
  <c r="P9" i="122" s="1"/>
  <c r="M9" i="122"/>
  <c r="N9" i="122" s="1"/>
  <c r="U8" i="122"/>
  <c r="V8" i="122" s="1"/>
  <c r="S8" i="122"/>
  <c r="T8" i="122" s="1"/>
  <c r="Q8" i="122"/>
  <c r="R8" i="122" s="1"/>
  <c r="O8" i="122"/>
  <c r="P8" i="122" s="1"/>
  <c r="M8" i="122"/>
  <c r="N8" i="122" s="1"/>
  <c r="U7" i="122"/>
  <c r="V7" i="122" s="1"/>
  <c r="S7" i="122"/>
  <c r="T7" i="122" s="1"/>
  <c r="Q7" i="122"/>
  <c r="R7" i="122" s="1"/>
  <c r="O7" i="122"/>
  <c r="P7" i="122" s="1"/>
  <c r="U6" i="122"/>
  <c r="V6" i="122" s="1"/>
  <c r="S6" i="122"/>
  <c r="T6" i="122" s="1"/>
  <c r="Q6" i="122"/>
  <c r="R6" i="122" s="1"/>
  <c r="O6" i="122"/>
  <c r="P6" i="122" s="1"/>
  <c r="M6" i="122"/>
  <c r="N6" i="122" s="1"/>
  <c r="U5" i="122"/>
  <c r="V5" i="122" s="1"/>
  <c r="S5" i="122"/>
  <c r="T5" i="122" s="1"/>
  <c r="Q5" i="122"/>
  <c r="R5" i="122" s="1"/>
  <c r="O5" i="122"/>
  <c r="P5" i="122" s="1"/>
  <c r="M5" i="122"/>
  <c r="N5" i="122" s="1"/>
  <c r="U4" i="122"/>
  <c r="V4" i="122" s="1"/>
  <c r="S4" i="122"/>
  <c r="T4" i="122" s="1"/>
  <c r="Q4" i="122"/>
  <c r="R4" i="122"/>
  <c r="O4" i="122"/>
  <c r="P4" i="122" s="1"/>
  <c r="M4" i="122"/>
  <c r="N4" i="122" s="1"/>
  <c r="U3" i="122"/>
  <c r="V3" i="122" s="1"/>
  <c r="S3" i="122"/>
  <c r="T3" i="122" s="1"/>
  <c r="Q3" i="122"/>
  <c r="R3" i="122" s="1"/>
  <c r="O3" i="122"/>
  <c r="P3" i="122" s="1"/>
  <c r="M3" i="122"/>
  <c r="N3" i="122" s="1"/>
  <c r="U2" i="122"/>
  <c r="V2" i="122" s="1"/>
  <c r="S2" i="122"/>
  <c r="T2" i="122" s="1"/>
  <c r="Q2" i="122"/>
  <c r="R2" i="122" s="1"/>
  <c r="O2" i="122"/>
  <c r="P2" i="122" s="1"/>
  <c r="M2" i="122"/>
  <c r="N2" i="122" s="1"/>
  <c r="P41" i="121"/>
  <c r="V41" i="121"/>
  <c r="U40" i="121"/>
  <c r="V40" i="121"/>
  <c r="S40" i="121"/>
  <c r="T40" i="121" s="1"/>
  <c r="Q40" i="121"/>
  <c r="R40" i="121"/>
  <c r="O40" i="121"/>
  <c r="P40" i="121"/>
  <c r="M40" i="121"/>
  <c r="N40" i="121"/>
  <c r="U39" i="121"/>
  <c r="V39" i="121" s="1"/>
  <c r="S39" i="121"/>
  <c r="T39" i="121"/>
  <c r="Q39" i="121"/>
  <c r="R39" i="121" s="1"/>
  <c r="O39" i="121"/>
  <c r="P39" i="121" s="1"/>
  <c r="M39" i="121"/>
  <c r="N39" i="121" s="1"/>
  <c r="U38" i="121"/>
  <c r="V38" i="121"/>
  <c r="S38" i="121"/>
  <c r="T38" i="121" s="1"/>
  <c r="Q38" i="121"/>
  <c r="R38" i="121"/>
  <c r="O38" i="121"/>
  <c r="P38" i="121" s="1"/>
  <c r="M38" i="121"/>
  <c r="N38" i="121"/>
  <c r="U37" i="121"/>
  <c r="V37" i="121"/>
  <c r="S37" i="121"/>
  <c r="T37" i="121" s="1"/>
  <c r="Q37" i="121"/>
  <c r="R37" i="121" s="1"/>
  <c r="O37" i="121"/>
  <c r="P37" i="121"/>
  <c r="M37" i="121"/>
  <c r="N37" i="121" s="1"/>
  <c r="U36" i="121"/>
  <c r="V36" i="121" s="1"/>
  <c r="S36" i="121"/>
  <c r="T36" i="121" s="1"/>
  <c r="Q36" i="121"/>
  <c r="R36" i="121"/>
  <c r="O36" i="121"/>
  <c r="P36" i="121"/>
  <c r="M36" i="121"/>
  <c r="N36" i="121"/>
  <c r="U35" i="121"/>
  <c r="V35" i="121" s="1"/>
  <c r="S35" i="121"/>
  <c r="T35" i="121"/>
  <c r="Q35" i="121"/>
  <c r="R35" i="121"/>
  <c r="O35" i="121"/>
  <c r="P35" i="121" s="1"/>
  <c r="M35" i="121"/>
  <c r="N35" i="121" s="1"/>
  <c r="U34" i="121"/>
  <c r="V34" i="121"/>
  <c r="S34" i="121"/>
  <c r="T34" i="121" s="1"/>
  <c r="Q34" i="121"/>
  <c r="R34" i="121"/>
  <c r="O34" i="121"/>
  <c r="P34" i="121" s="1"/>
  <c r="M34" i="121"/>
  <c r="N34" i="121"/>
  <c r="U33" i="121"/>
  <c r="V33" i="121"/>
  <c r="S33" i="121"/>
  <c r="T33" i="121"/>
  <c r="Q33" i="121"/>
  <c r="R33" i="121" s="1"/>
  <c r="O33" i="121"/>
  <c r="P33" i="121"/>
  <c r="M33" i="121"/>
  <c r="N33" i="121" s="1"/>
  <c r="U32" i="121"/>
  <c r="V32" i="121" s="1"/>
  <c r="S32" i="121"/>
  <c r="T32" i="121" s="1"/>
  <c r="Q32" i="121"/>
  <c r="R32" i="121"/>
  <c r="O32" i="121"/>
  <c r="P32" i="121" s="1"/>
  <c r="M32" i="121"/>
  <c r="N32" i="121"/>
  <c r="U31" i="121"/>
  <c r="V31" i="121" s="1"/>
  <c r="S31" i="121"/>
  <c r="T31" i="121"/>
  <c r="Q31" i="121"/>
  <c r="R31" i="121"/>
  <c r="O31" i="121"/>
  <c r="P31" i="121" s="1"/>
  <c r="M31" i="121"/>
  <c r="N31" i="121" s="1"/>
  <c r="U30" i="121"/>
  <c r="V30" i="121"/>
  <c r="S30" i="121"/>
  <c r="T30" i="121" s="1"/>
  <c r="Q30" i="121"/>
  <c r="R30" i="121" s="1"/>
  <c r="O30" i="121"/>
  <c r="P30" i="121" s="1"/>
  <c r="M30" i="121"/>
  <c r="N30" i="121"/>
  <c r="U29" i="121"/>
  <c r="V29" i="121"/>
  <c r="S29" i="121"/>
  <c r="T29" i="121"/>
  <c r="Q29" i="121"/>
  <c r="R29" i="121" s="1"/>
  <c r="O29" i="121"/>
  <c r="P29" i="121"/>
  <c r="M29" i="121"/>
  <c r="N29" i="121"/>
  <c r="U28" i="121"/>
  <c r="V28" i="121" s="1"/>
  <c r="S28" i="121"/>
  <c r="T28" i="121" s="1"/>
  <c r="Q28" i="121"/>
  <c r="R28" i="121"/>
  <c r="O28" i="121"/>
  <c r="P28" i="121" s="1"/>
  <c r="M28" i="121"/>
  <c r="N28" i="121"/>
  <c r="U27" i="121"/>
  <c r="V27" i="121" s="1"/>
  <c r="S27" i="121"/>
  <c r="T27" i="121"/>
  <c r="Q27" i="121"/>
  <c r="R27" i="121"/>
  <c r="O27" i="121"/>
  <c r="P27" i="121"/>
  <c r="M27" i="121"/>
  <c r="N27" i="121" s="1"/>
  <c r="U26" i="121"/>
  <c r="V26" i="121"/>
  <c r="S26" i="121"/>
  <c r="T26" i="121" s="1"/>
  <c r="Q26" i="121"/>
  <c r="R26" i="121" s="1"/>
  <c r="O26" i="121"/>
  <c r="P26" i="121" s="1"/>
  <c r="M26" i="121"/>
  <c r="N26" i="121"/>
  <c r="U25" i="121"/>
  <c r="V25" i="121" s="1"/>
  <c r="S25" i="121"/>
  <c r="T25" i="121"/>
  <c r="Q25" i="121"/>
  <c r="R25" i="121" s="1"/>
  <c r="O25" i="121"/>
  <c r="P25" i="121"/>
  <c r="M25" i="121"/>
  <c r="N25" i="121"/>
  <c r="U24" i="121"/>
  <c r="V24" i="121" s="1"/>
  <c r="S24" i="121"/>
  <c r="T24" i="121" s="1"/>
  <c r="Q24" i="121"/>
  <c r="R24" i="121"/>
  <c r="O24" i="121"/>
  <c r="P24" i="121" s="1"/>
  <c r="M24" i="121"/>
  <c r="N24" i="121" s="1"/>
  <c r="U23" i="121"/>
  <c r="V23" i="121" s="1"/>
  <c r="S23" i="121"/>
  <c r="T23" i="121"/>
  <c r="Q23" i="121"/>
  <c r="R23" i="121"/>
  <c r="O23" i="121"/>
  <c r="P23" i="121"/>
  <c r="M23" i="121"/>
  <c r="N23" i="121" s="1"/>
  <c r="U22" i="121"/>
  <c r="V22" i="121"/>
  <c r="S22" i="121"/>
  <c r="T22" i="121"/>
  <c r="Q22" i="121"/>
  <c r="R22" i="121" s="1"/>
  <c r="O22" i="121"/>
  <c r="P22" i="121" s="1"/>
  <c r="M22" i="121"/>
  <c r="N22" i="121"/>
  <c r="U21" i="121"/>
  <c r="V21" i="121" s="1"/>
  <c r="S21" i="121"/>
  <c r="T21" i="121"/>
  <c r="Q21" i="121"/>
  <c r="R21" i="121" s="1"/>
  <c r="O21" i="121"/>
  <c r="P21" i="121"/>
  <c r="M21" i="121"/>
  <c r="N21" i="121"/>
  <c r="U20" i="121"/>
  <c r="V20" i="121"/>
  <c r="S20" i="121"/>
  <c r="T20" i="121" s="1"/>
  <c r="Q20" i="121"/>
  <c r="R20" i="121"/>
  <c r="O20" i="121"/>
  <c r="P20" i="121" s="1"/>
  <c r="M20" i="121"/>
  <c r="N20" i="121" s="1"/>
  <c r="U19" i="121"/>
  <c r="S19" i="121"/>
  <c r="Q19" i="121"/>
  <c r="R19" i="121"/>
  <c r="O19" i="121"/>
  <c r="P19" i="121" s="1"/>
  <c r="M19" i="121"/>
  <c r="U18" i="121"/>
  <c r="V18" i="121"/>
  <c r="S18" i="121"/>
  <c r="T18" i="121" s="1"/>
  <c r="Q18" i="121"/>
  <c r="R18" i="121"/>
  <c r="O18" i="121"/>
  <c r="P18" i="121" s="1"/>
  <c r="M18" i="121"/>
  <c r="N18" i="121" s="1"/>
  <c r="U17" i="121"/>
  <c r="V17" i="121" s="1"/>
  <c r="S17" i="121"/>
  <c r="Q17" i="121"/>
  <c r="R17" i="121"/>
  <c r="O17" i="121"/>
  <c r="P17" i="121" s="1"/>
  <c r="M17" i="121"/>
  <c r="U16" i="121"/>
  <c r="V16" i="121" s="1"/>
  <c r="S16" i="121"/>
  <c r="T16" i="121"/>
  <c r="Q16" i="121"/>
  <c r="R16" i="121"/>
  <c r="O16" i="121"/>
  <c r="P16" i="121" s="1"/>
  <c r="M16" i="121"/>
  <c r="N16" i="121" s="1"/>
  <c r="U15" i="121"/>
  <c r="V15" i="121"/>
  <c r="S15" i="121"/>
  <c r="T15" i="121" s="1"/>
  <c r="Q15" i="121"/>
  <c r="R15" i="121" s="1"/>
  <c r="O15" i="121"/>
  <c r="P15" i="121" s="1"/>
  <c r="M15" i="121"/>
  <c r="N15" i="121" s="1"/>
  <c r="U14" i="121"/>
  <c r="V14" i="121"/>
  <c r="S14" i="121"/>
  <c r="T14" i="121"/>
  <c r="Q14" i="121"/>
  <c r="R14" i="121" s="1"/>
  <c r="O14" i="121"/>
  <c r="P14" i="121"/>
  <c r="M14" i="121"/>
  <c r="N14" i="121"/>
  <c r="U13" i="121"/>
  <c r="V13" i="121" s="1"/>
  <c r="S13" i="121"/>
  <c r="T13" i="121" s="1"/>
  <c r="Q13" i="121"/>
  <c r="R13" i="121" s="1"/>
  <c r="O13" i="121"/>
  <c r="P13" i="121" s="1"/>
  <c r="M13" i="121"/>
  <c r="N13" i="121"/>
  <c r="U12" i="121"/>
  <c r="V12" i="121" s="1"/>
  <c r="S12" i="121"/>
  <c r="T12" i="121" s="1"/>
  <c r="Q12" i="121"/>
  <c r="R12" i="121"/>
  <c r="O12" i="121"/>
  <c r="P12" i="121"/>
  <c r="M12" i="121"/>
  <c r="N12" i="121" s="1"/>
  <c r="U11" i="121"/>
  <c r="V11" i="121"/>
  <c r="S11" i="121"/>
  <c r="T11" i="121" s="1"/>
  <c r="Q11" i="121"/>
  <c r="R11" i="121" s="1"/>
  <c r="O11" i="121"/>
  <c r="P11" i="121" s="1"/>
  <c r="M11" i="121"/>
  <c r="N11" i="121" s="1"/>
  <c r="U10" i="121"/>
  <c r="V10" i="121" s="1"/>
  <c r="S10" i="121"/>
  <c r="T10" i="121"/>
  <c r="Q10" i="121"/>
  <c r="R10" i="121" s="1"/>
  <c r="O10" i="121"/>
  <c r="P10" i="121"/>
  <c r="M10" i="121"/>
  <c r="N10" i="121"/>
  <c r="U9" i="121"/>
  <c r="V9" i="121" s="1"/>
  <c r="S9" i="121"/>
  <c r="T9" i="121" s="1"/>
  <c r="Q9" i="121"/>
  <c r="R9" i="121"/>
  <c r="O9" i="121"/>
  <c r="P9" i="121" s="1"/>
  <c r="M9" i="121"/>
  <c r="N9" i="121" s="1"/>
  <c r="U8" i="121"/>
  <c r="V8" i="121" s="1"/>
  <c r="S8" i="121"/>
  <c r="T8" i="121" s="1"/>
  <c r="Q8" i="121"/>
  <c r="R8" i="121"/>
  <c r="O8" i="121"/>
  <c r="P8" i="121"/>
  <c r="M8" i="121"/>
  <c r="N8" i="121" s="1"/>
  <c r="U7" i="121"/>
  <c r="V7" i="121"/>
  <c r="S7" i="121"/>
  <c r="T7" i="121"/>
  <c r="Q7" i="121"/>
  <c r="R7" i="121" s="1"/>
  <c r="O7" i="121"/>
  <c r="P7" i="121" s="1"/>
  <c r="U6" i="121"/>
  <c r="V6" i="121" s="1"/>
  <c r="S6" i="121"/>
  <c r="T6" i="121" s="1"/>
  <c r="Q6" i="121"/>
  <c r="R6" i="121"/>
  <c r="O6" i="121"/>
  <c r="P6" i="121" s="1"/>
  <c r="M6" i="121"/>
  <c r="N6" i="121" s="1"/>
  <c r="U5" i="121"/>
  <c r="V5" i="121"/>
  <c r="S5" i="121"/>
  <c r="T5" i="121"/>
  <c r="Q5" i="121"/>
  <c r="R5" i="121" s="1"/>
  <c r="O5" i="121"/>
  <c r="P5" i="121"/>
  <c r="M5" i="121"/>
  <c r="N5" i="121" s="1"/>
  <c r="U4" i="121"/>
  <c r="V4" i="121" s="1"/>
  <c r="S4" i="121"/>
  <c r="T4" i="121" s="1"/>
  <c r="Q4" i="121"/>
  <c r="R4" i="121" s="1"/>
  <c r="O4" i="121"/>
  <c r="P4" i="121" s="1"/>
  <c r="M4" i="121"/>
  <c r="N4" i="121"/>
  <c r="U3" i="121"/>
  <c r="V3" i="121" s="1"/>
  <c r="S3" i="121"/>
  <c r="T3" i="121"/>
  <c r="Q3" i="121"/>
  <c r="R3" i="121"/>
  <c r="O3" i="121"/>
  <c r="P3" i="121" s="1"/>
  <c r="M3" i="121"/>
  <c r="N3" i="121" s="1"/>
  <c r="U2" i="121"/>
  <c r="V2" i="121"/>
  <c r="S2" i="121"/>
  <c r="T2" i="121" s="1"/>
  <c r="Q2" i="121"/>
  <c r="R2" i="121" s="1"/>
  <c r="O2" i="121"/>
  <c r="P2" i="121" s="1"/>
  <c r="M2" i="121"/>
  <c r="N2" i="121" s="1"/>
  <c r="V41" i="120"/>
  <c r="U40" i="120"/>
  <c r="V40" i="120" s="1"/>
  <c r="S40" i="120"/>
  <c r="T40" i="120" s="1"/>
  <c r="Q40" i="120"/>
  <c r="R40" i="120"/>
  <c r="O40" i="120"/>
  <c r="P40" i="120" s="1"/>
  <c r="M40" i="120"/>
  <c r="N40" i="120"/>
  <c r="U39" i="120"/>
  <c r="V39" i="120" s="1"/>
  <c r="S39" i="120"/>
  <c r="T39" i="120"/>
  <c r="Q39" i="120"/>
  <c r="R39" i="120"/>
  <c r="O39" i="120"/>
  <c r="P39" i="120"/>
  <c r="M39" i="120"/>
  <c r="N39" i="120" s="1"/>
  <c r="U38" i="120"/>
  <c r="V38" i="120"/>
  <c r="S38" i="120"/>
  <c r="T38" i="120" s="1"/>
  <c r="Q38" i="120"/>
  <c r="R38" i="120" s="1"/>
  <c r="O38" i="120"/>
  <c r="P38" i="120" s="1"/>
  <c r="M38" i="120"/>
  <c r="N38" i="120"/>
  <c r="U37" i="120"/>
  <c r="V37" i="120" s="1"/>
  <c r="S37" i="120"/>
  <c r="T37" i="120"/>
  <c r="Q37" i="120"/>
  <c r="R37" i="120" s="1"/>
  <c r="O37" i="120"/>
  <c r="P37" i="120"/>
  <c r="M37" i="120"/>
  <c r="N37" i="120"/>
  <c r="U36" i="120"/>
  <c r="V36" i="120" s="1"/>
  <c r="S36" i="120"/>
  <c r="T36" i="120" s="1"/>
  <c r="Q36" i="120"/>
  <c r="R36" i="120"/>
  <c r="O36" i="120"/>
  <c r="P36" i="120" s="1"/>
  <c r="M36" i="120"/>
  <c r="N36" i="120" s="1"/>
  <c r="U35" i="120"/>
  <c r="V35" i="120" s="1"/>
  <c r="S35" i="120"/>
  <c r="T35" i="120"/>
  <c r="Q35" i="120"/>
  <c r="R35" i="120"/>
  <c r="O35" i="120"/>
  <c r="P35" i="120"/>
  <c r="M35" i="120"/>
  <c r="N35" i="120" s="1"/>
  <c r="U34" i="120"/>
  <c r="V34" i="120"/>
  <c r="S34" i="120"/>
  <c r="T34" i="120"/>
  <c r="Q34" i="120"/>
  <c r="R34" i="120" s="1"/>
  <c r="O34" i="120"/>
  <c r="P34" i="120" s="1"/>
  <c r="M34" i="120"/>
  <c r="N34" i="120"/>
  <c r="U33" i="120"/>
  <c r="V33" i="120" s="1"/>
  <c r="S33" i="120"/>
  <c r="T33" i="120"/>
  <c r="Q33" i="120"/>
  <c r="R33" i="120" s="1"/>
  <c r="O33" i="120"/>
  <c r="P33" i="120"/>
  <c r="M33" i="120"/>
  <c r="N33" i="120"/>
  <c r="U32" i="120"/>
  <c r="V32" i="120"/>
  <c r="S32" i="120"/>
  <c r="T32" i="120" s="1"/>
  <c r="Q32" i="120"/>
  <c r="R32" i="120"/>
  <c r="O32" i="120"/>
  <c r="P32" i="120" s="1"/>
  <c r="M32" i="120"/>
  <c r="N32" i="120" s="1"/>
  <c r="U31" i="120"/>
  <c r="V31" i="120" s="1"/>
  <c r="S31" i="120"/>
  <c r="T31" i="120"/>
  <c r="Q31" i="120"/>
  <c r="R31" i="120" s="1"/>
  <c r="O31" i="120"/>
  <c r="P31" i="120"/>
  <c r="M31" i="120"/>
  <c r="N31" i="120" s="1"/>
  <c r="U30" i="120"/>
  <c r="V30" i="120"/>
  <c r="S30" i="120"/>
  <c r="T30" i="120"/>
  <c r="Q30" i="120"/>
  <c r="R30" i="120" s="1"/>
  <c r="O30" i="120"/>
  <c r="P30" i="120" s="1"/>
  <c r="M30" i="120"/>
  <c r="N30" i="120"/>
  <c r="U29" i="120"/>
  <c r="V29" i="120" s="1"/>
  <c r="S29" i="120"/>
  <c r="T29" i="120" s="1"/>
  <c r="Q29" i="120"/>
  <c r="R29" i="120" s="1"/>
  <c r="O29" i="120"/>
  <c r="P29" i="120"/>
  <c r="M29" i="120"/>
  <c r="N29" i="120"/>
  <c r="U28" i="120"/>
  <c r="V28" i="120"/>
  <c r="S28" i="120"/>
  <c r="T28" i="120" s="1"/>
  <c r="Q28" i="120"/>
  <c r="R28" i="120"/>
  <c r="O28" i="120"/>
  <c r="P28" i="120"/>
  <c r="M28" i="120"/>
  <c r="N28" i="120" s="1"/>
  <c r="U27" i="120"/>
  <c r="V27" i="120" s="1"/>
  <c r="S27" i="120"/>
  <c r="T27" i="120"/>
  <c r="Q27" i="120"/>
  <c r="R27" i="120" s="1"/>
  <c r="O27" i="120"/>
  <c r="P27" i="120"/>
  <c r="M27" i="120"/>
  <c r="N27" i="120" s="1"/>
  <c r="U26" i="120"/>
  <c r="V26" i="120"/>
  <c r="S26" i="120"/>
  <c r="T26" i="120"/>
  <c r="Q26" i="120"/>
  <c r="R26" i="120"/>
  <c r="O26" i="120"/>
  <c r="P26" i="120" s="1"/>
  <c r="M26" i="120"/>
  <c r="N26" i="120"/>
  <c r="U25" i="120"/>
  <c r="V25" i="120" s="1"/>
  <c r="S25" i="120"/>
  <c r="T25" i="120" s="1"/>
  <c r="Q25" i="120"/>
  <c r="R25" i="120" s="1"/>
  <c r="O25" i="120"/>
  <c r="P25" i="120"/>
  <c r="M25" i="120"/>
  <c r="N25" i="120" s="1"/>
  <c r="U24" i="120"/>
  <c r="V24" i="120"/>
  <c r="S24" i="120"/>
  <c r="T24" i="120" s="1"/>
  <c r="Q24" i="120"/>
  <c r="R24" i="120"/>
  <c r="O24" i="120"/>
  <c r="P24" i="120"/>
  <c r="M24" i="120"/>
  <c r="N24" i="120" s="1"/>
  <c r="U23" i="120"/>
  <c r="V23" i="120" s="1"/>
  <c r="S23" i="120"/>
  <c r="T23" i="120"/>
  <c r="Q23" i="120"/>
  <c r="R23" i="120" s="1"/>
  <c r="O23" i="120"/>
  <c r="P23" i="120" s="1"/>
  <c r="M23" i="120"/>
  <c r="N23" i="120" s="1"/>
  <c r="U22" i="120"/>
  <c r="V22" i="120"/>
  <c r="S22" i="120"/>
  <c r="T22" i="120"/>
  <c r="Q22" i="120"/>
  <c r="R22" i="120"/>
  <c r="O22" i="120"/>
  <c r="P22" i="120" s="1"/>
  <c r="M22" i="120"/>
  <c r="N22" i="120"/>
  <c r="U21" i="120"/>
  <c r="V21" i="120"/>
  <c r="S21" i="120"/>
  <c r="T21" i="120" s="1"/>
  <c r="Q21" i="120"/>
  <c r="R21" i="120" s="1"/>
  <c r="O21" i="120"/>
  <c r="P21" i="120"/>
  <c r="M21" i="120"/>
  <c r="N21" i="120" s="1"/>
  <c r="U20" i="120"/>
  <c r="V20" i="120"/>
  <c r="S20" i="120"/>
  <c r="T20" i="120" s="1"/>
  <c r="Q20" i="120"/>
  <c r="R20" i="120"/>
  <c r="O20" i="120"/>
  <c r="P20" i="120"/>
  <c r="M20" i="120"/>
  <c r="N20" i="120"/>
  <c r="U19" i="120"/>
  <c r="S19" i="120"/>
  <c r="Q19" i="120"/>
  <c r="R19" i="120"/>
  <c r="O19" i="120"/>
  <c r="P19" i="120"/>
  <c r="M19" i="120"/>
  <c r="U18" i="120"/>
  <c r="V18" i="120" s="1"/>
  <c r="S18" i="120"/>
  <c r="T18" i="120" s="1"/>
  <c r="Q18" i="120"/>
  <c r="R18" i="120" s="1"/>
  <c r="O18" i="120"/>
  <c r="P18" i="120" s="1"/>
  <c r="M18" i="120"/>
  <c r="N18" i="120" s="1"/>
  <c r="U17" i="120"/>
  <c r="V17" i="120" s="1"/>
  <c r="S17" i="120"/>
  <c r="Q17" i="120"/>
  <c r="R17" i="120"/>
  <c r="O17" i="120"/>
  <c r="P17" i="120" s="1"/>
  <c r="M17" i="120"/>
  <c r="U16" i="120"/>
  <c r="V16" i="120" s="1"/>
  <c r="S16" i="120"/>
  <c r="T16" i="120" s="1"/>
  <c r="Q16" i="120"/>
  <c r="R16" i="120" s="1"/>
  <c r="O16" i="120"/>
  <c r="P16" i="120" s="1"/>
  <c r="M16" i="120"/>
  <c r="N16" i="120"/>
  <c r="U15" i="120"/>
  <c r="V15" i="120" s="1"/>
  <c r="S15" i="120"/>
  <c r="T15" i="120" s="1"/>
  <c r="Q15" i="120"/>
  <c r="R15" i="120" s="1"/>
  <c r="O15" i="120"/>
  <c r="P15" i="120" s="1"/>
  <c r="M15" i="120"/>
  <c r="N15" i="120" s="1"/>
  <c r="U14" i="120"/>
  <c r="V14" i="120" s="1"/>
  <c r="S14" i="120"/>
  <c r="T14" i="120" s="1"/>
  <c r="Q14" i="120"/>
  <c r="R14" i="120" s="1"/>
  <c r="O14" i="120"/>
  <c r="P14" i="120" s="1"/>
  <c r="M14" i="120"/>
  <c r="N14" i="120" s="1"/>
  <c r="U13" i="120"/>
  <c r="V13" i="120" s="1"/>
  <c r="S13" i="120"/>
  <c r="T13" i="120" s="1"/>
  <c r="Q13" i="120"/>
  <c r="R13" i="120" s="1"/>
  <c r="O13" i="120"/>
  <c r="P13" i="120" s="1"/>
  <c r="M13" i="120"/>
  <c r="N13" i="120" s="1"/>
  <c r="U12" i="120"/>
  <c r="V12" i="120" s="1"/>
  <c r="S12" i="120"/>
  <c r="T12" i="120" s="1"/>
  <c r="Q12" i="120"/>
  <c r="R12" i="120" s="1"/>
  <c r="O12" i="120"/>
  <c r="P12" i="120" s="1"/>
  <c r="M12" i="120"/>
  <c r="N12" i="120" s="1"/>
  <c r="U11" i="120"/>
  <c r="V11" i="120" s="1"/>
  <c r="S11" i="120"/>
  <c r="T11" i="120" s="1"/>
  <c r="Q11" i="120"/>
  <c r="R11" i="120" s="1"/>
  <c r="O11" i="120"/>
  <c r="P11" i="120" s="1"/>
  <c r="M11" i="120"/>
  <c r="N11" i="120" s="1"/>
  <c r="U10" i="120"/>
  <c r="V10" i="120" s="1"/>
  <c r="S10" i="120"/>
  <c r="T10" i="120" s="1"/>
  <c r="Q10" i="120"/>
  <c r="R10" i="120" s="1"/>
  <c r="O10" i="120"/>
  <c r="P10" i="120" s="1"/>
  <c r="M10" i="120"/>
  <c r="N10" i="120"/>
  <c r="U9" i="120"/>
  <c r="V9" i="120" s="1"/>
  <c r="S9" i="120"/>
  <c r="T9" i="120" s="1"/>
  <c r="Q9" i="120"/>
  <c r="R9" i="120" s="1"/>
  <c r="O9" i="120"/>
  <c r="P9" i="120" s="1"/>
  <c r="M9" i="120"/>
  <c r="N9" i="120"/>
  <c r="U8" i="120"/>
  <c r="V8" i="120" s="1"/>
  <c r="S8" i="120"/>
  <c r="T8" i="120" s="1"/>
  <c r="Q8" i="120"/>
  <c r="R8" i="120" s="1"/>
  <c r="O8" i="120"/>
  <c r="P8" i="120" s="1"/>
  <c r="M8" i="120"/>
  <c r="N8" i="120" s="1"/>
  <c r="U7" i="120"/>
  <c r="V7" i="120" s="1"/>
  <c r="S7" i="120"/>
  <c r="T7" i="120" s="1"/>
  <c r="Q7" i="120"/>
  <c r="R7" i="120" s="1"/>
  <c r="O7" i="120"/>
  <c r="P7" i="120" s="1"/>
  <c r="M7" i="120"/>
  <c r="N7" i="120"/>
  <c r="U6" i="120"/>
  <c r="V6" i="120" s="1"/>
  <c r="S6" i="120"/>
  <c r="T6" i="120" s="1"/>
  <c r="Q6" i="120"/>
  <c r="R6" i="120" s="1"/>
  <c r="O6" i="120"/>
  <c r="P6" i="120" s="1"/>
  <c r="M6" i="120"/>
  <c r="N6" i="120" s="1"/>
  <c r="U5" i="120"/>
  <c r="V5" i="120" s="1"/>
  <c r="S5" i="120"/>
  <c r="T5" i="120" s="1"/>
  <c r="Q5" i="120"/>
  <c r="R5" i="120" s="1"/>
  <c r="O5" i="120"/>
  <c r="P5" i="120" s="1"/>
  <c r="M5" i="120"/>
  <c r="N5" i="120" s="1"/>
  <c r="U4" i="120"/>
  <c r="V4" i="120" s="1"/>
  <c r="S4" i="120"/>
  <c r="T4" i="120" s="1"/>
  <c r="Q4" i="120"/>
  <c r="R4" i="120" s="1"/>
  <c r="O4" i="120"/>
  <c r="P4" i="120" s="1"/>
  <c r="M4" i="120"/>
  <c r="N4" i="120" s="1"/>
  <c r="U3" i="120"/>
  <c r="V3" i="120" s="1"/>
  <c r="S3" i="120"/>
  <c r="T3" i="120" s="1"/>
  <c r="Q3" i="120"/>
  <c r="R3" i="120" s="1"/>
  <c r="O3" i="120"/>
  <c r="P3" i="120" s="1"/>
  <c r="M3" i="120"/>
  <c r="N3" i="120" s="1"/>
  <c r="U2" i="120"/>
  <c r="V2" i="120" s="1"/>
  <c r="S2" i="120"/>
  <c r="T2" i="120" s="1"/>
  <c r="Q2" i="120"/>
  <c r="R2" i="120" s="1"/>
  <c r="O2" i="120"/>
  <c r="P2" i="120" s="1"/>
  <c r="M2" i="120"/>
  <c r="N2" i="120" s="1"/>
  <c r="V41" i="116"/>
  <c r="U40" i="116"/>
  <c r="V40" i="116" s="1"/>
  <c r="S40" i="116"/>
  <c r="T40" i="116" s="1"/>
  <c r="Q40" i="116"/>
  <c r="R40" i="116"/>
  <c r="O40" i="116"/>
  <c r="P40" i="116" s="1"/>
  <c r="M40" i="116"/>
  <c r="N40" i="116"/>
  <c r="U39" i="116"/>
  <c r="V39" i="116" s="1"/>
  <c r="S39" i="116"/>
  <c r="T39" i="116"/>
  <c r="Q39" i="116"/>
  <c r="R39" i="116"/>
  <c r="O39" i="116"/>
  <c r="P39" i="116" s="1"/>
  <c r="M39" i="116"/>
  <c r="N39" i="116" s="1"/>
  <c r="U38" i="116"/>
  <c r="V38" i="116"/>
  <c r="S38" i="116"/>
  <c r="T38" i="116" s="1"/>
  <c r="Q38" i="116"/>
  <c r="R38" i="116" s="1"/>
  <c r="O38" i="116"/>
  <c r="P38" i="116"/>
  <c r="M38" i="116"/>
  <c r="N38" i="116"/>
  <c r="U37" i="116"/>
  <c r="V37" i="116" s="1"/>
  <c r="S37" i="116"/>
  <c r="T37" i="116" s="1"/>
  <c r="Q37" i="116"/>
  <c r="R37" i="116"/>
  <c r="O37" i="116"/>
  <c r="P37" i="116"/>
  <c r="M37" i="116"/>
  <c r="N37" i="116" s="1"/>
  <c r="U36" i="116"/>
  <c r="V36" i="116" s="1"/>
  <c r="S36" i="116"/>
  <c r="T36" i="116"/>
  <c r="Q36" i="116"/>
  <c r="R36" i="116"/>
  <c r="O36" i="116"/>
  <c r="P36" i="116" s="1"/>
  <c r="M36" i="116"/>
  <c r="N36" i="116" s="1"/>
  <c r="U35" i="116"/>
  <c r="V35" i="116"/>
  <c r="S35" i="116"/>
  <c r="T35" i="116"/>
  <c r="Q35" i="116"/>
  <c r="R35" i="116" s="1"/>
  <c r="O35" i="116"/>
  <c r="P35" i="116" s="1"/>
  <c r="M35" i="116"/>
  <c r="N35" i="116"/>
  <c r="U34" i="116"/>
  <c r="V34" i="116"/>
  <c r="S34" i="116"/>
  <c r="T34" i="116" s="1"/>
  <c r="Q34" i="116"/>
  <c r="R34" i="116" s="1"/>
  <c r="O34" i="116"/>
  <c r="P34" i="116"/>
  <c r="M34" i="116"/>
  <c r="N34" i="116"/>
  <c r="U33" i="116"/>
  <c r="V33" i="116" s="1"/>
  <c r="S33" i="116"/>
  <c r="T33" i="116" s="1"/>
  <c r="Q33" i="116"/>
  <c r="R33" i="116"/>
  <c r="O33" i="116"/>
  <c r="P33" i="116"/>
  <c r="M33" i="116"/>
  <c r="N33" i="116" s="1"/>
  <c r="U32" i="116"/>
  <c r="V32" i="116" s="1"/>
  <c r="S32" i="116"/>
  <c r="T32" i="116"/>
  <c r="Q32" i="116"/>
  <c r="R32" i="116"/>
  <c r="O32" i="116"/>
  <c r="P32" i="116" s="1"/>
  <c r="M32" i="116"/>
  <c r="N32" i="116" s="1"/>
  <c r="U31" i="116"/>
  <c r="V31" i="116"/>
  <c r="S31" i="116"/>
  <c r="T31" i="116"/>
  <c r="Q31" i="116"/>
  <c r="R31" i="116" s="1"/>
  <c r="O31" i="116"/>
  <c r="P31" i="116" s="1"/>
  <c r="M31" i="116"/>
  <c r="N31" i="116"/>
  <c r="U30" i="116"/>
  <c r="V30" i="116"/>
  <c r="S30" i="116"/>
  <c r="T30" i="116" s="1"/>
  <c r="Q30" i="116"/>
  <c r="R30" i="116" s="1"/>
  <c r="O30" i="116"/>
  <c r="P30" i="116"/>
  <c r="M30" i="116"/>
  <c r="N30" i="116"/>
  <c r="U29" i="116"/>
  <c r="V29" i="116" s="1"/>
  <c r="S29" i="116"/>
  <c r="T29" i="116" s="1"/>
  <c r="Q29" i="116"/>
  <c r="R29" i="116"/>
  <c r="O29" i="116"/>
  <c r="P29" i="116"/>
  <c r="M29" i="116"/>
  <c r="N29" i="116" s="1"/>
  <c r="U28" i="116"/>
  <c r="V28" i="116" s="1"/>
  <c r="S28" i="116"/>
  <c r="T28" i="116"/>
  <c r="Q28" i="116"/>
  <c r="R28" i="116"/>
  <c r="O28" i="116"/>
  <c r="P28" i="116" s="1"/>
  <c r="M28" i="116"/>
  <c r="N28" i="116" s="1"/>
  <c r="U27" i="116"/>
  <c r="V27" i="116"/>
  <c r="S27" i="116"/>
  <c r="T27" i="116"/>
  <c r="Q27" i="116"/>
  <c r="R27" i="116" s="1"/>
  <c r="O27" i="116"/>
  <c r="P27" i="116" s="1"/>
  <c r="M27" i="116"/>
  <c r="N27" i="116"/>
  <c r="U26" i="116"/>
  <c r="V26" i="116"/>
  <c r="S26" i="116"/>
  <c r="T26" i="116" s="1"/>
  <c r="Q26" i="116"/>
  <c r="R26" i="116" s="1"/>
  <c r="O26" i="116"/>
  <c r="P26" i="116"/>
  <c r="M26" i="116"/>
  <c r="N26" i="116"/>
  <c r="U25" i="116"/>
  <c r="V25" i="116" s="1"/>
  <c r="S25" i="116"/>
  <c r="T25" i="116" s="1"/>
  <c r="Q25" i="116"/>
  <c r="R25" i="116"/>
  <c r="O25" i="116"/>
  <c r="P25" i="116"/>
  <c r="M25" i="116"/>
  <c r="N25" i="116" s="1"/>
  <c r="U24" i="116"/>
  <c r="V24" i="116" s="1"/>
  <c r="S24" i="116"/>
  <c r="T24" i="116"/>
  <c r="Q24" i="116"/>
  <c r="R24" i="116"/>
  <c r="O24" i="116"/>
  <c r="P24" i="116" s="1"/>
  <c r="M24" i="116"/>
  <c r="N24" i="116" s="1"/>
  <c r="U23" i="116"/>
  <c r="V23" i="116"/>
  <c r="S23" i="116"/>
  <c r="T23" i="116"/>
  <c r="Q23" i="116"/>
  <c r="R23" i="116" s="1"/>
  <c r="O23" i="116"/>
  <c r="P23" i="116" s="1"/>
  <c r="M23" i="116"/>
  <c r="N23" i="116"/>
  <c r="U22" i="116"/>
  <c r="V22" i="116"/>
  <c r="S22" i="116"/>
  <c r="T22" i="116" s="1"/>
  <c r="Q22" i="116"/>
  <c r="R22" i="116" s="1"/>
  <c r="O22" i="116"/>
  <c r="P22" i="116"/>
  <c r="M22" i="116"/>
  <c r="N22" i="116"/>
  <c r="U21" i="116"/>
  <c r="V21" i="116" s="1"/>
  <c r="S21" i="116"/>
  <c r="T21" i="116" s="1"/>
  <c r="Q21" i="116"/>
  <c r="R21" i="116"/>
  <c r="O21" i="116"/>
  <c r="P21" i="116"/>
  <c r="M21" i="116"/>
  <c r="N21" i="116" s="1"/>
  <c r="U20" i="116"/>
  <c r="V20" i="116" s="1"/>
  <c r="S20" i="116"/>
  <c r="T20" i="116"/>
  <c r="Q20" i="116"/>
  <c r="R20" i="116"/>
  <c r="O20" i="116"/>
  <c r="P20" i="116" s="1"/>
  <c r="M20" i="116"/>
  <c r="N20" i="116" s="1"/>
  <c r="U19" i="116"/>
  <c r="S19" i="116"/>
  <c r="Q19" i="116"/>
  <c r="R19" i="116"/>
  <c r="O19" i="116"/>
  <c r="P19" i="116" s="1"/>
  <c r="M19" i="116"/>
  <c r="U18" i="116"/>
  <c r="V18" i="116" s="1"/>
  <c r="S18" i="116"/>
  <c r="T18" i="116" s="1"/>
  <c r="Q18" i="116"/>
  <c r="R18" i="116" s="1"/>
  <c r="O18" i="116"/>
  <c r="P18" i="116" s="1"/>
  <c r="M18" i="116"/>
  <c r="N18" i="116" s="1"/>
  <c r="U17" i="116"/>
  <c r="V17" i="116" s="1"/>
  <c r="S17" i="116"/>
  <c r="Q17" i="116"/>
  <c r="R17" i="116"/>
  <c r="O17" i="116"/>
  <c r="P17" i="116"/>
  <c r="M17" i="116"/>
  <c r="U16" i="116"/>
  <c r="V16" i="116"/>
  <c r="S16" i="116"/>
  <c r="T16" i="116" s="1"/>
  <c r="Q16" i="116"/>
  <c r="R16" i="116" s="1"/>
  <c r="O16" i="116"/>
  <c r="P16" i="116" s="1"/>
  <c r="M16" i="116"/>
  <c r="N16" i="116"/>
  <c r="U15" i="116"/>
  <c r="V15" i="116" s="1"/>
  <c r="S15" i="116"/>
  <c r="T15" i="116" s="1"/>
  <c r="Q15" i="116"/>
  <c r="R15" i="116" s="1"/>
  <c r="O15" i="116"/>
  <c r="P15" i="116" s="1"/>
  <c r="M15" i="116"/>
  <c r="N15" i="116" s="1"/>
  <c r="U14" i="116"/>
  <c r="V14" i="116" s="1"/>
  <c r="S14" i="116"/>
  <c r="T14" i="116"/>
  <c r="Q14" i="116"/>
  <c r="R14" i="116"/>
  <c r="O14" i="116"/>
  <c r="P14" i="116" s="1"/>
  <c r="M14" i="116"/>
  <c r="N14" i="116" s="1"/>
  <c r="U13" i="116"/>
  <c r="V13" i="116" s="1"/>
  <c r="S13" i="116"/>
  <c r="T13" i="116"/>
  <c r="Q13" i="116"/>
  <c r="R13" i="116" s="1"/>
  <c r="O13" i="116"/>
  <c r="P13" i="116" s="1"/>
  <c r="M13" i="116"/>
  <c r="N13" i="116" s="1"/>
  <c r="U12" i="116"/>
  <c r="V12" i="116"/>
  <c r="S12" i="116"/>
  <c r="T12" i="116" s="1"/>
  <c r="Q12" i="116"/>
  <c r="R12" i="116" s="1"/>
  <c r="O12" i="116"/>
  <c r="P12" i="116" s="1"/>
  <c r="M12" i="116"/>
  <c r="N12" i="116" s="1"/>
  <c r="U11" i="116"/>
  <c r="V11" i="116" s="1"/>
  <c r="S11" i="116"/>
  <c r="T11" i="116" s="1"/>
  <c r="Q11" i="116"/>
  <c r="R11" i="116" s="1"/>
  <c r="O11" i="116"/>
  <c r="P11" i="116"/>
  <c r="M11" i="116"/>
  <c r="N11" i="116" s="1"/>
  <c r="U10" i="116"/>
  <c r="V10" i="116" s="1"/>
  <c r="S10" i="116"/>
  <c r="T10" i="116" s="1"/>
  <c r="Q10" i="116"/>
  <c r="R10" i="116" s="1"/>
  <c r="O10" i="116"/>
  <c r="P10" i="116" s="1"/>
  <c r="M10" i="116"/>
  <c r="N10" i="116" s="1"/>
  <c r="U9" i="116"/>
  <c r="V9" i="116" s="1"/>
  <c r="S9" i="116"/>
  <c r="T9" i="116" s="1"/>
  <c r="Q9" i="116"/>
  <c r="R9" i="116" s="1"/>
  <c r="O9" i="116"/>
  <c r="P9" i="116" s="1"/>
  <c r="M9" i="116"/>
  <c r="N9" i="116"/>
  <c r="U8" i="116"/>
  <c r="V8" i="116" s="1"/>
  <c r="S8" i="116"/>
  <c r="T8" i="116" s="1"/>
  <c r="Q8" i="116"/>
  <c r="R8" i="116" s="1"/>
  <c r="O8" i="116"/>
  <c r="P8" i="116" s="1"/>
  <c r="M8" i="116"/>
  <c r="N8" i="116" s="1"/>
  <c r="U7" i="116"/>
  <c r="V7" i="116" s="1"/>
  <c r="S7" i="116"/>
  <c r="T7" i="116" s="1"/>
  <c r="Q7" i="116"/>
  <c r="R7" i="116"/>
  <c r="O7" i="116"/>
  <c r="P7" i="116" s="1"/>
  <c r="M7" i="116"/>
  <c r="N7" i="116" s="1"/>
  <c r="U6" i="116"/>
  <c r="V6" i="116" s="1"/>
  <c r="S6" i="116"/>
  <c r="T6" i="116"/>
  <c r="Q6" i="116"/>
  <c r="R6" i="116" s="1"/>
  <c r="O6" i="116"/>
  <c r="P6" i="116" s="1"/>
  <c r="M6" i="116"/>
  <c r="N6" i="116" s="1"/>
  <c r="U5" i="116"/>
  <c r="V5" i="116"/>
  <c r="S5" i="116"/>
  <c r="T5" i="116"/>
  <c r="Q5" i="116"/>
  <c r="R5" i="116" s="1"/>
  <c r="O5" i="116"/>
  <c r="P5" i="116" s="1"/>
  <c r="M5" i="116"/>
  <c r="N5" i="116"/>
  <c r="U4" i="116"/>
  <c r="V4" i="116"/>
  <c r="S4" i="116"/>
  <c r="T4" i="116" s="1"/>
  <c r="Q4" i="116"/>
  <c r="R4" i="116" s="1"/>
  <c r="O4" i="116"/>
  <c r="P4" i="116" s="1"/>
  <c r="M4" i="116"/>
  <c r="N4" i="116"/>
  <c r="U3" i="116"/>
  <c r="V3" i="116" s="1"/>
  <c r="S3" i="116"/>
  <c r="T3" i="116" s="1"/>
  <c r="Q3" i="116"/>
  <c r="R3" i="116"/>
  <c r="O3" i="116"/>
  <c r="P3" i="116" s="1"/>
  <c r="M3" i="116"/>
  <c r="N3" i="116" s="1"/>
  <c r="U2" i="116"/>
  <c r="V2" i="116" s="1"/>
  <c r="S2" i="116"/>
  <c r="T2" i="116"/>
  <c r="Q2" i="116"/>
  <c r="R2" i="116"/>
  <c r="O2" i="116"/>
  <c r="P2" i="116" s="1"/>
  <c r="M2" i="116"/>
  <c r="N2" i="116" s="1"/>
  <c r="V41" i="115"/>
  <c r="U40" i="115"/>
  <c r="V40" i="115" s="1"/>
  <c r="S40" i="115"/>
  <c r="T40" i="115" s="1"/>
  <c r="Q40" i="115"/>
  <c r="R40" i="115" s="1"/>
  <c r="O40" i="115"/>
  <c r="P40" i="115" s="1"/>
  <c r="M40" i="115"/>
  <c r="N40" i="115"/>
  <c r="U39" i="115"/>
  <c r="V39" i="115" s="1"/>
  <c r="S39" i="115"/>
  <c r="T39" i="115"/>
  <c r="Q39" i="115"/>
  <c r="R39" i="115"/>
  <c r="O39" i="115"/>
  <c r="P39" i="115" s="1"/>
  <c r="M39" i="115"/>
  <c r="N39" i="115" s="1"/>
  <c r="U38" i="115"/>
  <c r="V38" i="115"/>
  <c r="S38" i="115"/>
  <c r="T38" i="115" s="1"/>
  <c r="Q38" i="115"/>
  <c r="R38" i="115" s="1"/>
  <c r="O38" i="115"/>
  <c r="P38" i="115" s="1"/>
  <c r="M38" i="115"/>
  <c r="N38" i="115" s="1"/>
  <c r="U37" i="115"/>
  <c r="V37" i="115"/>
  <c r="S37" i="115"/>
  <c r="T37" i="115" s="1"/>
  <c r="Q37" i="115"/>
  <c r="R37" i="115" s="1"/>
  <c r="O37" i="115"/>
  <c r="P37" i="115"/>
  <c r="M37" i="115"/>
  <c r="N37" i="115"/>
  <c r="U36" i="115"/>
  <c r="V36" i="115" s="1"/>
  <c r="S36" i="115"/>
  <c r="T36" i="115" s="1"/>
  <c r="Q36" i="115"/>
  <c r="R36" i="115"/>
  <c r="O36" i="115"/>
  <c r="P36" i="115"/>
  <c r="M36" i="115"/>
  <c r="N36" i="115" s="1"/>
  <c r="U35" i="115"/>
  <c r="V35" i="115" s="1"/>
  <c r="S35" i="115"/>
  <c r="T35" i="115"/>
  <c r="Q35" i="115"/>
  <c r="R35" i="115"/>
  <c r="O35" i="115"/>
  <c r="P35" i="115" s="1"/>
  <c r="M35" i="115"/>
  <c r="N35" i="115" s="1"/>
  <c r="U34" i="115"/>
  <c r="V34" i="115" s="1"/>
  <c r="S34" i="115"/>
  <c r="T34" i="115" s="1"/>
  <c r="Q34" i="115"/>
  <c r="R34" i="115"/>
  <c r="O34" i="115"/>
  <c r="P34" i="115"/>
  <c r="M34" i="115"/>
  <c r="N34" i="115" s="1"/>
  <c r="U33" i="115"/>
  <c r="V33" i="115"/>
  <c r="S33" i="115"/>
  <c r="T33" i="115"/>
  <c r="Q33" i="115"/>
  <c r="R33" i="115" s="1"/>
  <c r="O33" i="115"/>
  <c r="P33" i="115" s="1"/>
  <c r="M33" i="115"/>
  <c r="N33" i="115"/>
  <c r="U32" i="115"/>
  <c r="V32" i="115" s="1"/>
  <c r="S32" i="115"/>
  <c r="T32" i="115"/>
  <c r="Q32" i="115"/>
  <c r="R32" i="115"/>
  <c r="O32" i="115"/>
  <c r="P32" i="115"/>
  <c r="M32" i="115"/>
  <c r="N32" i="115" s="1"/>
  <c r="U31" i="115"/>
  <c r="V31" i="115"/>
  <c r="S31" i="115"/>
  <c r="T31" i="115"/>
  <c r="Q31" i="115"/>
  <c r="R31" i="115"/>
  <c r="O31" i="115"/>
  <c r="P31" i="115" s="1"/>
  <c r="M31" i="115"/>
  <c r="N31" i="115"/>
  <c r="U30" i="115"/>
  <c r="V30" i="115"/>
  <c r="S30" i="115"/>
  <c r="T30" i="115"/>
  <c r="Q30" i="115"/>
  <c r="R30" i="115" s="1"/>
  <c r="O30" i="115"/>
  <c r="P30" i="115"/>
  <c r="M30" i="115"/>
  <c r="N30" i="115"/>
  <c r="U29" i="115"/>
  <c r="V29" i="115"/>
  <c r="S29" i="115"/>
  <c r="T29" i="115" s="1"/>
  <c r="Q29" i="115"/>
  <c r="R29" i="115"/>
  <c r="O29" i="115"/>
  <c r="P29" i="115"/>
  <c r="M29" i="115"/>
  <c r="N29" i="115"/>
  <c r="U28" i="115"/>
  <c r="V28" i="115" s="1"/>
  <c r="S28" i="115"/>
  <c r="T28" i="115"/>
  <c r="Q28" i="115"/>
  <c r="R28" i="115" s="1"/>
  <c r="O28" i="115"/>
  <c r="P28" i="115" s="1"/>
  <c r="M28" i="115"/>
  <c r="N28" i="115" s="1"/>
  <c r="U27" i="115"/>
  <c r="V27" i="115" s="1"/>
  <c r="S27" i="115"/>
  <c r="T27" i="115" s="1"/>
  <c r="Q27" i="115"/>
  <c r="R27" i="115" s="1"/>
  <c r="O27" i="115"/>
  <c r="P27" i="115"/>
  <c r="M27" i="115"/>
  <c r="N27" i="115"/>
  <c r="U26" i="115"/>
  <c r="V26" i="115" s="1"/>
  <c r="S26" i="115"/>
  <c r="T26" i="115"/>
  <c r="Q26" i="115"/>
  <c r="R26" i="115" s="1"/>
  <c r="O26" i="115"/>
  <c r="P26" i="115" s="1"/>
  <c r="M26" i="115"/>
  <c r="N26" i="115"/>
  <c r="U25" i="115"/>
  <c r="V25" i="115"/>
  <c r="S25" i="115"/>
  <c r="T25" i="115" s="1"/>
  <c r="Q25" i="115"/>
  <c r="R25" i="115"/>
  <c r="O25" i="115"/>
  <c r="P25" i="115" s="1"/>
  <c r="M25" i="115"/>
  <c r="N25" i="115"/>
  <c r="U24" i="115"/>
  <c r="V24" i="115"/>
  <c r="S24" i="115"/>
  <c r="T24" i="115"/>
  <c r="Q24" i="115"/>
  <c r="R24" i="115" s="1"/>
  <c r="O24" i="115"/>
  <c r="P24" i="115"/>
  <c r="M24" i="115"/>
  <c r="N24" i="115"/>
  <c r="U23" i="115"/>
  <c r="V23" i="115"/>
  <c r="S23" i="115"/>
  <c r="T23" i="115" s="1"/>
  <c r="Q23" i="115"/>
  <c r="R23" i="115" s="1"/>
  <c r="O23" i="115"/>
  <c r="P23" i="115" s="1"/>
  <c r="M23" i="115"/>
  <c r="N23" i="115" s="1"/>
  <c r="U22" i="115"/>
  <c r="V22" i="115" s="1"/>
  <c r="S22" i="115"/>
  <c r="T22" i="115" s="1"/>
  <c r="Q22" i="115"/>
  <c r="R22" i="115"/>
  <c r="O22" i="115"/>
  <c r="P22" i="115" s="1"/>
  <c r="M22" i="115"/>
  <c r="N22" i="115" s="1"/>
  <c r="U21" i="115"/>
  <c r="V21" i="115" s="1"/>
  <c r="S21" i="115"/>
  <c r="T21" i="115" s="1"/>
  <c r="Q21" i="115"/>
  <c r="R21" i="115"/>
  <c r="O21" i="115"/>
  <c r="P21" i="115"/>
  <c r="M21" i="115"/>
  <c r="N21" i="115" s="1"/>
  <c r="U20" i="115"/>
  <c r="V20" i="115" s="1"/>
  <c r="S20" i="115"/>
  <c r="T20" i="115"/>
  <c r="Q20" i="115"/>
  <c r="R20" i="115" s="1"/>
  <c r="O20" i="115"/>
  <c r="P20" i="115"/>
  <c r="M20" i="115"/>
  <c r="N20" i="115"/>
  <c r="U19" i="115"/>
  <c r="S19" i="115"/>
  <c r="Q19" i="115"/>
  <c r="R19" i="115" s="1"/>
  <c r="O19" i="115"/>
  <c r="P19" i="115"/>
  <c r="M19" i="115"/>
  <c r="U18" i="115"/>
  <c r="V18" i="115"/>
  <c r="S18" i="115"/>
  <c r="T18" i="115" s="1"/>
  <c r="Q18" i="115"/>
  <c r="R18" i="115" s="1"/>
  <c r="O18" i="115"/>
  <c r="P18" i="115"/>
  <c r="M18" i="115"/>
  <c r="N18" i="115" s="1"/>
  <c r="U17" i="115"/>
  <c r="V17" i="115" s="1"/>
  <c r="S17" i="115"/>
  <c r="Q17" i="115"/>
  <c r="R17" i="115" s="1"/>
  <c r="O17" i="115"/>
  <c r="P17" i="115"/>
  <c r="M17" i="115"/>
  <c r="U16" i="115"/>
  <c r="V16" i="115" s="1"/>
  <c r="S16" i="115"/>
  <c r="T16" i="115"/>
  <c r="Q16" i="115"/>
  <c r="R16" i="115" s="1"/>
  <c r="O16" i="115"/>
  <c r="P16" i="115"/>
  <c r="M16" i="115"/>
  <c r="N16" i="115"/>
  <c r="U15" i="115"/>
  <c r="V15" i="115" s="1"/>
  <c r="S15" i="115"/>
  <c r="T15" i="115"/>
  <c r="Q15" i="115"/>
  <c r="R15" i="115"/>
  <c r="O15" i="115"/>
  <c r="P15" i="115" s="1"/>
  <c r="M15" i="115"/>
  <c r="N15" i="115" s="1"/>
  <c r="U14" i="115"/>
  <c r="V14" i="115"/>
  <c r="S14" i="115"/>
  <c r="T14" i="115"/>
  <c r="Q14" i="115"/>
  <c r="R14" i="115" s="1"/>
  <c r="O14" i="115"/>
  <c r="P14" i="115" s="1"/>
  <c r="M14" i="115"/>
  <c r="N14" i="115" s="1"/>
  <c r="U13" i="115"/>
  <c r="V13" i="115" s="1"/>
  <c r="S13" i="115"/>
  <c r="T13" i="115" s="1"/>
  <c r="Q13" i="115"/>
  <c r="R13" i="115" s="1"/>
  <c r="O13" i="115"/>
  <c r="P13" i="115" s="1"/>
  <c r="M13" i="115"/>
  <c r="N13" i="115" s="1"/>
  <c r="U12" i="115"/>
  <c r="V12" i="115"/>
  <c r="S12" i="115"/>
  <c r="T12" i="115" s="1"/>
  <c r="Q12" i="115"/>
  <c r="R12" i="115" s="1"/>
  <c r="O12" i="115"/>
  <c r="P12" i="115" s="1"/>
  <c r="M12" i="115"/>
  <c r="N12" i="115"/>
  <c r="U11" i="115"/>
  <c r="V11" i="115" s="1"/>
  <c r="S11" i="115"/>
  <c r="T11" i="115"/>
  <c r="Q11" i="115"/>
  <c r="R11" i="115"/>
  <c r="O11" i="115"/>
  <c r="P11" i="115" s="1"/>
  <c r="M11" i="115"/>
  <c r="N11" i="115" s="1"/>
  <c r="U10" i="115"/>
  <c r="V10" i="115" s="1"/>
  <c r="S10" i="115"/>
  <c r="T10" i="115" s="1"/>
  <c r="Q10" i="115"/>
  <c r="R10" i="115"/>
  <c r="O10" i="115"/>
  <c r="P10" i="115" s="1"/>
  <c r="M10" i="115"/>
  <c r="N10" i="115" s="1"/>
  <c r="U9" i="115"/>
  <c r="V9" i="115" s="1"/>
  <c r="S9" i="115"/>
  <c r="T9" i="115" s="1"/>
  <c r="Q9" i="115"/>
  <c r="R9" i="115" s="1"/>
  <c r="O9" i="115"/>
  <c r="P9" i="115" s="1"/>
  <c r="M9" i="115"/>
  <c r="N9" i="115" s="1"/>
  <c r="U8" i="115"/>
  <c r="V8" i="115"/>
  <c r="S8" i="115"/>
  <c r="T8" i="115"/>
  <c r="Q8" i="115"/>
  <c r="R8" i="115" s="1"/>
  <c r="O8" i="115"/>
  <c r="P8" i="115" s="1"/>
  <c r="M8" i="115"/>
  <c r="N8" i="115" s="1"/>
  <c r="U7" i="115"/>
  <c r="V7" i="115" s="1"/>
  <c r="S7" i="115"/>
  <c r="T7" i="115" s="1"/>
  <c r="Q7" i="115"/>
  <c r="R7" i="115"/>
  <c r="O7" i="115"/>
  <c r="P7" i="115"/>
  <c r="M7" i="115"/>
  <c r="N7" i="115" s="1"/>
  <c r="U6" i="115"/>
  <c r="V6" i="115" s="1"/>
  <c r="S6" i="115"/>
  <c r="T6" i="115"/>
  <c r="Q6" i="115"/>
  <c r="R6" i="115"/>
  <c r="O6" i="115"/>
  <c r="P6" i="115" s="1"/>
  <c r="M6" i="115"/>
  <c r="N6" i="115" s="1"/>
  <c r="U5" i="115"/>
  <c r="V5" i="115" s="1"/>
  <c r="S5" i="115"/>
  <c r="T5" i="115"/>
  <c r="Q5" i="115"/>
  <c r="R5" i="115"/>
  <c r="O5" i="115"/>
  <c r="P5" i="115" s="1"/>
  <c r="M5" i="115"/>
  <c r="N5" i="115"/>
  <c r="U4" i="115"/>
  <c r="V4" i="115"/>
  <c r="S4" i="115"/>
  <c r="T4" i="115" s="1"/>
  <c r="Q4" i="115"/>
  <c r="R4" i="115"/>
  <c r="O4" i="115"/>
  <c r="P4" i="115" s="1"/>
  <c r="M4" i="115"/>
  <c r="N4" i="115"/>
  <c r="U3" i="115"/>
  <c r="V3" i="115"/>
  <c r="S3" i="115"/>
  <c r="T3" i="115" s="1"/>
  <c r="Q3" i="115"/>
  <c r="R3" i="115"/>
  <c r="O3" i="115"/>
  <c r="P3" i="115" s="1"/>
  <c r="M3" i="115"/>
  <c r="N3" i="115" s="1"/>
  <c r="U2" i="115"/>
  <c r="V2" i="115"/>
  <c r="S2" i="115"/>
  <c r="T2" i="115" s="1"/>
  <c r="Q2" i="115"/>
  <c r="R2" i="115"/>
  <c r="O2" i="115"/>
  <c r="P2" i="115" s="1"/>
  <c r="M2" i="115"/>
  <c r="N2" i="115" s="1"/>
  <c r="V41" i="114"/>
  <c r="U40" i="114"/>
  <c r="V40" i="114" s="1"/>
  <c r="S40" i="114"/>
  <c r="T40" i="114" s="1"/>
  <c r="Q40" i="114"/>
  <c r="R40" i="114"/>
  <c r="O40" i="114"/>
  <c r="P40" i="114"/>
  <c r="M40" i="114"/>
  <c r="N40" i="114" s="1"/>
  <c r="U39" i="114"/>
  <c r="V39" i="114" s="1"/>
  <c r="S39" i="114"/>
  <c r="T39" i="114"/>
  <c r="Q39" i="114"/>
  <c r="R39" i="114"/>
  <c r="O39" i="114"/>
  <c r="P39" i="114" s="1"/>
  <c r="M39" i="114"/>
  <c r="N39" i="114" s="1"/>
  <c r="U38" i="114"/>
  <c r="V38" i="114"/>
  <c r="S38" i="114"/>
  <c r="T38" i="114"/>
  <c r="Q38" i="114"/>
  <c r="R38" i="114" s="1"/>
  <c r="O38" i="114"/>
  <c r="P38" i="114" s="1"/>
  <c r="M38" i="114"/>
  <c r="N38" i="114"/>
  <c r="U37" i="114"/>
  <c r="V37" i="114"/>
  <c r="S37" i="114"/>
  <c r="T37" i="114" s="1"/>
  <c r="Q37" i="114"/>
  <c r="R37" i="114" s="1"/>
  <c r="O37" i="114"/>
  <c r="P37" i="114"/>
  <c r="M37" i="114"/>
  <c r="N37" i="114"/>
  <c r="U36" i="114"/>
  <c r="V36" i="114" s="1"/>
  <c r="S36" i="114"/>
  <c r="T36" i="114" s="1"/>
  <c r="Q36" i="114"/>
  <c r="R36" i="114"/>
  <c r="O36" i="114"/>
  <c r="P36" i="114"/>
  <c r="M36" i="114"/>
  <c r="N36" i="114" s="1"/>
  <c r="U35" i="114"/>
  <c r="V35" i="114" s="1"/>
  <c r="S35" i="114"/>
  <c r="T35" i="114"/>
  <c r="Q35" i="114"/>
  <c r="R35" i="114"/>
  <c r="O35" i="114"/>
  <c r="P35" i="114" s="1"/>
  <c r="M35" i="114"/>
  <c r="N35" i="114" s="1"/>
  <c r="U34" i="114"/>
  <c r="V34" i="114"/>
  <c r="S34" i="114"/>
  <c r="T34" i="114"/>
  <c r="Q34" i="114"/>
  <c r="R34" i="114" s="1"/>
  <c r="O34" i="114"/>
  <c r="P34" i="114" s="1"/>
  <c r="M34" i="114"/>
  <c r="N34" i="114"/>
  <c r="U33" i="114"/>
  <c r="V33" i="114"/>
  <c r="S33" i="114"/>
  <c r="T33" i="114" s="1"/>
  <c r="Q33" i="114"/>
  <c r="R33" i="114" s="1"/>
  <c r="O33" i="114"/>
  <c r="P33" i="114"/>
  <c r="M33" i="114"/>
  <c r="N33" i="114"/>
  <c r="U32" i="114"/>
  <c r="V32" i="114" s="1"/>
  <c r="S32" i="114"/>
  <c r="T32" i="114" s="1"/>
  <c r="Q32" i="114"/>
  <c r="R32" i="114"/>
  <c r="O32" i="114"/>
  <c r="P32" i="114"/>
  <c r="M32" i="114"/>
  <c r="N32" i="114" s="1"/>
  <c r="U31" i="114"/>
  <c r="V31" i="114" s="1"/>
  <c r="S31" i="114"/>
  <c r="T31" i="114"/>
  <c r="Q31" i="114"/>
  <c r="R31" i="114"/>
  <c r="O31" i="114"/>
  <c r="P31" i="114" s="1"/>
  <c r="M31" i="114"/>
  <c r="N31" i="114" s="1"/>
  <c r="U30" i="114"/>
  <c r="V30" i="114"/>
  <c r="S30" i="114"/>
  <c r="T30" i="114"/>
  <c r="Q30" i="114"/>
  <c r="R30" i="114" s="1"/>
  <c r="O30" i="114"/>
  <c r="P30" i="114" s="1"/>
  <c r="M30" i="114"/>
  <c r="N30" i="114"/>
  <c r="U29" i="114"/>
  <c r="V29" i="114"/>
  <c r="S29" i="114"/>
  <c r="T29" i="114" s="1"/>
  <c r="Q29" i="114"/>
  <c r="R29" i="114" s="1"/>
  <c r="O29" i="114"/>
  <c r="P29" i="114"/>
  <c r="M29" i="114"/>
  <c r="N29" i="114"/>
  <c r="U28" i="114"/>
  <c r="V28" i="114" s="1"/>
  <c r="S28" i="114"/>
  <c r="T28" i="114" s="1"/>
  <c r="Q28" i="114"/>
  <c r="R28" i="114"/>
  <c r="O28" i="114"/>
  <c r="P28" i="114"/>
  <c r="M28" i="114"/>
  <c r="N28" i="114" s="1"/>
  <c r="U27" i="114"/>
  <c r="V27" i="114" s="1"/>
  <c r="S27" i="114"/>
  <c r="T27" i="114"/>
  <c r="Q27" i="114"/>
  <c r="R27" i="114"/>
  <c r="O27" i="114"/>
  <c r="P27" i="114" s="1"/>
  <c r="M27" i="114"/>
  <c r="N27" i="114" s="1"/>
  <c r="U26" i="114"/>
  <c r="V26" i="114"/>
  <c r="S26" i="114"/>
  <c r="T26" i="114"/>
  <c r="Q26" i="114"/>
  <c r="R26" i="114" s="1"/>
  <c r="O26" i="114"/>
  <c r="P26" i="114" s="1"/>
  <c r="M26" i="114"/>
  <c r="N26" i="114"/>
  <c r="U25" i="114"/>
  <c r="V25" i="114"/>
  <c r="S25" i="114"/>
  <c r="T25" i="114" s="1"/>
  <c r="Q25" i="114"/>
  <c r="R25" i="114" s="1"/>
  <c r="O25" i="114"/>
  <c r="P25" i="114"/>
  <c r="M25" i="114"/>
  <c r="N25" i="114"/>
  <c r="U24" i="114"/>
  <c r="V24" i="114" s="1"/>
  <c r="S24" i="114"/>
  <c r="T24" i="114" s="1"/>
  <c r="Q24" i="114"/>
  <c r="R24" i="114"/>
  <c r="O24" i="114"/>
  <c r="P24" i="114"/>
  <c r="M24" i="114"/>
  <c r="N24" i="114" s="1"/>
  <c r="U23" i="114"/>
  <c r="V23" i="114" s="1"/>
  <c r="S23" i="114"/>
  <c r="T23" i="114"/>
  <c r="Q23" i="114"/>
  <c r="R23" i="114"/>
  <c r="O23" i="114"/>
  <c r="P23" i="114" s="1"/>
  <c r="M23" i="114"/>
  <c r="N23" i="114" s="1"/>
  <c r="U22" i="114"/>
  <c r="V22" i="114"/>
  <c r="S22" i="114"/>
  <c r="T22" i="114"/>
  <c r="Q22" i="114"/>
  <c r="R22" i="114" s="1"/>
  <c r="O22" i="114"/>
  <c r="P22" i="114" s="1"/>
  <c r="M22" i="114"/>
  <c r="N22" i="114"/>
  <c r="U21" i="114"/>
  <c r="V21" i="114"/>
  <c r="S21" i="114"/>
  <c r="T21" i="114" s="1"/>
  <c r="Q21" i="114"/>
  <c r="R21" i="114" s="1"/>
  <c r="O21" i="114"/>
  <c r="P21" i="114"/>
  <c r="M21" i="114"/>
  <c r="N21" i="114"/>
  <c r="U20" i="114"/>
  <c r="V20" i="114" s="1"/>
  <c r="S20" i="114"/>
  <c r="T20" i="114" s="1"/>
  <c r="Q20" i="114"/>
  <c r="R20" i="114"/>
  <c r="O20" i="114"/>
  <c r="P20" i="114"/>
  <c r="M20" i="114"/>
  <c r="N20" i="114" s="1"/>
  <c r="U19" i="114"/>
  <c r="S19" i="114"/>
  <c r="Q19" i="114"/>
  <c r="R19" i="114"/>
  <c r="O19" i="114"/>
  <c r="P19" i="114"/>
  <c r="M19" i="114"/>
  <c r="U18" i="114"/>
  <c r="V18" i="114" s="1"/>
  <c r="S18" i="114"/>
  <c r="T18" i="114" s="1"/>
  <c r="Q18" i="114"/>
  <c r="R18" i="114" s="1"/>
  <c r="O18" i="114"/>
  <c r="P18" i="114" s="1"/>
  <c r="M18" i="114"/>
  <c r="N18" i="114" s="1"/>
  <c r="U17" i="114"/>
  <c r="V17" i="114" s="1"/>
  <c r="S17" i="114"/>
  <c r="Q17" i="114"/>
  <c r="R17" i="114" s="1"/>
  <c r="O17" i="114"/>
  <c r="P17" i="114" s="1"/>
  <c r="M17" i="114"/>
  <c r="U16" i="114"/>
  <c r="V16" i="114" s="1"/>
  <c r="S16" i="114"/>
  <c r="T16" i="114" s="1"/>
  <c r="Q16" i="114"/>
  <c r="R16" i="114" s="1"/>
  <c r="O16" i="114"/>
  <c r="P16" i="114" s="1"/>
  <c r="M16" i="114"/>
  <c r="N16" i="114" s="1"/>
  <c r="U15" i="114"/>
  <c r="V15" i="114" s="1"/>
  <c r="S15" i="114"/>
  <c r="T15" i="114" s="1"/>
  <c r="Q15" i="114"/>
  <c r="R15" i="114" s="1"/>
  <c r="O15" i="114"/>
  <c r="P15" i="114" s="1"/>
  <c r="M15" i="114"/>
  <c r="N15" i="114" s="1"/>
  <c r="U14" i="114"/>
  <c r="V14" i="114" s="1"/>
  <c r="S14" i="114"/>
  <c r="T14" i="114" s="1"/>
  <c r="Q14" i="114"/>
  <c r="R14" i="114" s="1"/>
  <c r="O14" i="114"/>
  <c r="P14" i="114" s="1"/>
  <c r="M14" i="114"/>
  <c r="N14" i="114" s="1"/>
  <c r="U13" i="114"/>
  <c r="V13" i="114" s="1"/>
  <c r="S13" i="114"/>
  <c r="T13" i="114" s="1"/>
  <c r="Q13" i="114"/>
  <c r="R13" i="114" s="1"/>
  <c r="O13" i="114"/>
  <c r="P13" i="114" s="1"/>
  <c r="M13" i="114"/>
  <c r="N13" i="114" s="1"/>
  <c r="U12" i="114"/>
  <c r="V12" i="114" s="1"/>
  <c r="S12" i="114"/>
  <c r="T12" i="114" s="1"/>
  <c r="Q12" i="114"/>
  <c r="R12" i="114" s="1"/>
  <c r="O12" i="114"/>
  <c r="P12" i="114" s="1"/>
  <c r="M12" i="114"/>
  <c r="N12" i="114" s="1"/>
  <c r="U11" i="114"/>
  <c r="V11" i="114" s="1"/>
  <c r="S11" i="114"/>
  <c r="T11" i="114"/>
  <c r="Q11" i="114"/>
  <c r="R11" i="114" s="1"/>
  <c r="O11" i="114"/>
  <c r="P11" i="114" s="1"/>
  <c r="M11" i="114"/>
  <c r="N11" i="114" s="1"/>
  <c r="U10" i="114"/>
  <c r="V10" i="114"/>
  <c r="S10" i="114"/>
  <c r="T10" i="114" s="1"/>
  <c r="Q10" i="114"/>
  <c r="R10" i="114" s="1"/>
  <c r="O10" i="114"/>
  <c r="P10" i="114" s="1"/>
  <c r="M10" i="114"/>
  <c r="N10" i="114"/>
  <c r="U9" i="114"/>
  <c r="V9" i="114" s="1"/>
  <c r="S9" i="114"/>
  <c r="T9" i="114" s="1"/>
  <c r="Q9" i="114"/>
  <c r="R9" i="114" s="1"/>
  <c r="O9" i="114"/>
  <c r="P9" i="114"/>
  <c r="M9" i="114"/>
  <c r="N9" i="114" s="1"/>
  <c r="U8" i="114"/>
  <c r="V8" i="114" s="1"/>
  <c r="S8" i="114"/>
  <c r="T8" i="114" s="1"/>
  <c r="Q8" i="114"/>
  <c r="R8" i="114" s="1"/>
  <c r="O8" i="114"/>
  <c r="P8" i="114" s="1"/>
  <c r="M8" i="114"/>
  <c r="N8" i="114" s="1"/>
  <c r="U7" i="114"/>
  <c r="V7" i="114" s="1"/>
  <c r="S7" i="114"/>
  <c r="T7" i="114" s="1"/>
  <c r="Q7" i="114"/>
  <c r="R7" i="114" s="1"/>
  <c r="O7" i="114"/>
  <c r="P7" i="114" s="1"/>
  <c r="M7" i="114"/>
  <c r="N7" i="114"/>
  <c r="U6" i="114"/>
  <c r="V6" i="114"/>
  <c r="S6" i="114"/>
  <c r="T6" i="114" s="1"/>
  <c r="Q6" i="114"/>
  <c r="R6" i="114" s="1"/>
  <c r="O6" i="114"/>
  <c r="P6" i="114" s="1"/>
  <c r="M6" i="114"/>
  <c r="N6" i="114" s="1"/>
  <c r="U5" i="114"/>
  <c r="V5" i="114" s="1"/>
  <c r="S5" i="114"/>
  <c r="T5" i="114" s="1"/>
  <c r="Q5" i="114"/>
  <c r="R5" i="114" s="1"/>
  <c r="O5" i="114"/>
  <c r="P5" i="114" s="1"/>
  <c r="M5" i="114"/>
  <c r="N5" i="114" s="1"/>
  <c r="U4" i="114"/>
  <c r="V4" i="114" s="1"/>
  <c r="S4" i="114"/>
  <c r="T4" i="114" s="1"/>
  <c r="Q4" i="114"/>
  <c r="R4" i="114" s="1"/>
  <c r="O4" i="114"/>
  <c r="P4" i="114" s="1"/>
  <c r="M4" i="114"/>
  <c r="N4" i="114" s="1"/>
  <c r="U3" i="114"/>
  <c r="V3" i="114" s="1"/>
  <c r="S3" i="114"/>
  <c r="T3" i="114" s="1"/>
  <c r="Q3" i="114"/>
  <c r="R3" i="114" s="1"/>
  <c r="O3" i="114"/>
  <c r="P3" i="114" s="1"/>
  <c r="M3" i="114"/>
  <c r="N3" i="114" s="1"/>
  <c r="U2" i="114"/>
  <c r="V2" i="114"/>
  <c r="S2" i="114"/>
  <c r="T2" i="114" s="1"/>
  <c r="Q2" i="114"/>
  <c r="R2" i="114" s="1"/>
  <c r="O2" i="114"/>
  <c r="P2" i="114" s="1"/>
  <c r="M2" i="114"/>
  <c r="N2" i="114"/>
  <c r="S28" i="113"/>
  <c r="T28" i="113"/>
  <c r="P2" i="113"/>
  <c r="U3" i="113"/>
  <c r="U4" i="113"/>
  <c r="U5" i="113"/>
  <c r="U6" i="113"/>
  <c r="V6" i="113"/>
  <c r="U7" i="113"/>
  <c r="V7" i="113"/>
  <c r="U8" i="113"/>
  <c r="V8" i="113"/>
  <c r="U9" i="113"/>
  <c r="U10" i="113"/>
  <c r="V10" i="113"/>
  <c r="U11" i="113"/>
  <c r="U12" i="113"/>
  <c r="U13" i="113"/>
  <c r="U14" i="113"/>
  <c r="V14" i="113"/>
  <c r="U15" i="113"/>
  <c r="V15" i="113"/>
  <c r="U16" i="113"/>
  <c r="V16" i="113"/>
  <c r="U17" i="113"/>
  <c r="U18" i="113"/>
  <c r="V18" i="113"/>
  <c r="U19" i="113"/>
  <c r="U20" i="113"/>
  <c r="U21" i="113"/>
  <c r="U22" i="113"/>
  <c r="V22" i="113"/>
  <c r="U23" i="113"/>
  <c r="V23" i="113"/>
  <c r="U24" i="113"/>
  <c r="U25" i="113"/>
  <c r="U26" i="113"/>
  <c r="V26" i="113"/>
  <c r="U27" i="113"/>
  <c r="U28" i="113"/>
  <c r="U29" i="113"/>
  <c r="U30" i="113"/>
  <c r="U31" i="113"/>
  <c r="V31" i="113"/>
  <c r="U32" i="113"/>
  <c r="V32" i="113"/>
  <c r="U33" i="113"/>
  <c r="U34" i="113"/>
  <c r="U35" i="113"/>
  <c r="U36" i="113"/>
  <c r="U37" i="113"/>
  <c r="U38" i="113"/>
  <c r="U39" i="113"/>
  <c r="V39" i="113"/>
  <c r="U40" i="113"/>
  <c r="V40" i="113"/>
  <c r="U2" i="113"/>
  <c r="S3" i="113"/>
  <c r="S4" i="113"/>
  <c r="S5" i="113"/>
  <c r="S6" i="113"/>
  <c r="S7" i="113"/>
  <c r="S8" i="113"/>
  <c r="T8" i="113"/>
  <c r="S9" i="113"/>
  <c r="S10" i="113"/>
  <c r="S11" i="113"/>
  <c r="T11" i="113"/>
  <c r="S12" i="113"/>
  <c r="S13" i="113"/>
  <c r="S14" i="113"/>
  <c r="S15" i="113"/>
  <c r="S16" i="113"/>
  <c r="S17" i="113"/>
  <c r="S18" i="113"/>
  <c r="T18" i="113"/>
  <c r="S19" i="113"/>
  <c r="S20" i="113"/>
  <c r="S21" i="113"/>
  <c r="S22" i="113"/>
  <c r="S23" i="113"/>
  <c r="S24" i="113"/>
  <c r="S25" i="113"/>
  <c r="S26" i="113"/>
  <c r="T26" i="113"/>
  <c r="S27" i="113"/>
  <c r="S29" i="113"/>
  <c r="S30" i="113"/>
  <c r="S31" i="113"/>
  <c r="S32" i="113"/>
  <c r="S33" i="113"/>
  <c r="S34" i="113"/>
  <c r="S35" i="113"/>
  <c r="S36" i="113"/>
  <c r="S37" i="113"/>
  <c r="S38" i="113"/>
  <c r="S39" i="113"/>
  <c r="S40" i="113"/>
  <c r="S2" i="113"/>
  <c r="Q3" i="113"/>
  <c r="Q4" i="113"/>
  <c r="Q5" i="113"/>
  <c r="R5" i="113"/>
  <c r="Q6" i="113"/>
  <c r="Q7" i="113"/>
  <c r="R7" i="113"/>
  <c r="Q8" i="113"/>
  <c r="Q9" i="113"/>
  <c r="Q10" i="113"/>
  <c r="R10" i="113"/>
  <c r="Q11" i="113"/>
  <c r="Q12" i="113"/>
  <c r="Q13" i="113"/>
  <c r="Q14" i="113"/>
  <c r="Q15" i="113"/>
  <c r="R15" i="113"/>
  <c r="Q16" i="113"/>
  <c r="Q17" i="113"/>
  <c r="Q18" i="113"/>
  <c r="Q19" i="113"/>
  <c r="Q20" i="113"/>
  <c r="Q21" i="113"/>
  <c r="Q22" i="113"/>
  <c r="R22" i="113"/>
  <c r="Q23" i="113"/>
  <c r="R23" i="113"/>
  <c r="Q24" i="113"/>
  <c r="Q25" i="113"/>
  <c r="Q26" i="113"/>
  <c r="R26" i="113"/>
  <c r="Q27" i="113"/>
  <c r="Q28" i="113"/>
  <c r="Q29" i="113"/>
  <c r="Q30" i="113"/>
  <c r="R30" i="113"/>
  <c r="Q31" i="113"/>
  <c r="R31" i="113"/>
  <c r="Q32" i="113"/>
  <c r="Q33" i="113"/>
  <c r="Q34" i="113"/>
  <c r="Q35" i="113"/>
  <c r="Q36" i="113"/>
  <c r="Q37" i="113"/>
  <c r="Q38" i="113"/>
  <c r="Q39" i="113"/>
  <c r="R39" i="113"/>
  <c r="Q40" i="113"/>
  <c r="Q2" i="113"/>
  <c r="O3" i="113"/>
  <c r="O4" i="113"/>
  <c r="O5" i="113"/>
  <c r="O6" i="113"/>
  <c r="O7" i="113"/>
  <c r="O8" i="113"/>
  <c r="O9" i="113"/>
  <c r="O10" i="113"/>
  <c r="P10" i="113"/>
  <c r="O11" i="113"/>
  <c r="P11" i="113"/>
  <c r="O12" i="113"/>
  <c r="O13" i="113"/>
  <c r="O14" i="113"/>
  <c r="O15" i="113"/>
  <c r="O16" i="113"/>
  <c r="O17" i="113"/>
  <c r="O18" i="113"/>
  <c r="O19" i="113"/>
  <c r="P19" i="113"/>
  <c r="O20" i="113"/>
  <c r="O21" i="113"/>
  <c r="O22" i="113"/>
  <c r="O23" i="113"/>
  <c r="O24" i="113"/>
  <c r="O25" i="113"/>
  <c r="O26" i="113"/>
  <c r="O27" i="113"/>
  <c r="P27" i="113"/>
  <c r="O28" i="113"/>
  <c r="O29" i="113"/>
  <c r="O30" i="113"/>
  <c r="O31" i="113"/>
  <c r="O32" i="113"/>
  <c r="O33" i="113"/>
  <c r="O34" i="113"/>
  <c r="O35" i="113"/>
  <c r="O36" i="113"/>
  <c r="O37" i="113"/>
  <c r="P37" i="113"/>
  <c r="O38" i="113"/>
  <c r="O39" i="113"/>
  <c r="O40" i="113"/>
  <c r="M3" i="113"/>
  <c r="M4" i="113"/>
  <c r="M5" i="113"/>
  <c r="M6" i="113"/>
  <c r="M7" i="113"/>
  <c r="N7" i="113"/>
  <c r="M8" i="113"/>
  <c r="N8" i="113"/>
  <c r="M9" i="113"/>
  <c r="M10" i="113"/>
  <c r="N10" i="113"/>
  <c r="M11" i="113"/>
  <c r="M12" i="113"/>
  <c r="M13" i="113"/>
  <c r="M14" i="113"/>
  <c r="M15" i="113"/>
  <c r="M16" i="113"/>
  <c r="N16" i="113"/>
  <c r="M17" i="113"/>
  <c r="M18" i="113"/>
  <c r="N18" i="113"/>
  <c r="M19" i="113"/>
  <c r="M20" i="113"/>
  <c r="M21" i="113"/>
  <c r="M22" i="113"/>
  <c r="N22" i="113"/>
  <c r="M23" i="113"/>
  <c r="N23" i="113"/>
  <c r="M24" i="113"/>
  <c r="N24" i="113"/>
  <c r="M25" i="113"/>
  <c r="M26" i="113"/>
  <c r="N26" i="113"/>
  <c r="M27" i="113"/>
  <c r="M28" i="113"/>
  <c r="M29" i="113"/>
  <c r="M30" i="113"/>
  <c r="N30" i="113"/>
  <c r="M31" i="113"/>
  <c r="N31" i="113"/>
  <c r="M32" i="113"/>
  <c r="N32" i="113"/>
  <c r="M33" i="113"/>
  <c r="M34" i="113"/>
  <c r="N34" i="113"/>
  <c r="M35" i="113"/>
  <c r="M36" i="113"/>
  <c r="M37" i="113"/>
  <c r="M38" i="113"/>
  <c r="N38" i="113"/>
  <c r="M39" i="113"/>
  <c r="N39" i="113"/>
  <c r="M40" i="113"/>
  <c r="N40" i="113"/>
  <c r="M2" i="113"/>
  <c r="N2" i="113"/>
  <c r="R2" i="113"/>
  <c r="T2" i="113"/>
  <c r="V2" i="113"/>
  <c r="N3" i="113"/>
  <c r="P3" i="113"/>
  <c r="R3" i="113"/>
  <c r="T3" i="113"/>
  <c r="V3" i="113"/>
  <c r="N4" i="113"/>
  <c r="P4" i="113"/>
  <c r="R4" i="113"/>
  <c r="T4" i="113"/>
  <c r="V4" i="113"/>
  <c r="N5" i="113"/>
  <c r="P5" i="113"/>
  <c r="T5" i="113"/>
  <c r="V5" i="113"/>
  <c r="N6" i="113"/>
  <c r="P6" i="113"/>
  <c r="R6" i="113"/>
  <c r="T6" i="113"/>
  <c r="P7" i="113"/>
  <c r="T7" i="113"/>
  <c r="P8" i="113"/>
  <c r="R8" i="113"/>
  <c r="N9" i="113"/>
  <c r="P9" i="113"/>
  <c r="R9" i="113"/>
  <c r="T9" i="113"/>
  <c r="V9" i="113"/>
  <c r="T10" i="113"/>
  <c r="N11" i="113"/>
  <c r="R11" i="113"/>
  <c r="V11" i="113"/>
  <c r="N12" i="113"/>
  <c r="P12" i="113"/>
  <c r="R12" i="113"/>
  <c r="T12" i="113"/>
  <c r="V12" i="113"/>
  <c r="N13" i="113"/>
  <c r="P13" i="113"/>
  <c r="R13" i="113"/>
  <c r="T13" i="113"/>
  <c r="V13" i="113"/>
  <c r="N14" i="113"/>
  <c r="P14" i="113"/>
  <c r="R14" i="113"/>
  <c r="T14" i="113"/>
  <c r="N15" i="113"/>
  <c r="P15" i="113"/>
  <c r="T15" i="113"/>
  <c r="P16" i="113"/>
  <c r="R16" i="113"/>
  <c r="T16" i="113"/>
  <c r="P17" i="113"/>
  <c r="R17" i="113"/>
  <c r="V17" i="113"/>
  <c r="P18" i="113"/>
  <c r="R18" i="113"/>
  <c r="R19" i="113"/>
  <c r="N20" i="113"/>
  <c r="P20" i="113"/>
  <c r="R20" i="113"/>
  <c r="T20" i="113"/>
  <c r="V20" i="113"/>
  <c r="N21" i="113"/>
  <c r="P21" i="113"/>
  <c r="R21" i="113"/>
  <c r="T21" i="113"/>
  <c r="V21" i="113"/>
  <c r="P22" i="113"/>
  <c r="T22" i="113"/>
  <c r="P23" i="113"/>
  <c r="T23" i="113"/>
  <c r="P24" i="113"/>
  <c r="R24" i="113"/>
  <c r="T24" i="113"/>
  <c r="V24" i="113"/>
  <c r="N25" i="113"/>
  <c r="P25" i="113"/>
  <c r="R25" i="113"/>
  <c r="T25" i="113"/>
  <c r="V25" i="113"/>
  <c r="P26" i="113"/>
  <c r="N27" i="113"/>
  <c r="R27" i="113"/>
  <c r="T27" i="113"/>
  <c r="V27" i="113"/>
  <c r="N28" i="113"/>
  <c r="P28" i="113"/>
  <c r="R28" i="113"/>
  <c r="V28" i="113"/>
  <c r="N29" i="113"/>
  <c r="P29" i="113"/>
  <c r="R29" i="113"/>
  <c r="T29" i="113"/>
  <c r="V29" i="113"/>
  <c r="P30" i="113"/>
  <c r="T30" i="113"/>
  <c r="V30" i="113"/>
  <c r="P31" i="113"/>
  <c r="T31" i="113"/>
  <c r="P32" i="113"/>
  <c r="R32" i="113"/>
  <c r="T32" i="113"/>
  <c r="N33" i="113"/>
  <c r="P33" i="113"/>
  <c r="R33" i="113"/>
  <c r="T33" i="113"/>
  <c r="V33" i="113"/>
  <c r="P34" i="113"/>
  <c r="R34" i="113"/>
  <c r="T34" i="113"/>
  <c r="V34" i="113"/>
  <c r="N35" i="113"/>
  <c r="P35" i="113"/>
  <c r="R35" i="113"/>
  <c r="T35" i="113"/>
  <c r="V35" i="113"/>
  <c r="N36" i="113"/>
  <c r="P36" i="113"/>
  <c r="R36" i="113"/>
  <c r="T36" i="113"/>
  <c r="V36" i="113"/>
  <c r="N37" i="113"/>
  <c r="R37" i="113"/>
  <c r="T37" i="113"/>
  <c r="V37" i="113"/>
  <c r="P38" i="113"/>
  <c r="R38" i="113"/>
  <c r="T38" i="113"/>
  <c r="V38" i="113"/>
  <c r="P39" i="113"/>
  <c r="T39" i="113"/>
  <c r="P40" i="113"/>
  <c r="R40" i="113"/>
  <c r="T40" i="113"/>
  <c r="V41" i="113"/>
  <c r="U3" i="112"/>
  <c r="U4" i="112"/>
  <c r="V4" i="112"/>
  <c r="U5" i="112"/>
  <c r="U6" i="112"/>
  <c r="V6" i="112"/>
  <c r="U7" i="112"/>
  <c r="U8" i="112"/>
  <c r="V8" i="112"/>
  <c r="U9" i="112"/>
  <c r="V9" i="112"/>
  <c r="U10" i="112"/>
  <c r="U11" i="112"/>
  <c r="V11" i="112"/>
  <c r="U12" i="112"/>
  <c r="U13" i="112"/>
  <c r="U14" i="112"/>
  <c r="V14" i="112"/>
  <c r="U15" i="112"/>
  <c r="U16" i="112"/>
  <c r="V16" i="112"/>
  <c r="U17" i="112"/>
  <c r="U18" i="112"/>
  <c r="V18" i="112"/>
  <c r="U19" i="112"/>
  <c r="U20" i="112"/>
  <c r="V20" i="112"/>
  <c r="U21" i="112"/>
  <c r="U22" i="112"/>
  <c r="V22" i="112"/>
  <c r="U23" i="112"/>
  <c r="U24" i="112"/>
  <c r="V24" i="112"/>
  <c r="U25" i="112"/>
  <c r="U26" i="112"/>
  <c r="V26" i="112"/>
  <c r="U27" i="112"/>
  <c r="V27" i="112"/>
  <c r="U28" i="112"/>
  <c r="V28" i="112"/>
  <c r="U29" i="112"/>
  <c r="V29" i="112"/>
  <c r="U30" i="112"/>
  <c r="V30" i="112"/>
  <c r="U31" i="112"/>
  <c r="U32" i="112"/>
  <c r="V32" i="112"/>
  <c r="U33" i="112"/>
  <c r="V33" i="112"/>
  <c r="U34" i="112"/>
  <c r="V34" i="112"/>
  <c r="U35" i="112"/>
  <c r="V35" i="112"/>
  <c r="U36" i="112"/>
  <c r="V36" i="112"/>
  <c r="U37" i="112"/>
  <c r="U38" i="112"/>
  <c r="V38" i="112"/>
  <c r="U39" i="112"/>
  <c r="V39" i="112"/>
  <c r="U40" i="112"/>
  <c r="V40" i="112"/>
  <c r="U2" i="112"/>
  <c r="S3" i="112"/>
  <c r="S4" i="112"/>
  <c r="S5" i="112"/>
  <c r="S6" i="112"/>
  <c r="T6" i="112"/>
  <c r="S7" i="112"/>
  <c r="S8" i="112"/>
  <c r="T8" i="112"/>
  <c r="S9" i="112"/>
  <c r="S10" i="112"/>
  <c r="S11" i="112"/>
  <c r="S12" i="112"/>
  <c r="S13" i="112"/>
  <c r="S14" i="112"/>
  <c r="S15" i="112"/>
  <c r="T15" i="112"/>
  <c r="S16" i="112"/>
  <c r="S17" i="112"/>
  <c r="S18" i="112"/>
  <c r="T18" i="112"/>
  <c r="S19" i="112"/>
  <c r="S20" i="112"/>
  <c r="S21" i="112"/>
  <c r="S22" i="112"/>
  <c r="T22" i="112"/>
  <c r="S23" i="112"/>
  <c r="T23" i="112"/>
  <c r="S24" i="112"/>
  <c r="S25" i="112"/>
  <c r="S26" i="112"/>
  <c r="T26" i="112"/>
  <c r="S27" i="112"/>
  <c r="S28" i="112"/>
  <c r="S29" i="112"/>
  <c r="S30" i="112"/>
  <c r="S31" i="112"/>
  <c r="S32" i="112"/>
  <c r="S33" i="112"/>
  <c r="S34" i="112"/>
  <c r="T34" i="112"/>
  <c r="S35" i="112"/>
  <c r="S36" i="112"/>
  <c r="S37" i="112"/>
  <c r="S38" i="112"/>
  <c r="S39" i="112"/>
  <c r="T39" i="112"/>
  <c r="S40" i="112"/>
  <c r="T40" i="112"/>
  <c r="S2" i="112"/>
  <c r="Q3" i="112"/>
  <c r="Q4" i="112"/>
  <c r="Q5" i="112"/>
  <c r="Q6" i="112"/>
  <c r="R6" i="112"/>
  <c r="Q7" i="112"/>
  <c r="Q8" i="112"/>
  <c r="Q9" i="112"/>
  <c r="R9" i="112"/>
  <c r="Q10" i="112"/>
  <c r="Q11" i="112"/>
  <c r="Q12" i="112"/>
  <c r="Q13" i="112"/>
  <c r="Q14" i="112"/>
  <c r="Q15" i="112"/>
  <c r="Q16" i="112"/>
  <c r="R16" i="112"/>
  <c r="Q17" i="112"/>
  <c r="R17" i="112"/>
  <c r="Q18" i="112"/>
  <c r="Q19" i="112"/>
  <c r="Q20" i="112"/>
  <c r="Q21" i="112"/>
  <c r="Q22" i="112"/>
  <c r="R22" i="112"/>
  <c r="Q23" i="112"/>
  <c r="R23" i="112"/>
  <c r="Q24" i="112"/>
  <c r="Q25" i="112"/>
  <c r="R25" i="112"/>
  <c r="Q26" i="112"/>
  <c r="R26" i="112"/>
  <c r="Q27" i="112"/>
  <c r="R27" i="112"/>
  <c r="Q28" i="112"/>
  <c r="R28" i="112"/>
  <c r="Q29" i="112"/>
  <c r="Q30" i="112"/>
  <c r="R30" i="112"/>
  <c r="Q31" i="112"/>
  <c r="Q32" i="112"/>
  <c r="R32" i="112"/>
  <c r="Q33" i="112"/>
  <c r="R33" i="112"/>
  <c r="Q34" i="112"/>
  <c r="R34" i="112"/>
  <c r="Q35" i="112"/>
  <c r="Q36" i="112"/>
  <c r="Q37" i="112"/>
  <c r="Q38" i="112"/>
  <c r="R38" i="112"/>
  <c r="Q39" i="112"/>
  <c r="Q40" i="112"/>
  <c r="R40" i="112"/>
  <c r="Q2" i="112"/>
  <c r="O3" i="112"/>
  <c r="O4" i="112"/>
  <c r="O5" i="112"/>
  <c r="O6" i="112"/>
  <c r="P6" i="112"/>
  <c r="O7" i="112"/>
  <c r="P7" i="112"/>
  <c r="O8" i="112"/>
  <c r="P8" i="112"/>
  <c r="O9" i="112"/>
  <c r="O10" i="112"/>
  <c r="O11" i="112"/>
  <c r="O12" i="112"/>
  <c r="O13" i="112"/>
  <c r="O14" i="112"/>
  <c r="P14" i="112"/>
  <c r="O15" i="112"/>
  <c r="O16" i="112"/>
  <c r="O17" i="112"/>
  <c r="P17" i="112"/>
  <c r="O18" i="112"/>
  <c r="P18" i="112"/>
  <c r="O19" i="112"/>
  <c r="O20" i="112"/>
  <c r="O21" i="112"/>
  <c r="O22" i="112"/>
  <c r="O23" i="112"/>
  <c r="P23" i="112"/>
  <c r="O24" i="112"/>
  <c r="P24" i="112"/>
  <c r="O25" i="112"/>
  <c r="P25" i="112"/>
  <c r="O26" i="112"/>
  <c r="O27" i="112"/>
  <c r="O28" i="112"/>
  <c r="O29" i="112"/>
  <c r="O30" i="112"/>
  <c r="P30" i="112"/>
  <c r="O31" i="112"/>
  <c r="O32" i="112"/>
  <c r="O33" i="112"/>
  <c r="P33" i="112"/>
  <c r="O34" i="112"/>
  <c r="O35" i="112"/>
  <c r="O36" i="112"/>
  <c r="O37" i="112"/>
  <c r="O38" i="112"/>
  <c r="O39" i="112"/>
  <c r="P39" i="112"/>
  <c r="O40" i="112"/>
  <c r="P40" i="112"/>
  <c r="O2" i="112"/>
  <c r="M3" i="112"/>
  <c r="M4" i="112"/>
  <c r="M5" i="112"/>
  <c r="N5" i="112"/>
  <c r="M6" i="112"/>
  <c r="N6" i="112"/>
  <c r="M7" i="112"/>
  <c r="N7" i="112"/>
  <c r="M8" i="112"/>
  <c r="M9" i="112"/>
  <c r="N9" i="112"/>
  <c r="M10" i="112"/>
  <c r="N10" i="112"/>
  <c r="M11" i="112"/>
  <c r="M12" i="112"/>
  <c r="M13" i="112"/>
  <c r="N13" i="112"/>
  <c r="M14" i="112"/>
  <c r="N14" i="112"/>
  <c r="M15" i="112"/>
  <c r="N15" i="112"/>
  <c r="M16" i="112"/>
  <c r="N16" i="112"/>
  <c r="M17" i="112"/>
  <c r="M18" i="112"/>
  <c r="N18" i="112"/>
  <c r="M19" i="112"/>
  <c r="M20" i="112"/>
  <c r="M21" i="112"/>
  <c r="M22" i="112"/>
  <c r="M23" i="112"/>
  <c r="N23" i="112"/>
  <c r="M24" i="112"/>
  <c r="M25" i="112"/>
  <c r="M26" i="112"/>
  <c r="N26" i="112"/>
  <c r="M27" i="112"/>
  <c r="M28" i="112"/>
  <c r="M29" i="112"/>
  <c r="M30" i="112"/>
  <c r="M31" i="112"/>
  <c r="N31" i="112"/>
  <c r="M32" i="112"/>
  <c r="M33" i="112"/>
  <c r="M34" i="112"/>
  <c r="N34" i="112"/>
  <c r="M35" i="112"/>
  <c r="M36" i="112"/>
  <c r="N36" i="112"/>
  <c r="M37" i="112"/>
  <c r="M38" i="112"/>
  <c r="N38" i="112"/>
  <c r="M39" i="112"/>
  <c r="N39" i="112"/>
  <c r="M40" i="112"/>
  <c r="M2" i="112"/>
  <c r="V41" i="112"/>
  <c r="N40" i="112"/>
  <c r="R39" i="112"/>
  <c r="T38" i="112"/>
  <c r="P38" i="112"/>
  <c r="V37" i="112"/>
  <c r="T37" i="112"/>
  <c r="R37" i="112"/>
  <c r="P37" i="112"/>
  <c r="N37" i="112"/>
  <c r="T36" i="112"/>
  <c r="R36" i="112"/>
  <c r="P36" i="112"/>
  <c r="T35" i="112"/>
  <c r="R35" i="112"/>
  <c r="P35" i="112"/>
  <c r="N35" i="112"/>
  <c r="P34" i="112"/>
  <c r="T33" i="112"/>
  <c r="N33" i="112"/>
  <c r="T32" i="112"/>
  <c r="P32" i="112"/>
  <c r="N32" i="112"/>
  <c r="V31" i="112"/>
  <c r="T31" i="112"/>
  <c r="R31" i="112"/>
  <c r="P31" i="112"/>
  <c r="T30" i="112"/>
  <c r="N30" i="112"/>
  <c r="T29" i="112"/>
  <c r="R29" i="112"/>
  <c r="P29" i="112"/>
  <c r="N29" i="112"/>
  <c r="T28" i="112"/>
  <c r="P28" i="112"/>
  <c r="N28" i="112"/>
  <c r="T27" i="112"/>
  <c r="P27" i="112"/>
  <c r="N27" i="112"/>
  <c r="P26" i="112"/>
  <c r="V25" i="112"/>
  <c r="T25" i="112"/>
  <c r="N25" i="112"/>
  <c r="T24" i="112"/>
  <c r="R24" i="112"/>
  <c r="N24" i="112"/>
  <c r="V23" i="112"/>
  <c r="P22" i="112"/>
  <c r="N22" i="112"/>
  <c r="V21" i="112"/>
  <c r="T21" i="112"/>
  <c r="R21" i="112"/>
  <c r="P21" i="112"/>
  <c r="N21" i="112"/>
  <c r="T20" i="112"/>
  <c r="R20" i="112"/>
  <c r="P20" i="112"/>
  <c r="N20" i="112"/>
  <c r="R19" i="112"/>
  <c r="P19" i="112"/>
  <c r="R18" i="112"/>
  <c r="V17" i="112"/>
  <c r="T16" i="112"/>
  <c r="P16" i="112"/>
  <c r="V15" i="112"/>
  <c r="R15" i="112"/>
  <c r="P15" i="112"/>
  <c r="T14" i="112"/>
  <c r="R14" i="112"/>
  <c r="V13" i="112"/>
  <c r="T13" i="112"/>
  <c r="R13" i="112"/>
  <c r="P13" i="112"/>
  <c r="V12" i="112"/>
  <c r="T12" i="112"/>
  <c r="R12" i="112"/>
  <c r="P12" i="112"/>
  <c r="N12" i="112"/>
  <c r="T11" i="112"/>
  <c r="R11" i="112"/>
  <c r="P11" i="112"/>
  <c r="N11" i="112"/>
  <c r="V10" i="112"/>
  <c r="T10" i="112"/>
  <c r="R10" i="112"/>
  <c r="P10" i="112"/>
  <c r="T9" i="112"/>
  <c r="P9" i="112"/>
  <c r="R8" i="112"/>
  <c r="N8" i="112"/>
  <c r="V7" i="112"/>
  <c r="T7" i="112"/>
  <c r="R7" i="112"/>
  <c r="V5" i="112"/>
  <c r="T5" i="112"/>
  <c r="R5" i="112"/>
  <c r="P5" i="112"/>
  <c r="T4" i="112"/>
  <c r="R4" i="112"/>
  <c r="P4" i="112"/>
  <c r="N4" i="112"/>
  <c r="V3" i="112"/>
  <c r="T3" i="112"/>
  <c r="R3" i="112"/>
  <c r="P3" i="112"/>
  <c r="N3" i="112"/>
  <c r="V2" i="112"/>
  <c r="T2" i="112"/>
  <c r="R2" i="112"/>
  <c r="P2" i="112"/>
  <c r="N2" i="112"/>
  <c r="U3" i="111"/>
  <c r="V3" i="111"/>
  <c r="U4" i="111"/>
  <c r="U5" i="111"/>
  <c r="U6" i="111"/>
  <c r="V6" i="111"/>
  <c r="U7" i="111"/>
  <c r="V7" i="111"/>
  <c r="U8" i="111"/>
  <c r="V8" i="111"/>
  <c r="U9" i="111"/>
  <c r="V9" i="111"/>
  <c r="U10" i="111"/>
  <c r="U11" i="111"/>
  <c r="V11" i="111"/>
  <c r="U12" i="111"/>
  <c r="U13" i="111"/>
  <c r="V13" i="111"/>
  <c r="U14" i="111"/>
  <c r="V14" i="111"/>
  <c r="U15" i="111"/>
  <c r="V15" i="111"/>
  <c r="U16" i="111"/>
  <c r="U17" i="111"/>
  <c r="V17" i="111"/>
  <c r="U18" i="111"/>
  <c r="U19" i="111"/>
  <c r="U20" i="111"/>
  <c r="U21" i="111"/>
  <c r="V21" i="111"/>
  <c r="U22" i="111"/>
  <c r="U23" i="111"/>
  <c r="V23" i="111"/>
  <c r="U24" i="111"/>
  <c r="V24" i="111"/>
  <c r="U25" i="111"/>
  <c r="V25" i="111"/>
  <c r="U26" i="111"/>
  <c r="V26" i="111"/>
  <c r="U27" i="111"/>
  <c r="U28" i="111"/>
  <c r="V28" i="111"/>
  <c r="U29" i="111"/>
  <c r="V29" i="111"/>
  <c r="U30" i="111"/>
  <c r="V30" i="111"/>
  <c r="U31" i="111"/>
  <c r="U32" i="111"/>
  <c r="V32" i="111"/>
  <c r="U33" i="111"/>
  <c r="U34" i="111"/>
  <c r="U35" i="111"/>
  <c r="V35" i="111"/>
  <c r="U36" i="111"/>
  <c r="V36" i="111"/>
  <c r="U37" i="111"/>
  <c r="V37" i="111"/>
  <c r="U38" i="111"/>
  <c r="V38" i="111"/>
  <c r="U39" i="111"/>
  <c r="U40" i="111"/>
  <c r="V40" i="111"/>
  <c r="U2" i="111"/>
  <c r="S3" i="111"/>
  <c r="S4" i="111"/>
  <c r="S5" i="111"/>
  <c r="S6" i="111"/>
  <c r="T6" i="111"/>
  <c r="S7" i="111"/>
  <c r="S8" i="111"/>
  <c r="S9" i="111"/>
  <c r="S10" i="111"/>
  <c r="T10" i="111"/>
  <c r="S11" i="111"/>
  <c r="S12" i="111"/>
  <c r="T12" i="111"/>
  <c r="S13" i="111"/>
  <c r="S14" i="111"/>
  <c r="S15" i="111"/>
  <c r="S16" i="111"/>
  <c r="T16" i="111"/>
  <c r="S17" i="111"/>
  <c r="S18" i="111"/>
  <c r="T18" i="111"/>
  <c r="S19" i="111"/>
  <c r="S20" i="111"/>
  <c r="S21" i="111"/>
  <c r="S22" i="111"/>
  <c r="S23" i="111"/>
  <c r="S24" i="111"/>
  <c r="T24" i="111"/>
  <c r="S25" i="111"/>
  <c r="S26" i="111"/>
  <c r="S27" i="111"/>
  <c r="S28" i="111"/>
  <c r="T28" i="111"/>
  <c r="S29" i="111"/>
  <c r="S30" i="111"/>
  <c r="S31" i="111"/>
  <c r="S32" i="111"/>
  <c r="S33" i="111"/>
  <c r="S34" i="111"/>
  <c r="T34" i="111"/>
  <c r="S35" i="111"/>
  <c r="S36" i="111"/>
  <c r="T36" i="111"/>
  <c r="S37" i="111"/>
  <c r="S38" i="111"/>
  <c r="S39" i="111"/>
  <c r="S40" i="111"/>
  <c r="T40" i="111"/>
  <c r="S2" i="111"/>
  <c r="Q3" i="111"/>
  <c r="Q4" i="111"/>
  <c r="Q5" i="111"/>
  <c r="R5" i="111"/>
  <c r="Q6" i="111"/>
  <c r="Q7" i="111"/>
  <c r="Q8" i="111"/>
  <c r="R8" i="111"/>
  <c r="Q9" i="111"/>
  <c r="R9" i="111"/>
  <c r="Q10" i="111"/>
  <c r="Q11" i="111"/>
  <c r="R11" i="111"/>
  <c r="Q12" i="111"/>
  <c r="R12" i="111"/>
  <c r="Q13" i="111"/>
  <c r="R13" i="111"/>
  <c r="Q14" i="111"/>
  <c r="R14" i="111"/>
  <c r="Q15" i="111"/>
  <c r="Q16" i="111"/>
  <c r="R16" i="111"/>
  <c r="Q17" i="111"/>
  <c r="R17" i="111"/>
  <c r="Q18" i="111"/>
  <c r="Q19" i="111"/>
  <c r="R19" i="111"/>
  <c r="Q20" i="111"/>
  <c r="Q21" i="111"/>
  <c r="R21" i="111"/>
  <c r="Q22" i="111"/>
  <c r="R22" i="111"/>
  <c r="Q23" i="111"/>
  <c r="Q24" i="111"/>
  <c r="R24" i="111"/>
  <c r="Q25" i="111"/>
  <c r="Q26" i="111"/>
  <c r="Q27" i="111"/>
  <c r="R27" i="111"/>
  <c r="Q28" i="111"/>
  <c r="Q29" i="111"/>
  <c r="Q30" i="111"/>
  <c r="Q31" i="111"/>
  <c r="R31" i="111"/>
  <c r="Q32" i="111"/>
  <c r="R32" i="111"/>
  <c r="Q33" i="111"/>
  <c r="Q34" i="111"/>
  <c r="Q35" i="111"/>
  <c r="Q36" i="111"/>
  <c r="Q37" i="111"/>
  <c r="R37" i="111"/>
  <c r="Q38" i="111"/>
  <c r="Q39" i="111"/>
  <c r="R39" i="111"/>
  <c r="Q40" i="111"/>
  <c r="R40" i="111"/>
  <c r="Q2" i="111"/>
  <c r="O3" i="111"/>
  <c r="O4" i="111"/>
  <c r="P4" i="111"/>
  <c r="O5" i="111"/>
  <c r="P5" i="111"/>
  <c r="O6" i="111"/>
  <c r="P6" i="111"/>
  <c r="O7" i="111"/>
  <c r="O8" i="111"/>
  <c r="O9" i="111"/>
  <c r="P9" i="111" s="1"/>
  <c r="O10" i="111"/>
  <c r="P10" i="111"/>
  <c r="O11" i="111"/>
  <c r="O12" i="111"/>
  <c r="P12" i="111"/>
  <c r="O13" i="111"/>
  <c r="P13" i="111"/>
  <c r="O14" i="111"/>
  <c r="O15" i="111"/>
  <c r="O16" i="111"/>
  <c r="O17" i="111"/>
  <c r="O18" i="111"/>
  <c r="P18" i="111"/>
  <c r="O19" i="111"/>
  <c r="P19" i="111"/>
  <c r="O20" i="111"/>
  <c r="O21" i="111"/>
  <c r="P21" i="111"/>
  <c r="O22" i="111"/>
  <c r="O23" i="111"/>
  <c r="O24" i="111"/>
  <c r="P24" i="111"/>
  <c r="O25" i="111"/>
  <c r="O26" i="111"/>
  <c r="O27" i="111"/>
  <c r="P27" i="111"/>
  <c r="O28" i="111"/>
  <c r="P28" i="111"/>
  <c r="O29" i="111"/>
  <c r="P29" i="111"/>
  <c r="O30" i="111"/>
  <c r="O31" i="111"/>
  <c r="O32" i="111"/>
  <c r="O33" i="111"/>
  <c r="O34" i="111"/>
  <c r="P34" i="111"/>
  <c r="O35" i="111"/>
  <c r="P35" i="111"/>
  <c r="O36" i="111"/>
  <c r="O37" i="111"/>
  <c r="P37" i="111"/>
  <c r="O38" i="111"/>
  <c r="O39" i="111"/>
  <c r="O40" i="111"/>
  <c r="P40" i="111"/>
  <c r="O2" i="111"/>
  <c r="M40" i="111"/>
  <c r="N40" i="111"/>
  <c r="M3" i="111"/>
  <c r="M4" i="111"/>
  <c r="M5" i="111"/>
  <c r="N5" i="111"/>
  <c r="M6" i="111"/>
  <c r="N6" i="111"/>
  <c r="M7" i="111"/>
  <c r="N7" i="111"/>
  <c r="M8" i="111"/>
  <c r="N8" i="111"/>
  <c r="M9" i="111"/>
  <c r="M10" i="111"/>
  <c r="M11" i="111"/>
  <c r="N11" i="111"/>
  <c r="M12" i="111"/>
  <c r="N12" i="111"/>
  <c r="M13" i="111"/>
  <c r="N13" i="111"/>
  <c r="M14" i="111"/>
  <c r="N14" i="111"/>
  <c r="M15" i="111"/>
  <c r="M16" i="111"/>
  <c r="N16" i="111"/>
  <c r="M17" i="111"/>
  <c r="M18" i="111"/>
  <c r="M19" i="111"/>
  <c r="M20" i="111"/>
  <c r="M21" i="111"/>
  <c r="M22" i="111"/>
  <c r="N22" i="111"/>
  <c r="M23" i="111"/>
  <c r="M24" i="111"/>
  <c r="N24" i="111"/>
  <c r="M25" i="111"/>
  <c r="M26" i="111"/>
  <c r="M27" i="111"/>
  <c r="M28" i="111"/>
  <c r="M29" i="111"/>
  <c r="M30" i="111"/>
  <c r="N30" i="111"/>
  <c r="M31" i="111"/>
  <c r="M32" i="111"/>
  <c r="N32" i="111"/>
  <c r="M33" i="111"/>
  <c r="M34" i="111"/>
  <c r="M35" i="111"/>
  <c r="M36" i="111"/>
  <c r="M37" i="111"/>
  <c r="M38" i="111"/>
  <c r="N38" i="111"/>
  <c r="M39" i="111"/>
  <c r="M2" i="111"/>
  <c r="N2" i="111"/>
  <c r="V41" i="111"/>
  <c r="V39" i="111"/>
  <c r="T39" i="111"/>
  <c r="P39" i="111"/>
  <c r="N39" i="111"/>
  <c r="T38" i="111"/>
  <c r="R38" i="111"/>
  <c r="P38" i="111"/>
  <c r="T37" i="111"/>
  <c r="N37" i="111"/>
  <c r="R36" i="111"/>
  <c r="P36" i="111"/>
  <c r="N36" i="111"/>
  <c r="T35" i="111"/>
  <c r="R35" i="111"/>
  <c r="N35" i="111"/>
  <c r="V34" i="111"/>
  <c r="R34" i="111"/>
  <c r="N34" i="111"/>
  <c r="V33" i="111"/>
  <c r="T33" i="111"/>
  <c r="R33" i="111"/>
  <c r="P33" i="111"/>
  <c r="N33" i="111"/>
  <c r="T32" i="111"/>
  <c r="P32" i="111"/>
  <c r="V31" i="111"/>
  <c r="T31" i="111"/>
  <c r="P31" i="111"/>
  <c r="N31" i="111"/>
  <c r="T30" i="111"/>
  <c r="R30" i="111"/>
  <c r="P30" i="111"/>
  <c r="T29" i="111"/>
  <c r="R29" i="111"/>
  <c r="N29" i="111"/>
  <c r="R28" i="111"/>
  <c r="N28" i="111"/>
  <c r="V27" i="111"/>
  <c r="T27" i="111"/>
  <c r="N27" i="111"/>
  <c r="T26" i="111"/>
  <c r="R26" i="111"/>
  <c r="P26" i="111"/>
  <c r="N26" i="111"/>
  <c r="T25" i="111"/>
  <c r="R25" i="111"/>
  <c r="P25" i="111"/>
  <c r="N25" i="111"/>
  <c r="T23" i="111"/>
  <c r="R23" i="111"/>
  <c r="P23" i="111"/>
  <c r="N23" i="111"/>
  <c r="V22" i="111"/>
  <c r="T22" i="111"/>
  <c r="P22" i="111"/>
  <c r="T21" i="111"/>
  <c r="N21" i="111"/>
  <c r="V20" i="111"/>
  <c r="T20" i="111"/>
  <c r="R20" i="111"/>
  <c r="P20" i="111"/>
  <c r="N20" i="111"/>
  <c r="V18" i="111"/>
  <c r="R18" i="111"/>
  <c r="N18" i="111"/>
  <c r="P17" i="111"/>
  <c r="V16" i="111"/>
  <c r="P16" i="111"/>
  <c r="T15" i="111"/>
  <c r="R15" i="111"/>
  <c r="P15" i="111"/>
  <c r="N15" i="111"/>
  <c r="T14" i="111"/>
  <c r="P14" i="111"/>
  <c r="T13" i="111"/>
  <c r="V12" i="111"/>
  <c r="T11" i="111"/>
  <c r="P11" i="111"/>
  <c r="V10" i="111"/>
  <c r="R10" i="111"/>
  <c r="N10" i="111"/>
  <c r="T9" i="111"/>
  <c r="N9" i="111"/>
  <c r="T8" i="111"/>
  <c r="P8" i="111"/>
  <c r="T7" i="111"/>
  <c r="R7" i="111"/>
  <c r="P7" i="111"/>
  <c r="R6" i="111"/>
  <c r="V5" i="111"/>
  <c r="T5" i="111"/>
  <c r="V4" i="111"/>
  <c r="T4" i="111"/>
  <c r="R4" i="111"/>
  <c r="N4" i="111"/>
  <c r="T3" i="111"/>
  <c r="R3" i="111"/>
  <c r="P3" i="111"/>
  <c r="N3" i="111"/>
  <c r="V2" i="111"/>
  <c r="T2" i="111"/>
  <c r="R2" i="111"/>
  <c r="P2" i="111"/>
  <c r="U3" i="110"/>
  <c r="U4" i="110"/>
  <c r="U5" i="110"/>
  <c r="V5" i="110"/>
  <c r="U6" i="110"/>
  <c r="U7" i="110"/>
  <c r="U8" i="110"/>
  <c r="U9" i="110"/>
  <c r="U10" i="110"/>
  <c r="V10" i="110"/>
  <c r="U11" i="110"/>
  <c r="V11" i="110"/>
  <c r="U12" i="110"/>
  <c r="V12" i="110"/>
  <c r="U13" i="110"/>
  <c r="V13" i="110"/>
  <c r="U14" i="110"/>
  <c r="U15" i="110"/>
  <c r="U16" i="110"/>
  <c r="V16" i="110"/>
  <c r="U17" i="110"/>
  <c r="U18" i="110"/>
  <c r="V18" i="110"/>
  <c r="U19" i="110"/>
  <c r="V19" i="110"/>
  <c r="U20" i="110"/>
  <c r="V20" i="110"/>
  <c r="U21" i="110"/>
  <c r="U22" i="110"/>
  <c r="U23" i="110"/>
  <c r="U24" i="110"/>
  <c r="U25" i="110"/>
  <c r="V25" i="110"/>
  <c r="U26" i="110"/>
  <c r="V26" i="110"/>
  <c r="U27" i="110"/>
  <c r="V27" i="110"/>
  <c r="U28" i="110"/>
  <c r="U29" i="110"/>
  <c r="V29" i="110"/>
  <c r="U30" i="110"/>
  <c r="U31" i="110"/>
  <c r="U32" i="110"/>
  <c r="V32" i="110"/>
  <c r="U33" i="110"/>
  <c r="V33" i="110"/>
  <c r="U34" i="110"/>
  <c r="V34" i="110"/>
  <c r="U35" i="110"/>
  <c r="V35" i="110"/>
  <c r="U36" i="110"/>
  <c r="V36" i="110"/>
  <c r="U37" i="110"/>
  <c r="V37" i="110"/>
  <c r="U38" i="110"/>
  <c r="U39" i="110"/>
  <c r="V39" i="110"/>
  <c r="U40" i="110"/>
  <c r="U41" i="110"/>
  <c r="V41" i="110"/>
  <c r="U42" i="110"/>
  <c r="U2" i="110"/>
  <c r="V2" i="110"/>
  <c r="S3" i="110"/>
  <c r="S4" i="110"/>
  <c r="S5" i="110"/>
  <c r="S6" i="110"/>
  <c r="S7" i="110"/>
  <c r="S8" i="110"/>
  <c r="T8" i="110"/>
  <c r="S9" i="110"/>
  <c r="T9" i="110"/>
  <c r="S10" i="110"/>
  <c r="T10" i="110"/>
  <c r="S11" i="110"/>
  <c r="S12" i="110"/>
  <c r="S13" i="110"/>
  <c r="S14" i="110"/>
  <c r="T14" i="110"/>
  <c r="S15" i="110"/>
  <c r="S16" i="110"/>
  <c r="T16" i="110"/>
  <c r="S17" i="110"/>
  <c r="T17" i="110"/>
  <c r="S18" i="110"/>
  <c r="T18" i="110"/>
  <c r="S19" i="110"/>
  <c r="S20" i="110"/>
  <c r="S21" i="110"/>
  <c r="S22" i="110"/>
  <c r="S23" i="110"/>
  <c r="T23" i="110"/>
  <c r="S24" i="110"/>
  <c r="S25" i="110"/>
  <c r="T25" i="110"/>
  <c r="S26" i="110"/>
  <c r="T26" i="110"/>
  <c r="S27" i="110"/>
  <c r="S28" i="110"/>
  <c r="S29" i="110"/>
  <c r="T29" i="110"/>
  <c r="S30" i="110"/>
  <c r="S31" i="110"/>
  <c r="T31" i="110"/>
  <c r="S32" i="110"/>
  <c r="S33" i="110"/>
  <c r="T33" i="110"/>
  <c r="S34" i="110"/>
  <c r="S35" i="110"/>
  <c r="S36" i="110"/>
  <c r="S37" i="110"/>
  <c r="S38" i="110"/>
  <c r="S39" i="110"/>
  <c r="T39" i="110"/>
  <c r="S40" i="110"/>
  <c r="T40" i="110"/>
  <c r="S41" i="110"/>
  <c r="T41" i="110"/>
  <c r="S42" i="110"/>
  <c r="S2" i="110"/>
  <c r="Q3" i="110"/>
  <c r="Q4" i="110"/>
  <c r="Q5" i="110"/>
  <c r="Q6" i="110"/>
  <c r="R6" i="110"/>
  <c r="Q7" i="110"/>
  <c r="R7" i="110"/>
  <c r="Q8" i="110"/>
  <c r="Q9" i="110"/>
  <c r="Q10" i="110"/>
  <c r="R10" i="110"/>
  <c r="Q11" i="110"/>
  <c r="Q12" i="110"/>
  <c r="Q13" i="110"/>
  <c r="Q14" i="110"/>
  <c r="R14" i="110"/>
  <c r="Q15" i="110"/>
  <c r="R15" i="110"/>
  <c r="Q16" i="110"/>
  <c r="R16" i="110"/>
  <c r="Q17" i="110"/>
  <c r="Q18" i="110"/>
  <c r="R18" i="110"/>
  <c r="Q19" i="110"/>
  <c r="Q20" i="110"/>
  <c r="Q21" i="110"/>
  <c r="R21" i="110"/>
  <c r="Q22" i="110"/>
  <c r="R22" i="110"/>
  <c r="Q23" i="110"/>
  <c r="R23" i="110"/>
  <c r="Q24" i="110"/>
  <c r="Q25" i="110"/>
  <c r="Q26" i="110"/>
  <c r="Q27" i="110"/>
  <c r="Q28" i="110"/>
  <c r="Q29" i="110"/>
  <c r="Q30" i="110"/>
  <c r="R30" i="110"/>
  <c r="Q31" i="110"/>
  <c r="R31" i="110"/>
  <c r="Q32" i="110"/>
  <c r="Q33" i="110"/>
  <c r="Q34" i="110"/>
  <c r="Q35" i="110"/>
  <c r="Q36" i="110"/>
  <c r="Q37" i="110"/>
  <c r="R37" i="110"/>
  <c r="Q38" i="110"/>
  <c r="R38" i="110"/>
  <c r="Q39" i="110"/>
  <c r="R39" i="110"/>
  <c r="Q40" i="110"/>
  <c r="R40" i="110"/>
  <c r="Q41" i="110"/>
  <c r="Q42" i="110"/>
  <c r="Q2" i="110"/>
  <c r="O3" i="110"/>
  <c r="O4" i="110"/>
  <c r="O5" i="110"/>
  <c r="O6" i="110"/>
  <c r="O7" i="110"/>
  <c r="P7" i="110"/>
  <c r="O8" i="110"/>
  <c r="O9" i="110"/>
  <c r="P9" i="110"/>
  <c r="O10" i="110"/>
  <c r="P10" i="110"/>
  <c r="O11" i="110"/>
  <c r="O12" i="110"/>
  <c r="O13" i="110"/>
  <c r="O14" i="110"/>
  <c r="O15" i="110"/>
  <c r="P15" i="110"/>
  <c r="O16" i="110"/>
  <c r="O17" i="110"/>
  <c r="P17" i="110"/>
  <c r="O18" i="110"/>
  <c r="P18" i="110"/>
  <c r="O19" i="110"/>
  <c r="P19" i="110"/>
  <c r="O20" i="110"/>
  <c r="O21" i="110"/>
  <c r="P21" i="110"/>
  <c r="O22" i="110"/>
  <c r="P22" i="110"/>
  <c r="O23" i="110"/>
  <c r="P23" i="110"/>
  <c r="O24" i="110"/>
  <c r="O25" i="110"/>
  <c r="P25" i="110"/>
  <c r="O26" i="110"/>
  <c r="P26" i="110"/>
  <c r="O27" i="110"/>
  <c r="O28" i="110"/>
  <c r="O29" i="110"/>
  <c r="P29" i="110"/>
  <c r="O30" i="110"/>
  <c r="P30" i="110"/>
  <c r="O31" i="110"/>
  <c r="P31" i="110"/>
  <c r="O32" i="110"/>
  <c r="O33" i="110"/>
  <c r="P33" i="110"/>
  <c r="O34" i="110"/>
  <c r="P34" i="110"/>
  <c r="O35" i="110"/>
  <c r="O36" i="110"/>
  <c r="O37" i="110"/>
  <c r="O38" i="110"/>
  <c r="O39" i="110"/>
  <c r="P39" i="110"/>
  <c r="O40" i="110"/>
  <c r="O41" i="110"/>
  <c r="P41" i="110"/>
  <c r="O42" i="110"/>
  <c r="O2" i="110"/>
  <c r="M21" i="110"/>
  <c r="M22" i="110"/>
  <c r="M23" i="110"/>
  <c r="M24" i="110"/>
  <c r="N24" i="110"/>
  <c r="M25" i="110"/>
  <c r="N25" i="110"/>
  <c r="M26" i="110"/>
  <c r="M27" i="110"/>
  <c r="M28" i="110"/>
  <c r="N28" i="110"/>
  <c r="M29" i="110"/>
  <c r="M30" i="110"/>
  <c r="M31" i="110"/>
  <c r="M32" i="110"/>
  <c r="N32" i="110"/>
  <c r="M33" i="110"/>
  <c r="M34" i="110"/>
  <c r="M35" i="110"/>
  <c r="M36" i="110"/>
  <c r="N36" i="110"/>
  <c r="M37" i="110"/>
  <c r="M38" i="110"/>
  <c r="M39" i="110"/>
  <c r="M40" i="110"/>
  <c r="N40" i="110"/>
  <c r="M41" i="110"/>
  <c r="M42" i="110"/>
  <c r="M3" i="110"/>
  <c r="M4" i="110"/>
  <c r="M5" i="110"/>
  <c r="M6" i="110"/>
  <c r="N6" i="110"/>
  <c r="M7" i="110"/>
  <c r="M8" i="110"/>
  <c r="N8" i="110"/>
  <c r="M9" i="110"/>
  <c r="N9" i="110"/>
  <c r="M10" i="110"/>
  <c r="N10" i="110"/>
  <c r="M11" i="110"/>
  <c r="M12" i="110"/>
  <c r="M13" i="110"/>
  <c r="M14" i="110"/>
  <c r="N14" i="110"/>
  <c r="M15" i="110"/>
  <c r="M16" i="110"/>
  <c r="N16" i="110"/>
  <c r="M17" i="110"/>
  <c r="N17" i="110"/>
  <c r="M18" i="110"/>
  <c r="N18" i="110"/>
  <c r="M19" i="110"/>
  <c r="M20" i="110"/>
  <c r="M2" i="110"/>
  <c r="V43" i="110"/>
  <c r="V42" i="110"/>
  <c r="T42" i="110"/>
  <c r="R42" i="110"/>
  <c r="P42" i="110"/>
  <c r="N42" i="110"/>
  <c r="R41" i="110"/>
  <c r="N41" i="110"/>
  <c r="V40" i="110"/>
  <c r="P40" i="110"/>
  <c r="N39" i="110"/>
  <c r="V38" i="110"/>
  <c r="T38" i="110"/>
  <c r="P38" i="110"/>
  <c r="N38" i="110"/>
  <c r="T37" i="110"/>
  <c r="P37" i="110"/>
  <c r="N37" i="110"/>
  <c r="T36" i="110"/>
  <c r="R36" i="110"/>
  <c r="P36" i="110"/>
  <c r="T35" i="110"/>
  <c r="R35" i="110"/>
  <c r="P35" i="110"/>
  <c r="N35" i="110"/>
  <c r="T34" i="110"/>
  <c r="R34" i="110"/>
  <c r="N34" i="110"/>
  <c r="R33" i="110"/>
  <c r="N33" i="110"/>
  <c r="T32" i="110"/>
  <c r="R32" i="110"/>
  <c r="P32" i="110"/>
  <c r="V31" i="110"/>
  <c r="N31" i="110"/>
  <c r="V30" i="110"/>
  <c r="T30" i="110"/>
  <c r="N30" i="110"/>
  <c r="R29" i="110"/>
  <c r="N29" i="110"/>
  <c r="V28" i="110"/>
  <c r="T28" i="110"/>
  <c r="R28" i="110"/>
  <c r="P28" i="110"/>
  <c r="T27" i="110"/>
  <c r="R27" i="110"/>
  <c r="P27" i="110"/>
  <c r="N27" i="110"/>
  <c r="R26" i="110"/>
  <c r="N26" i="110"/>
  <c r="R25" i="110"/>
  <c r="V24" i="110"/>
  <c r="T24" i="110"/>
  <c r="R24" i="110"/>
  <c r="P24" i="110"/>
  <c r="V23" i="110"/>
  <c r="N23" i="110"/>
  <c r="V22" i="110"/>
  <c r="T22" i="110"/>
  <c r="N22" i="110"/>
  <c r="T20" i="110"/>
  <c r="R20" i="110"/>
  <c r="P20" i="110"/>
  <c r="N20" i="110"/>
  <c r="R19" i="110"/>
  <c r="V17" i="110"/>
  <c r="R17" i="110"/>
  <c r="P16" i="110"/>
  <c r="V15" i="110"/>
  <c r="T15" i="110"/>
  <c r="N15" i="110"/>
  <c r="V14" i="110"/>
  <c r="P14" i="110"/>
  <c r="T13" i="110"/>
  <c r="R13" i="110"/>
  <c r="P13" i="110"/>
  <c r="N13" i="110"/>
  <c r="T12" i="110"/>
  <c r="R12" i="110"/>
  <c r="P12" i="110"/>
  <c r="N12" i="110"/>
  <c r="T11" i="110"/>
  <c r="R11" i="110"/>
  <c r="P11" i="110"/>
  <c r="N11" i="110"/>
  <c r="V9" i="110"/>
  <c r="R9" i="110"/>
  <c r="V8" i="110"/>
  <c r="R8" i="110"/>
  <c r="P8" i="110"/>
  <c r="V7" i="110"/>
  <c r="T7" i="110"/>
  <c r="N7" i="110"/>
  <c r="V6" i="110"/>
  <c r="T6" i="110"/>
  <c r="P6" i="110"/>
  <c r="T5" i="110"/>
  <c r="R5" i="110"/>
  <c r="P5" i="110"/>
  <c r="N5" i="110"/>
  <c r="V4" i="110"/>
  <c r="T4" i="110"/>
  <c r="R4" i="110"/>
  <c r="P4" i="110"/>
  <c r="N4" i="110"/>
  <c r="V3" i="110"/>
  <c r="T3" i="110"/>
  <c r="R3" i="110"/>
  <c r="P3" i="110"/>
  <c r="N3" i="110"/>
  <c r="T2" i="110"/>
  <c r="R2" i="110"/>
  <c r="P2" i="110"/>
  <c r="N2" i="110"/>
  <c r="R21" i="109"/>
  <c r="P21" i="109"/>
  <c r="U3" i="109"/>
  <c r="U4" i="109"/>
  <c r="V4" i="109"/>
  <c r="U5" i="109"/>
  <c r="U6" i="109"/>
  <c r="V6" i="109"/>
  <c r="U7" i="109"/>
  <c r="V7" i="109"/>
  <c r="U8" i="109"/>
  <c r="V8" i="109"/>
  <c r="U9" i="109"/>
  <c r="V9" i="109"/>
  <c r="U10" i="109"/>
  <c r="V10" i="109"/>
  <c r="U11" i="109"/>
  <c r="U12" i="109"/>
  <c r="V12" i="109"/>
  <c r="U13" i="109"/>
  <c r="V13" i="109"/>
  <c r="U14" i="109"/>
  <c r="U15" i="109"/>
  <c r="V15" i="109"/>
  <c r="U16" i="109"/>
  <c r="V16" i="109"/>
  <c r="U17" i="109"/>
  <c r="V17" i="109"/>
  <c r="U18" i="109"/>
  <c r="V18" i="109"/>
  <c r="U19" i="109"/>
  <c r="U20" i="109"/>
  <c r="V20" i="109"/>
  <c r="U22" i="109"/>
  <c r="V22" i="109"/>
  <c r="U23" i="109"/>
  <c r="U24" i="109"/>
  <c r="V24" i="109"/>
  <c r="U25" i="109"/>
  <c r="V25" i="109"/>
  <c r="U26" i="109"/>
  <c r="V26" i="109"/>
  <c r="U27" i="109"/>
  <c r="V27" i="109"/>
  <c r="U28" i="109"/>
  <c r="U29" i="109"/>
  <c r="V29" i="109"/>
  <c r="U30" i="109"/>
  <c r="V30" i="109"/>
  <c r="U31" i="109"/>
  <c r="V31" i="109"/>
  <c r="U32" i="109"/>
  <c r="V32" i="109"/>
  <c r="U33" i="109"/>
  <c r="V33" i="109"/>
  <c r="U34" i="109"/>
  <c r="U35" i="109"/>
  <c r="V35" i="109"/>
  <c r="U36" i="109"/>
  <c r="V36" i="109"/>
  <c r="U37" i="109"/>
  <c r="V37" i="109"/>
  <c r="U38" i="109"/>
  <c r="V38" i="109"/>
  <c r="U39" i="109"/>
  <c r="V39" i="109"/>
  <c r="U40" i="109"/>
  <c r="V40" i="109"/>
  <c r="U41" i="109"/>
  <c r="V41" i="109"/>
  <c r="U42" i="109"/>
  <c r="V42" i="109"/>
  <c r="U2" i="109"/>
  <c r="V2" i="109"/>
  <c r="S3" i="109"/>
  <c r="S4" i="109"/>
  <c r="S5" i="109"/>
  <c r="S6" i="109"/>
  <c r="T6" i="109"/>
  <c r="S7" i="109"/>
  <c r="T7" i="109"/>
  <c r="S8" i="109"/>
  <c r="S9" i="109"/>
  <c r="T9" i="109"/>
  <c r="S10" i="109"/>
  <c r="T10" i="109"/>
  <c r="S11" i="109"/>
  <c r="S12" i="109"/>
  <c r="S13" i="109"/>
  <c r="T13" i="109"/>
  <c r="S14" i="109"/>
  <c r="T14" i="109"/>
  <c r="S15" i="109"/>
  <c r="T15" i="109"/>
  <c r="S16" i="109"/>
  <c r="S17" i="109"/>
  <c r="T17" i="109"/>
  <c r="S18" i="109"/>
  <c r="T18" i="109"/>
  <c r="S19" i="109"/>
  <c r="S20" i="109"/>
  <c r="S22" i="109"/>
  <c r="T22" i="109"/>
  <c r="S23" i="109"/>
  <c r="T23" i="109"/>
  <c r="S24" i="109"/>
  <c r="T24" i="109"/>
  <c r="S25" i="109"/>
  <c r="S26" i="109"/>
  <c r="T26" i="109"/>
  <c r="S27" i="109"/>
  <c r="T27" i="109"/>
  <c r="S28" i="109"/>
  <c r="S29" i="109"/>
  <c r="S30" i="109"/>
  <c r="T30" i="109"/>
  <c r="S31" i="109"/>
  <c r="T31" i="109"/>
  <c r="S32" i="109"/>
  <c r="T32" i="109"/>
  <c r="S33" i="109"/>
  <c r="S34" i="109"/>
  <c r="T34" i="109"/>
  <c r="S35" i="109"/>
  <c r="T35" i="109"/>
  <c r="S36" i="109"/>
  <c r="S37" i="109"/>
  <c r="S38" i="109"/>
  <c r="S39" i="109"/>
  <c r="T39" i="109"/>
  <c r="S40" i="109"/>
  <c r="T40" i="109"/>
  <c r="S41" i="109"/>
  <c r="S42" i="109"/>
  <c r="T42" i="109"/>
  <c r="S2" i="109"/>
  <c r="Q3" i="109"/>
  <c r="Q4" i="109"/>
  <c r="Q5" i="109"/>
  <c r="Q6" i="109"/>
  <c r="R6" i="109"/>
  <c r="Q7" i="109"/>
  <c r="R7" i="109"/>
  <c r="Q8" i="109"/>
  <c r="Q9" i="109"/>
  <c r="R9" i="109"/>
  <c r="Q10" i="109"/>
  <c r="Q11" i="109"/>
  <c r="Q12" i="109"/>
  <c r="Q13" i="109"/>
  <c r="R13" i="109"/>
  <c r="Q14" i="109"/>
  <c r="R14" i="109"/>
  <c r="Q15" i="109"/>
  <c r="Q16" i="109"/>
  <c r="Q17" i="109"/>
  <c r="R17" i="109"/>
  <c r="Q18" i="109"/>
  <c r="R18" i="109"/>
  <c r="Q19" i="109"/>
  <c r="R19" i="109"/>
  <c r="Q20" i="109"/>
  <c r="Q22" i="109"/>
  <c r="R22" i="109"/>
  <c r="Q23" i="109"/>
  <c r="R23" i="109"/>
  <c r="Q24" i="109"/>
  <c r="R24" i="109"/>
  <c r="Q25" i="109"/>
  <c r="Q26" i="109"/>
  <c r="R26" i="109"/>
  <c r="Q27" i="109"/>
  <c r="R27" i="109"/>
  <c r="Q28" i="109"/>
  <c r="R28" i="109"/>
  <c r="Q29" i="109"/>
  <c r="Q30" i="109"/>
  <c r="R30" i="109"/>
  <c r="Q31" i="109"/>
  <c r="R31" i="109"/>
  <c r="Q32" i="109"/>
  <c r="R32" i="109"/>
  <c r="Q33" i="109"/>
  <c r="R33" i="109"/>
  <c r="Q34" i="109"/>
  <c r="Q35" i="109"/>
  <c r="R35" i="109"/>
  <c r="Q36" i="109"/>
  <c r="Q37" i="109"/>
  <c r="R37" i="109"/>
  <c r="Q38" i="109"/>
  <c r="R38" i="109"/>
  <c r="Q39" i="109"/>
  <c r="R39" i="109"/>
  <c r="Q40" i="109"/>
  <c r="R40" i="109"/>
  <c r="Q41" i="109"/>
  <c r="Q42" i="109"/>
  <c r="Q2" i="109"/>
  <c r="R2" i="109"/>
  <c r="O3" i="109"/>
  <c r="O4" i="109"/>
  <c r="O5" i="109"/>
  <c r="P5" i="109"/>
  <c r="O6" i="109"/>
  <c r="P6" i="109"/>
  <c r="O7" i="109"/>
  <c r="P7" i="109"/>
  <c r="O8" i="109"/>
  <c r="O9" i="109"/>
  <c r="O10" i="109"/>
  <c r="P10" i="109"/>
  <c r="O11" i="109"/>
  <c r="O12" i="109"/>
  <c r="O13" i="109"/>
  <c r="P13" i="109"/>
  <c r="O14" i="109"/>
  <c r="O15" i="109"/>
  <c r="P15" i="109"/>
  <c r="O16" i="109"/>
  <c r="O17" i="109"/>
  <c r="P17" i="109"/>
  <c r="O18" i="109"/>
  <c r="P18" i="109"/>
  <c r="O19" i="109"/>
  <c r="P19" i="109"/>
  <c r="O20" i="109"/>
  <c r="O22" i="109"/>
  <c r="O23" i="109"/>
  <c r="O24" i="109"/>
  <c r="O25" i="109"/>
  <c r="O26" i="109"/>
  <c r="P26" i="109"/>
  <c r="O27" i="109"/>
  <c r="P27" i="109"/>
  <c r="O28" i="109"/>
  <c r="O29" i="109"/>
  <c r="O30" i="109"/>
  <c r="O31" i="109"/>
  <c r="P31" i="109"/>
  <c r="O32" i="109"/>
  <c r="P32" i="109"/>
  <c r="O33" i="109"/>
  <c r="O34" i="109"/>
  <c r="O35" i="109"/>
  <c r="P35" i="109"/>
  <c r="O36" i="109"/>
  <c r="O37" i="109"/>
  <c r="O38" i="109"/>
  <c r="P38" i="109"/>
  <c r="O39" i="109"/>
  <c r="P39" i="109"/>
  <c r="O40" i="109"/>
  <c r="P40" i="109"/>
  <c r="O41" i="109"/>
  <c r="P41" i="109"/>
  <c r="O42" i="109"/>
  <c r="P42" i="109"/>
  <c r="O2" i="109"/>
  <c r="P2" i="109"/>
  <c r="P30" i="109"/>
  <c r="P24" i="109"/>
  <c r="P28" i="109"/>
  <c r="P34" i="109"/>
  <c r="M3" i="109"/>
  <c r="M4" i="109"/>
  <c r="M5" i="109"/>
  <c r="M6" i="109"/>
  <c r="N6" i="109"/>
  <c r="M7" i="109"/>
  <c r="N7" i="109"/>
  <c r="M8" i="109"/>
  <c r="N8" i="109"/>
  <c r="M9" i="109"/>
  <c r="N9" i="109"/>
  <c r="M10" i="109"/>
  <c r="N10" i="109"/>
  <c r="M11" i="109"/>
  <c r="M12" i="109"/>
  <c r="M13" i="109"/>
  <c r="M14" i="109"/>
  <c r="N14" i="109"/>
  <c r="M15" i="109"/>
  <c r="N15" i="109"/>
  <c r="M16" i="109"/>
  <c r="N16" i="109"/>
  <c r="M17" i="109"/>
  <c r="N17" i="109"/>
  <c r="M18" i="109"/>
  <c r="N18" i="109"/>
  <c r="M19" i="109"/>
  <c r="M20" i="109"/>
  <c r="M22" i="109"/>
  <c r="N22" i="109"/>
  <c r="M23" i="109"/>
  <c r="N23" i="109"/>
  <c r="M24" i="109"/>
  <c r="N24" i="109"/>
  <c r="M25" i="109"/>
  <c r="M26" i="109"/>
  <c r="M27" i="109"/>
  <c r="N27" i="109"/>
  <c r="M28" i="109"/>
  <c r="M29" i="109"/>
  <c r="M30" i="109"/>
  <c r="N30" i="109"/>
  <c r="M31" i="109"/>
  <c r="N31" i="109"/>
  <c r="M32" i="109"/>
  <c r="N32" i="109"/>
  <c r="M33" i="109"/>
  <c r="N33" i="109"/>
  <c r="M34" i="109"/>
  <c r="N34" i="109"/>
  <c r="M35" i="109"/>
  <c r="N35" i="109"/>
  <c r="M36" i="109"/>
  <c r="M37" i="109"/>
  <c r="M38" i="109"/>
  <c r="N38" i="109"/>
  <c r="M39" i="109"/>
  <c r="N39" i="109"/>
  <c r="M40" i="109"/>
  <c r="N40" i="109"/>
  <c r="M41" i="109"/>
  <c r="N41" i="109"/>
  <c r="M42" i="109"/>
  <c r="N42" i="109"/>
  <c r="M2" i="109"/>
  <c r="N2" i="109"/>
  <c r="N5" i="109"/>
  <c r="N13" i="109"/>
  <c r="N25" i="109"/>
  <c r="N26" i="109"/>
  <c r="V44" i="109"/>
  <c r="V43" i="109"/>
  <c r="R42" i="109"/>
  <c r="T41" i="109"/>
  <c r="R41" i="109"/>
  <c r="T38" i="109"/>
  <c r="T37" i="109"/>
  <c r="P37" i="109"/>
  <c r="N37" i="109"/>
  <c r="T36" i="109"/>
  <c r="R36" i="109"/>
  <c r="P36" i="109"/>
  <c r="N36" i="109"/>
  <c r="V34" i="109"/>
  <c r="R34" i="109"/>
  <c r="T33" i="109"/>
  <c r="P33" i="109"/>
  <c r="T29" i="109"/>
  <c r="R29" i="109"/>
  <c r="P29" i="109"/>
  <c r="N29" i="109"/>
  <c r="V28" i="109"/>
  <c r="T28" i="109"/>
  <c r="N28" i="109"/>
  <c r="T25" i="109"/>
  <c r="R25" i="109"/>
  <c r="P25" i="109"/>
  <c r="V23" i="109"/>
  <c r="P23" i="109"/>
  <c r="P22" i="109"/>
  <c r="T20" i="109"/>
  <c r="R20" i="109"/>
  <c r="P20" i="109"/>
  <c r="N20" i="109"/>
  <c r="V19" i="109"/>
  <c r="T16" i="109"/>
  <c r="R16" i="109"/>
  <c r="P16" i="109"/>
  <c r="R15" i="109"/>
  <c r="V14" i="109"/>
  <c r="P14" i="109"/>
  <c r="T12" i="109"/>
  <c r="R12" i="109"/>
  <c r="P12" i="109"/>
  <c r="N12" i="109"/>
  <c r="V11" i="109"/>
  <c r="T11" i="109"/>
  <c r="R11" i="109"/>
  <c r="P11" i="109"/>
  <c r="N11" i="109"/>
  <c r="R10" i="109"/>
  <c r="P9" i="109"/>
  <c r="T8" i="109"/>
  <c r="R8" i="109"/>
  <c r="P8" i="109"/>
  <c r="V5" i="109"/>
  <c r="T5" i="109"/>
  <c r="R5" i="109"/>
  <c r="T4" i="109"/>
  <c r="R4" i="109"/>
  <c r="P4" i="109"/>
  <c r="N4" i="109"/>
  <c r="V3" i="109"/>
  <c r="T3" i="109"/>
  <c r="R3" i="109"/>
  <c r="P3" i="109"/>
  <c r="N3" i="109"/>
  <c r="T2" i="109"/>
  <c r="S3" i="107"/>
  <c r="S4" i="107"/>
  <c r="S5" i="107"/>
  <c r="S6" i="107"/>
  <c r="S7" i="107"/>
  <c r="S8" i="107"/>
  <c r="S9" i="107"/>
  <c r="T9" i="107"/>
  <c r="S10" i="107"/>
  <c r="S11" i="107"/>
  <c r="S12" i="107"/>
  <c r="S13" i="107"/>
  <c r="S14" i="107"/>
  <c r="S15" i="107"/>
  <c r="S16" i="107"/>
  <c r="S17" i="107"/>
  <c r="T17" i="107"/>
  <c r="S18" i="107"/>
  <c r="S19" i="107"/>
  <c r="S20" i="107"/>
  <c r="S21" i="107"/>
  <c r="S22" i="107"/>
  <c r="S23" i="107"/>
  <c r="S24" i="107"/>
  <c r="S25" i="107"/>
  <c r="T25" i="107"/>
  <c r="S26" i="107"/>
  <c r="S27" i="107"/>
  <c r="S28" i="107"/>
  <c r="S29" i="107"/>
  <c r="S30" i="107"/>
  <c r="S31" i="107"/>
  <c r="S32" i="107"/>
  <c r="S33" i="107"/>
  <c r="T33" i="107"/>
  <c r="S34" i="107"/>
  <c r="S35" i="107"/>
  <c r="S36" i="107"/>
  <c r="S37" i="107"/>
  <c r="S38" i="107"/>
  <c r="S39" i="107"/>
  <c r="S40" i="107"/>
  <c r="T40" i="107"/>
  <c r="S41" i="107"/>
  <c r="T41" i="107"/>
  <c r="S42" i="107"/>
  <c r="S2" i="107"/>
  <c r="Q3" i="107"/>
  <c r="Q4" i="107"/>
  <c r="Q5" i="107"/>
  <c r="Q6" i="107"/>
  <c r="Q7" i="107"/>
  <c r="Q8" i="107"/>
  <c r="R8" i="107"/>
  <c r="Q9" i="107"/>
  <c r="Q10" i="107"/>
  <c r="Q11" i="107"/>
  <c r="Q12" i="107"/>
  <c r="Q13" i="107"/>
  <c r="R13" i="107"/>
  <c r="Q14" i="107"/>
  <c r="Q15" i="107"/>
  <c r="R15" i="107"/>
  <c r="Q16" i="107"/>
  <c r="Q17" i="107"/>
  <c r="Q18" i="107"/>
  <c r="Q19" i="107"/>
  <c r="R19" i="107"/>
  <c r="Q20" i="107"/>
  <c r="Q21" i="107"/>
  <c r="Q22" i="107"/>
  <c r="Q23" i="107"/>
  <c r="Q24" i="107"/>
  <c r="R24" i="107"/>
  <c r="Q25" i="107"/>
  <c r="Q26" i="107"/>
  <c r="Q27" i="107"/>
  <c r="Q28" i="107"/>
  <c r="Q29" i="107"/>
  <c r="Q30" i="107"/>
  <c r="Q31" i="107"/>
  <c r="Q32" i="107"/>
  <c r="R32" i="107"/>
  <c r="Q33" i="107"/>
  <c r="Q34" i="107"/>
  <c r="Q35" i="107"/>
  <c r="Q36" i="107"/>
  <c r="Q37" i="107"/>
  <c r="Q38" i="107"/>
  <c r="Q39" i="107"/>
  <c r="Q40" i="107"/>
  <c r="R40" i="107"/>
  <c r="Q41" i="107"/>
  <c r="Q42" i="107"/>
  <c r="Q2" i="107"/>
  <c r="O3" i="107"/>
  <c r="O4" i="107"/>
  <c r="O5" i="107"/>
  <c r="O6" i="107"/>
  <c r="O7" i="107"/>
  <c r="P7" i="107"/>
  <c r="O8" i="107"/>
  <c r="O9" i="107"/>
  <c r="O10" i="107"/>
  <c r="O11" i="107"/>
  <c r="O12" i="107"/>
  <c r="O13" i="107"/>
  <c r="O14" i="107"/>
  <c r="P14" i="107"/>
  <c r="O15" i="107"/>
  <c r="P15" i="107"/>
  <c r="O16" i="107"/>
  <c r="O17" i="107"/>
  <c r="O18" i="107"/>
  <c r="O19" i="107"/>
  <c r="O20" i="107"/>
  <c r="O21" i="107"/>
  <c r="P21" i="107"/>
  <c r="O22" i="107"/>
  <c r="O23" i="107"/>
  <c r="P23" i="107"/>
  <c r="O24" i="107"/>
  <c r="O25" i="107"/>
  <c r="O26" i="107"/>
  <c r="P26" i="107"/>
  <c r="O27" i="107"/>
  <c r="O28" i="107"/>
  <c r="P28" i="107"/>
  <c r="O29" i="107"/>
  <c r="O30" i="107"/>
  <c r="P30" i="107"/>
  <c r="O31" i="107"/>
  <c r="O32" i="107"/>
  <c r="O33" i="107"/>
  <c r="O34" i="107"/>
  <c r="P34" i="107"/>
  <c r="O35" i="107"/>
  <c r="O36" i="107"/>
  <c r="P36" i="107"/>
  <c r="O37" i="107"/>
  <c r="O38" i="107"/>
  <c r="P38" i="107"/>
  <c r="O39" i="107"/>
  <c r="O40" i="107"/>
  <c r="O41" i="107"/>
  <c r="O42" i="107"/>
  <c r="P42" i="107"/>
  <c r="O2" i="107"/>
  <c r="M19" i="107"/>
  <c r="M20" i="107"/>
  <c r="M21" i="107"/>
  <c r="N21" i="107"/>
  <c r="M22" i="107"/>
  <c r="N22" i="107"/>
  <c r="M23" i="107"/>
  <c r="M24" i="107"/>
  <c r="M25" i="107"/>
  <c r="N25" i="107"/>
  <c r="M26" i="107"/>
  <c r="M27" i="107"/>
  <c r="N27" i="107"/>
  <c r="M28" i="107"/>
  <c r="M29" i="107"/>
  <c r="N29" i="107"/>
  <c r="M30" i="107"/>
  <c r="N30" i="107"/>
  <c r="M31" i="107"/>
  <c r="M32" i="107"/>
  <c r="M33" i="107"/>
  <c r="N33" i="107"/>
  <c r="M34" i="107"/>
  <c r="M35" i="107"/>
  <c r="N35" i="107"/>
  <c r="M36" i="107"/>
  <c r="M37" i="107"/>
  <c r="N37" i="107"/>
  <c r="M38" i="107"/>
  <c r="N38" i="107"/>
  <c r="M39" i="107"/>
  <c r="M40" i="107"/>
  <c r="M41" i="107"/>
  <c r="N41" i="107"/>
  <c r="M42" i="107"/>
  <c r="M3" i="107"/>
  <c r="M4" i="107"/>
  <c r="M5" i="107"/>
  <c r="M6" i="107"/>
  <c r="N6" i="107"/>
  <c r="M7" i="107"/>
  <c r="M8" i="107"/>
  <c r="M9" i="107"/>
  <c r="M10" i="107"/>
  <c r="M11" i="107"/>
  <c r="M12" i="107"/>
  <c r="N12" i="107"/>
  <c r="M13" i="107"/>
  <c r="M14" i="107"/>
  <c r="N14" i="107"/>
  <c r="M15" i="107"/>
  <c r="M16" i="107"/>
  <c r="M17" i="107"/>
  <c r="M18" i="107"/>
  <c r="M2" i="107"/>
  <c r="U37" i="107"/>
  <c r="V37" i="107"/>
  <c r="U38" i="107"/>
  <c r="V38" i="107"/>
  <c r="U39" i="107"/>
  <c r="V39" i="107"/>
  <c r="U40" i="107"/>
  <c r="V40" i="107"/>
  <c r="U41" i="107"/>
  <c r="V41" i="107"/>
  <c r="U42" i="107"/>
  <c r="V42" i="107"/>
  <c r="U36" i="107"/>
  <c r="V36" i="107"/>
  <c r="V43" i="107"/>
  <c r="V44" i="107"/>
  <c r="U19" i="107"/>
  <c r="V19" i="107"/>
  <c r="U20" i="107"/>
  <c r="V20" i="107"/>
  <c r="U21" i="107"/>
  <c r="U22" i="107"/>
  <c r="U23" i="107"/>
  <c r="V23" i="107"/>
  <c r="U24" i="107"/>
  <c r="U25" i="107"/>
  <c r="V25" i="107"/>
  <c r="U26" i="107"/>
  <c r="V26" i="107"/>
  <c r="U27" i="107"/>
  <c r="V27" i="107"/>
  <c r="U28" i="107"/>
  <c r="V28" i="107"/>
  <c r="U29" i="107"/>
  <c r="V29" i="107"/>
  <c r="U30" i="107"/>
  <c r="V30" i="107"/>
  <c r="U31" i="107"/>
  <c r="V31" i="107"/>
  <c r="U32" i="107"/>
  <c r="V32" i="107"/>
  <c r="U33" i="107"/>
  <c r="V33" i="107"/>
  <c r="U34" i="107"/>
  <c r="V34" i="107"/>
  <c r="U35" i="107"/>
  <c r="V35" i="107"/>
  <c r="U3" i="107"/>
  <c r="U4" i="107"/>
  <c r="U5" i="107"/>
  <c r="V5" i="107"/>
  <c r="U6" i="107"/>
  <c r="V6" i="107"/>
  <c r="U7" i="107"/>
  <c r="V7" i="107"/>
  <c r="U8" i="107"/>
  <c r="V8" i="107"/>
  <c r="U9" i="107"/>
  <c r="V9" i="107"/>
  <c r="U10" i="107"/>
  <c r="V10" i="107"/>
  <c r="U11" i="107"/>
  <c r="U12" i="107"/>
  <c r="U13" i="107"/>
  <c r="V13" i="107"/>
  <c r="U14" i="107"/>
  <c r="V14" i="107"/>
  <c r="U15" i="107"/>
  <c r="V15" i="107"/>
  <c r="U16" i="107"/>
  <c r="V16" i="107"/>
  <c r="U17" i="107"/>
  <c r="V17" i="107"/>
  <c r="U18" i="107"/>
  <c r="V18" i="107"/>
  <c r="V21" i="107"/>
  <c r="V22" i="107"/>
  <c r="U2" i="107"/>
  <c r="V2" i="107"/>
  <c r="T42" i="107"/>
  <c r="R42" i="107"/>
  <c r="N42" i="107"/>
  <c r="R41" i="107"/>
  <c r="P41" i="107"/>
  <c r="P40" i="107"/>
  <c r="N40" i="107"/>
  <c r="T39" i="107"/>
  <c r="R39" i="107"/>
  <c r="P39" i="107"/>
  <c r="N39" i="107"/>
  <c r="T38" i="107"/>
  <c r="R38" i="107"/>
  <c r="T37" i="107"/>
  <c r="R37" i="107"/>
  <c r="P37" i="107"/>
  <c r="T36" i="107"/>
  <c r="R36" i="107"/>
  <c r="N36" i="107"/>
  <c r="T35" i="107"/>
  <c r="R35" i="107"/>
  <c r="P35" i="107"/>
  <c r="T34" i="107"/>
  <c r="R34" i="107"/>
  <c r="N34" i="107"/>
  <c r="R33" i="107"/>
  <c r="P33" i="107"/>
  <c r="T32" i="107"/>
  <c r="P32" i="107"/>
  <c r="N32" i="107"/>
  <c r="T31" i="107"/>
  <c r="R31" i="107"/>
  <c r="P31" i="107"/>
  <c r="N31" i="107"/>
  <c r="T30" i="107"/>
  <c r="R30" i="107"/>
  <c r="T29" i="107"/>
  <c r="R29" i="107"/>
  <c r="P29" i="107"/>
  <c r="T28" i="107"/>
  <c r="R28" i="107"/>
  <c r="N28" i="107"/>
  <c r="T27" i="107"/>
  <c r="R27" i="107"/>
  <c r="P27" i="107"/>
  <c r="T26" i="107"/>
  <c r="R26" i="107"/>
  <c r="N26" i="107"/>
  <c r="R25" i="107"/>
  <c r="P25" i="107"/>
  <c r="V24" i="107"/>
  <c r="T24" i="107"/>
  <c r="P24" i="107"/>
  <c r="N24" i="107"/>
  <c r="T23" i="107"/>
  <c r="R23" i="107"/>
  <c r="N23" i="107"/>
  <c r="T22" i="107"/>
  <c r="R22" i="107"/>
  <c r="P22" i="107"/>
  <c r="T21" i="107"/>
  <c r="R21" i="107"/>
  <c r="T20" i="107"/>
  <c r="R20" i="107"/>
  <c r="P20" i="107"/>
  <c r="N20" i="107"/>
  <c r="T18" i="107"/>
  <c r="R18" i="107"/>
  <c r="P18" i="107"/>
  <c r="N18" i="107"/>
  <c r="R17" i="107"/>
  <c r="P17" i="107"/>
  <c r="N17" i="107"/>
  <c r="T16" i="107"/>
  <c r="R16" i="107"/>
  <c r="P16" i="107"/>
  <c r="N16" i="107"/>
  <c r="T15" i="107"/>
  <c r="N15" i="107"/>
  <c r="T14" i="107"/>
  <c r="R14" i="107"/>
  <c r="T13" i="107"/>
  <c r="P13" i="107"/>
  <c r="N13" i="107"/>
  <c r="V12" i="107"/>
  <c r="T12" i="107"/>
  <c r="R12" i="107"/>
  <c r="P12" i="107"/>
  <c r="V11" i="107"/>
  <c r="T11" i="107"/>
  <c r="R11" i="107"/>
  <c r="P11" i="107"/>
  <c r="N11" i="107"/>
  <c r="T10" i="107"/>
  <c r="R10" i="107"/>
  <c r="P10" i="107"/>
  <c r="N10" i="107"/>
  <c r="R9" i="107"/>
  <c r="P9" i="107"/>
  <c r="N9" i="107"/>
  <c r="T8" i="107"/>
  <c r="P8" i="107"/>
  <c r="N8" i="107"/>
  <c r="T7" i="107"/>
  <c r="R7" i="107"/>
  <c r="N7" i="107"/>
  <c r="T6" i="107"/>
  <c r="R6" i="107"/>
  <c r="P6" i="107"/>
  <c r="T5" i="107"/>
  <c r="R5" i="107"/>
  <c r="P5" i="107"/>
  <c r="N5" i="107"/>
  <c r="V4" i="107"/>
  <c r="T4" i="107"/>
  <c r="R4" i="107"/>
  <c r="P4" i="107"/>
  <c r="N4" i="107"/>
  <c r="V3" i="107"/>
  <c r="T3" i="107"/>
  <c r="R3" i="107"/>
  <c r="P3" i="107"/>
  <c r="N3" i="107"/>
  <c r="T2" i="107"/>
  <c r="R2" i="107"/>
  <c r="P2" i="107"/>
  <c r="N2" i="107"/>
  <c r="U2" i="106"/>
  <c r="S3" i="106"/>
  <c r="S4" i="106"/>
  <c r="T4" i="106"/>
  <c r="S5" i="106"/>
  <c r="T5" i="106"/>
  <c r="S6" i="106"/>
  <c r="S7" i="106"/>
  <c r="T7" i="106"/>
  <c r="S8" i="106"/>
  <c r="S9" i="106"/>
  <c r="T9" i="106"/>
  <c r="S10" i="106"/>
  <c r="T10" i="106"/>
  <c r="S11" i="106"/>
  <c r="S12" i="106"/>
  <c r="T12" i="106"/>
  <c r="S13" i="106"/>
  <c r="T13" i="106"/>
  <c r="S14" i="106"/>
  <c r="S15" i="106"/>
  <c r="T15" i="106"/>
  <c r="S16" i="106"/>
  <c r="S17" i="106"/>
  <c r="T17" i="106"/>
  <c r="S18" i="106"/>
  <c r="T18" i="106"/>
  <c r="S20" i="106"/>
  <c r="S21" i="106"/>
  <c r="T21" i="106"/>
  <c r="S22" i="106"/>
  <c r="T22" i="106"/>
  <c r="S23" i="106"/>
  <c r="S24" i="106"/>
  <c r="T24" i="106"/>
  <c r="S25" i="106"/>
  <c r="S26" i="106"/>
  <c r="T26" i="106"/>
  <c r="S27" i="106"/>
  <c r="T27" i="106"/>
  <c r="S28" i="106"/>
  <c r="S29" i="106"/>
  <c r="T29" i="106"/>
  <c r="S30" i="106"/>
  <c r="T30" i="106"/>
  <c r="S31" i="106"/>
  <c r="S32" i="106"/>
  <c r="T32" i="106"/>
  <c r="S33" i="106"/>
  <c r="S34" i="106"/>
  <c r="T34" i="106"/>
  <c r="S35" i="106"/>
  <c r="T35" i="106"/>
  <c r="S36" i="106"/>
  <c r="S37" i="106"/>
  <c r="S38" i="106"/>
  <c r="S39" i="106"/>
  <c r="S40" i="106"/>
  <c r="T40" i="106"/>
  <c r="S41" i="106"/>
  <c r="T41" i="106"/>
  <c r="S42" i="106"/>
  <c r="T42" i="106"/>
  <c r="S43" i="106"/>
  <c r="T43" i="106"/>
  <c r="S2" i="106"/>
  <c r="Q3" i="106"/>
  <c r="Q4" i="106"/>
  <c r="Q5" i="106"/>
  <c r="Q6" i="106"/>
  <c r="R6" i="106"/>
  <c r="Q7" i="106"/>
  <c r="R7" i="106"/>
  <c r="Q8" i="106"/>
  <c r="R8" i="106"/>
  <c r="Q9" i="106"/>
  <c r="R9" i="106"/>
  <c r="Q10" i="106"/>
  <c r="R10" i="106"/>
  <c r="Q11" i="106"/>
  <c r="R11" i="106"/>
  <c r="Q12" i="106"/>
  <c r="R12" i="106"/>
  <c r="Q13" i="106"/>
  <c r="Q14" i="106"/>
  <c r="Q15" i="106"/>
  <c r="R15" i="106"/>
  <c r="Q16" i="106"/>
  <c r="R16" i="106"/>
  <c r="Q17" i="106"/>
  <c r="R17" i="106"/>
  <c r="Q18" i="106"/>
  <c r="R18" i="106"/>
  <c r="Q20" i="106"/>
  <c r="R20" i="106"/>
  <c r="Q21" i="106"/>
  <c r="R21" i="106"/>
  <c r="Q22" i="106"/>
  <c r="Q23" i="106"/>
  <c r="R23" i="106"/>
  <c r="Q24" i="106"/>
  <c r="R24" i="106"/>
  <c r="Q25" i="106"/>
  <c r="R25" i="106"/>
  <c r="Q26" i="106"/>
  <c r="Q27" i="106"/>
  <c r="R27" i="106"/>
  <c r="Q28" i="106"/>
  <c r="R28" i="106"/>
  <c r="Q29" i="106"/>
  <c r="R29" i="106"/>
  <c r="Q30" i="106"/>
  <c r="R30" i="106"/>
  <c r="Q31" i="106"/>
  <c r="R31" i="106"/>
  <c r="Q32" i="106"/>
  <c r="R32" i="106"/>
  <c r="Q33" i="106"/>
  <c r="R33" i="106"/>
  <c r="Q34" i="106"/>
  <c r="Q35" i="106"/>
  <c r="R35" i="106"/>
  <c r="Q36" i="106"/>
  <c r="R36" i="106"/>
  <c r="Q37" i="106"/>
  <c r="Q38" i="106"/>
  <c r="Q39" i="106"/>
  <c r="R39" i="106"/>
  <c r="Q40" i="106"/>
  <c r="Q41" i="106"/>
  <c r="R41" i="106"/>
  <c r="Q42" i="106"/>
  <c r="R42" i="106"/>
  <c r="Q43" i="106"/>
  <c r="R43" i="106"/>
  <c r="Q2" i="106"/>
  <c r="O3" i="106"/>
  <c r="O4" i="106"/>
  <c r="O5" i="106"/>
  <c r="P5" i="106"/>
  <c r="O6" i="106"/>
  <c r="O7" i="106"/>
  <c r="O8" i="106"/>
  <c r="P8" i="106"/>
  <c r="O9" i="106"/>
  <c r="P9" i="106"/>
  <c r="O10" i="106"/>
  <c r="P10" i="106"/>
  <c r="O11" i="106"/>
  <c r="P11" i="106"/>
  <c r="O12" i="106"/>
  <c r="O13" i="106"/>
  <c r="P13" i="106"/>
  <c r="O14" i="106"/>
  <c r="P14" i="106"/>
  <c r="O15" i="106"/>
  <c r="O16" i="106"/>
  <c r="P16" i="106"/>
  <c r="O17" i="106"/>
  <c r="P17" i="106"/>
  <c r="O18" i="106"/>
  <c r="P18" i="106"/>
  <c r="O20" i="106"/>
  <c r="O21" i="106"/>
  <c r="O22" i="106"/>
  <c r="P22" i="106"/>
  <c r="O23" i="106"/>
  <c r="P23" i="106"/>
  <c r="O24" i="106"/>
  <c r="O25" i="106"/>
  <c r="P25" i="106"/>
  <c r="O26" i="106"/>
  <c r="P26" i="106"/>
  <c r="O27" i="106"/>
  <c r="P27" i="106"/>
  <c r="O28" i="106"/>
  <c r="P28" i="106"/>
  <c r="O29" i="106"/>
  <c r="O30" i="106"/>
  <c r="P30" i="106"/>
  <c r="O31" i="106"/>
  <c r="P31" i="106"/>
  <c r="O32" i="106"/>
  <c r="P32" i="106"/>
  <c r="O33" i="106"/>
  <c r="O34" i="106"/>
  <c r="P34" i="106"/>
  <c r="O35" i="106"/>
  <c r="P35" i="106"/>
  <c r="O36" i="106"/>
  <c r="P36" i="106"/>
  <c r="O37" i="106"/>
  <c r="O38" i="106"/>
  <c r="P38" i="106"/>
  <c r="O39" i="106"/>
  <c r="P39" i="106"/>
  <c r="O40" i="106"/>
  <c r="P40" i="106"/>
  <c r="O41" i="106"/>
  <c r="O42" i="106"/>
  <c r="P42" i="106"/>
  <c r="O43" i="106"/>
  <c r="P43" i="106"/>
  <c r="O2" i="106"/>
  <c r="P2" i="106"/>
  <c r="M3" i="106"/>
  <c r="M4" i="106"/>
  <c r="N4" i="106"/>
  <c r="M5" i="106"/>
  <c r="N5" i="106"/>
  <c r="M6" i="106"/>
  <c r="N6" i="106"/>
  <c r="M7" i="106"/>
  <c r="M8" i="106"/>
  <c r="N8" i="106"/>
  <c r="M9" i="106"/>
  <c r="M10" i="106"/>
  <c r="N10" i="106"/>
  <c r="M11" i="106"/>
  <c r="M12" i="106"/>
  <c r="N12" i="106"/>
  <c r="M13" i="106"/>
  <c r="N13" i="106"/>
  <c r="M14" i="106"/>
  <c r="N14" i="106"/>
  <c r="M15" i="106"/>
  <c r="N15" i="106"/>
  <c r="M16" i="106"/>
  <c r="N16" i="106"/>
  <c r="M17" i="106"/>
  <c r="N17" i="106"/>
  <c r="M18" i="106"/>
  <c r="N18" i="106"/>
  <c r="M20" i="106"/>
  <c r="N20" i="106"/>
  <c r="M21" i="106"/>
  <c r="N21" i="106"/>
  <c r="M22" i="106"/>
  <c r="N22" i="106"/>
  <c r="M23" i="106"/>
  <c r="N23" i="106"/>
  <c r="M24" i="106"/>
  <c r="N24" i="106"/>
  <c r="M25" i="106"/>
  <c r="M26" i="106"/>
  <c r="M27" i="106"/>
  <c r="N27" i="106"/>
  <c r="M28" i="106"/>
  <c r="N28" i="106"/>
  <c r="M29" i="106"/>
  <c r="N29" i="106"/>
  <c r="M30" i="106"/>
  <c r="N30" i="106"/>
  <c r="M31" i="106"/>
  <c r="M32" i="106"/>
  <c r="N32" i="106"/>
  <c r="M33" i="106"/>
  <c r="M34" i="106"/>
  <c r="M35" i="106"/>
  <c r="N35" i="106"/>
  <c r="M36" i="106"/>
  <c r="M37" i="106"/>
  <c r="M38" i="106"/>
  <c r="N38" i="106"/>
  <c r="M39" i="106"/>
  <c r="N39" i="106"/>
  <c r="M40" i="106"/>
  <c r="N40" i="106"/>
  <c r="M41" i="106"/>
  <c r="N41" i="106"/>
  <c r="M42" i="106"/>
  <c r="M43" i="106"/>
  <c r="N43" i="106"/>
  <c r="M2" i="106"/>
  <c r="U3" i="106"/>
  <c r="V3" i="106"/>
  <c r="U4" i="106"/>
  <c r="U5" i="106"/>
  <c r="V5" i="106"/>
  <c r="U6" i="106"/>
  <c r="V6" i="106"/>
  <c r="U7" i="106"/>
  <c r="V7" i="106"/>
  <c r="U8" i="106"/>
  <c r="V8" i="106"/>
  <c r="U9" i="106"/>
  <c r="U10" i="106"/>
  <c r="V10" i="106"/>
  <c r="U11" i="106"/>
  <c r="V11" i="106"/>
  <c r="U12" i="106"/>
  <c r="U13" i="106"/>
  <c r="U14" i="106"/>
  <c r="U15" i="106"/>
  <c r="V15" i="106"/>
  <c r="U16" i="106"/>
  <c r="V16" i="106"/>
  <c r="U17" i="106"/>
  <c r="V17" i="106"/>
  <c r="U18" i="106"/>
  <c r="V18" i="106"/>
  <c r="U20" i="106"/>
  <c r="V20" i="106"/>
  <c r="U21" i="106"/>
  <c r="U22" i="106"/>
  <c r="V22" i="106"/>
  <c r="U23" i="106"/>
  <c r="U24" i="106"/>
  <c r="V24" i="106"/>
  <c r="U25" i="106"/>
  <c r="V25" i="106"/>
  <c r="U26" i="106"/>
  <c r="V26" i="106"/>
  <c r="U27" i="106"/>
  <c r="V27" i="106"/>
  <c r="U28" i="106"/>
  <c r="U29" i="106"/>
  <c r="V29" i="106"/>
  <c r="U30" i="106"/>
  <c r="V30" i="106"/>
  <c r="U31" i="106"/>
  <c r="U32" i="106"/>
  <c r="V32" i="106"/>
  <c r="U33" i="106"/>
  <c r="V33" i="106"/>
  <c r="U34" i="106"/>
  <c r="U35" i="106"/>
  <c r="V35" i="106"/>
  <c r="U36" i="106"/>
  <c r="V36" i="106"/>
  <c r="U37" i="106"/>
  <c r="V37" i="106"/>
  <c r="U38" i="106"/>
  <c r="V38" i="106"/>
  <c r="U39" i="106"/>
  <c r="U40" i="106"/>
  <c r="V40" i="106"/>
  <c r="U41" i="106"/>
  <c r="V41" i="106"/>
  <c r="U42" i="106"/>
  <c r="U43" i="106"/>
  <c r="V43" i="106"/>
  <c r="V42" i="106"/>
  <c r="N42" i="106"/>
  <c r="P41" i="106"/>
  <c r="R40" i="106"/>
  <c r="V39" i="106"/>
  <c r="T39" i="106"/>
  <c r="T38" i="106"/>
  <c r="R38" i="106"/>
  <c r="T37" i="106"/>
  <c r="R37" i="106"/>
  <c r="P37" i="106"/>
  <c r="N37" i="106"/>
  <c r="T36" i="106"/>
  <c r="N36" i="106"/>
  <c r="V34" i="106"/>
  <c r="R34" i="106"/>
  <c r="N34" i="106"/>
  <c r="T33" i="106"/>
  <c r="P33" i="106"/>
  <c r="N33" i="106"/>
  <c r="V31" i="106"/>
  <c r="T31" i="106"/>
  <c r="N31" i="106"/>
  <c r="P29" i="106"/>
  <c r="V28" i="106"/>
  <c r="T28" i="106"/>
  <c r="R26" i="106"/>
  <c r="N26" i="106"/>
  <c r="T25" i="106"/>
  <c r="N25" i="106"/>
  <c r="P24" i="106"/>
  <c r="V23" i="106"/>
  <c r="T23" i="106"/>
  <c r="R22" i="106"/>
  <c r="V21" i="106"/>
  <c r="P21" i="106"/>
  <c r="T20" i="106"/>
  <c r="P20" i="106"/>
  <c r="T16" i="106"/>
  <c r="P15" i="106"/>
  <c r="V14" i="106"/>
  <c r="T14" i="106"/>
  <c r="R14" i="106"/>
  <c r="V13" i="106"/>
  <c r="R13" i="106"/>
  <c r="V12" i="106"/>
  <c r="P12" i="106"/>
  <c r="T11" i="106"/>
  <c r="N11" i="106"/>
  <c r="V9" i="106"/>
  <c r="N9" i="106"/>
  <c r="T8" i="106"/>
  <c r="P7" i="106"/>
  <c r="N7" i="106"/>
  <c r="T6" i="106"/>
  <c r="P6" i="106"/>
  <c r="R5" i="106"/>
  <c r="V4" i="106"/>
  <c r="R4" i="106"/>
  <c r="P4" i="106"/>
  <c r="T3" i="106"/>
  <c r="R3" i="106"/>
  <c r="P3" i="106"/>
  <c r="N3" i="106"/>
  <c r="V2" i="106"/>
  <c r="T2" i="106"/>
  <c r="R2" i="106"/>
  <c r="N2" i="106"/>
  <c r="U3" i="105"/>
  <c r="U4" i="105"/>
  <c r="V4" i="105"/>
  <c r="U5" i="105"/>
  <c r="U6" i="105"/>
  <c r="V6" i="105"/>
  <c r="U7" i="105"/>
  <c r="V7" i="105"/>
  <c r="U8" i="105"/>
  <c r="U9" i="105"/>
  <c r="V9" i="105"/>
  <c r="U10" i="105"/>
  <c r="U11" i="105"/>
  <c r="U12" i="105"/>
  <c r="U13" i="105"/>
  <c r="V13" i="105"/>
  <c r="U14" i="105"/>
  <c r="V14" i="105"/>
  <c r="U15" i="105"/>
  <c r="U16" i="105"/>
  <c r="V16" i="105"/>
  <c r="U17" i="105"/>
  <c r="V17" i="105"/>
  <c r="U18" i="105"/>
  <c r="U19" i="105"/>
  <c r="U20" i="105"/>
  <c r="U21" i="105"/>
  <c r="U22" i="105"/>
  <c r="V22" i="105"/>
  <c r="U23" i="105"/>
  <c r="U24" i="105"/>
  <c r="V24" i="105"/>
  <c r="U25" i="105"/>
  <c r="V25" i="105"/>
  <c r="U26" i="105"/>
  <c r="U27" i="105"/>
  <c r="U28" i="105"/>
  <c r="U29" i="105"/>
  <c r="U30" i="105"/>
  <c r="U31" i="105"/>
  <c r="V31" i="105"/>
  <c r="U32" i="105"/>
  <c r="U33" i="105"/>
  <c r="V33" i="105"/>
  <c r="U34" i="105"/>
  <c r="U35" i="105"/>
  <c r="U36" i="105"/>
  <c r="U37" i="105"/>
  <c r="V37" i="105"/>
  <c r="U38" i="105"/>
  <c r="V38" i="105"/>
  <c r="U39" i="105"/>
  <c r="U40" i="105"/>
  <c r="V40" i="105"/>
  <c r="U41" i="105"/>
  <c r="V41" i="105"/>
  <c r="U42" i="105"/>
  <c r="U2" i="105"/>
  <c r="S3" i="105"/>
  <c r="S4" i="105"/>
  <c r="S5" i="105"/>
  <c r="S6" i="105"/>
  <c r="T6" i="105"/>
  <c r="S7" i="105"/>
  <c r="S8" i="105"/>
  <c r="T8" i="105"/>
  <c r="S9" i="105"/>
  <c r="S10" i="105"/>
  <c r="S11" i="105"/>
  <c r="T11" i="105"/>
  <c r="S12" i="105"/>
  <c r="S13" i="105"/>
  <c r="S14" i="105"/>
  <c r="T14" i="105"/>
  <c r="S15" i="105"/>
  <c r="S16" i="105"/>
  <c r="T16" i="105"/>
  <c r="S17" i="105"/>
  <c r="T17" i="105"/>
  <c r="S18" i="105"/>
  <c r="S19" i="105"/>
  <c r="S20" i="105"/>
  <c r="S21" i="105"/>
  <c r="S22" i="105"/>
  <c r="T22" i="105"/>
  <c r="S23" i="105"/>
  <c r="S24" i="105"/>
  <c r="T24" i="105"/>
  <c r="S25" i="105"/>
  <c r="S26" i="105"/>
  <c r="S27" i="105"/>
  <c r="S28" i="105"/>
  <c r="S29" i="105"/>
  <c r="S30" i="105"/>
  <c r="T30" i="105"/>
  <c r="S31" i="105"/>
  <c r="S32" i="105"/>
  <c r="T32" i="105"/>
  <c r="S33" i="105"/>
  <c r="S34" i="105"/>
  <c r="T34" i="105"/>
  <c r="S35" i="105"/>
  <c r="T35" i="105"/>
  <c r="S36" i="105"/>
  <c r="S37" i="105"/>
  <c r="S38" i="105"/>
  <c r="T38" i="105"/>
  <c r="S39" i="105"/>
  <c r="S40" i="105"/>
  <c r="T40" i="105"/>
  <c r="S41" i="105"/>
  <c r="T41" i="105"/>
  <c r="S42" i="105"/>
  <c r="S2" i="105"/>
  <c r="Q3" i="105"/>
  <c r="Q4" i="105"/>
  <c r="Q5" i="105"/>
  <c r="Q6" i="105"/>
  <c r="R6" i="105"/>
  <c r="Q7" i="105"/>
  <c r="R7" i="105"/>
  <c r="Q8" i="105"/>
  <c r="R8" i="105"/>
  <c r="Q9" i="105"/>
  <c r="R9" i="105"/>
  <c r="Q10" i="105"/>
  <c r="Q11" i="105"/>
  <c r="Q12" i="105"/>
  <c r="Q13" i="105"/>
  <c r="Q14" i="105"/>
  <c r="Q15" i="105"/>
  <c r="R15" i="105"/>
  <c r="Q16" i="105"/>
  <c r="Q17" i="105"/>
  <c r="R17" i="105"/>
  <c r="Q18" i="105"/>
  <c r="R18" i="105"/>
  <c r="Q19" i="105"/>
  <c r="R19" i="105"/>
  <c r="Q20" i="105"/>
  <c r="R20" i="105"/>
  <c r="Q21" i="105"/>
  <c r="Q22" i="105"/>
  <c r="R22" i="105"/>
  <c r="Q23" i="105"/>
  <c r="R23" i="105"/>
  <c r="Q24" i="105"/>
  <c r="R24" i="105"/>
  <c r="Q25" i="105"/>
  <c r="R25" i="105"/>
  <c r="Q26" i="105"/>
  <c r="R26" i="105"/>
  <c r="Q27" i="105"/>
  <c r="R27" i="105"/>
  <c r="Q28" i="105"/>
  <c r="R28" i="105"/>
  <c r="Q29" i="105"/>
  <c r="R29" i="105"/>
  <c r="Q30" i="105"/>
  <c r="R30" i="105"/>
  <c r="Q31" i="105"/>
  <c r="R31" i="105"/>
  <c r="Q32" i="105"/>
  <c r="Q33" i="105"/>
  <c r="R33" i="105"/>
  <c r="Q34" i="105"/>
  <c r="Q35" i="105"/>
  <c r="R35" i="105"/>
  <c r="Q36" i="105"/>
  <c r="Q37" i="105"/>
  <c r="Q38" i="105"/>
  <c r="Q39" i="105"/>
  <c r="R39" i="105"/>
  <c r="Q40" i="105"/>
  <c r="R40" i="105"/>
  <c r="Q41" i="105"/>
  <c r="R41" i="105"/>
  <c r="Q42" i="105"/>
  <c r="Q2" i="105"/>
  <c r="R2" i="105"/>
  <c r="O3" i="105"/>
  <c r="O4" i="105"/>
  <c r="O5" i="105"/>
  <c r="O6" i="105"/>
  <c r="P6" i="105"/>
  <c r="O7" i="105"/>
  <c r="O8" i="105"/>
  <c r="O9" i="105"/>
  <c r="P9" i="105"/>
  <c r="O10" i="105"/>
  <c r="P10" i="105"/>
  <c r="O11" i="105"/>
  <c r="O12" i="105"/>
  <c r="O13" i="105"/>
  <c r="O14" i="105"/>
  <c r="P14" i="105"/>
  <c r="O15" i="105"/>
  <c r="P15" i="105"/>
  <c r="O16" i="105"/>
  <c r="O17" i="105"/>
  <c r="P17" i="105"/>
  <c r="O18" i="105"/>
  <c r="O19" i="105"/>
  <c r="O20" i="105"/>
  <c r="O21" i="105"/>
  <c r="O22" i="105"/>
  <c r="P22" i="105"/>
  <c r="O23" i="105"/>
  <c r="O24" i="105"/>
  <c r="O25" i="105"/>
  <c r="O26" i="105"/>
  <c r="O27" i="105"/>
  <c r="O28" i="105"/>
  <c r="O29" i="105"/>
  <c r="O30" i="105"/>
  <c r="P30" i="105"/>
  <c r="O31" i="105"/>
  <c r="O32" i="105"/>
  <c r="O33" i="105"/>
  <c r="O34" i="105"/>
  <c r="P34" i="105"/>
  <c r="O35" i="105"/>
  <c r="O36" i="105"/>
  <c r="O37" i="105"/>
  <c r="O38" i="105"/>
  <c r="P38" i="105"/>
  <c r="O39" i="105"/>
  <c r="P39" i="105"/>
  <c r="O40" i="105"/>
  <c r="O41" i="105"/>
  <c r="P41" i="105"/>
  <c r="O42" i="105"/>
  <c r="P42" i="105"/>
  <c r="O2" i="105"/>
  <c r="M3" i="105"/>
  <c r="N3" i="105"/>
  <c r="M4" i="105"/>
  <c r="M5" i="105"/>
  <c r="M6" i="105"/>
  <c r="N6" i="105"/>
  <c r="M7" i="105"/>
  <c r="M8" i="105"/>
  <c r="M9" i="105"/>
  <c r="N9" i="105"/>
  <c r="M10" i="105"/>
  <c r="N10" i="105"/>
  <c r="M11" i="105"/>
  <c r="N11" i="105"/>
  <c r="M12" i="105"/>
  <c r="M13" i="105"/>
  <c r="M14" i="105"/>
  <c r="N14" i="105"/>
  <c r="M15" i="105"/>
  <c r="M16" i="105"/>
  <c r="N16" i="105"/>
  <c r="M17" i="105"/>
  <c r="N17" i="105"/>
  <c r="M18" i="105"/>
  <c r="N18" i="105"/>
  <c r="M19" i="105"/>
  <c r="N19" i="105"/>
  <c r="M20" i="105"/>
  <c r="M21" i="105"/>
  <c r="M22" i="105"/>
  <c r="N22" i="105"/>
  <c r="M23" i="105"/>
  <c r="M24" i="105"/>
  <c r="M25" i="105"/>
  <c r="N25" i="105"/>
  <c r="M26" i="105"/>
  <c r="N26" i="105"/>
  <c r="M27" i="105"/>
  <c r="N27" i="105"/>
  <c r="M28" i="105"/>
  <c r="M29" i="105"/>
  <c r="M30" i="105"/>
  <c r="N30" i="105"/>
  <c r="M31" i="105"/>
  <c r="M32" i="105"/>
  <c r="M33" i="105"/>
  <c r="N33" i="105"/>
  <c r="M34" i="105"/>
  <c r="N34" i="105"/>
  <c r="M35" i="105"/>
  <c r="N35" i="105"/>
  <c r="M36" i="105"/>
  <c r="M37" i="105"/>
  <c r="M38" i="105"/>
  <c r="N38" i="105"/>
  <c r="M39" i="105"/>
  <c r="M40" i="105"/>
  <c r="M41" i="105"/>
  <c r="N41" i="105"/>
  <c r="M42" i="105"/>
  <c r="N42" i="105"/>
  <c r="M2" i="105"/>
  <c r="V42" i="105"/>
  <c r="T42" i="105"/>
  <c r="R42" i="105"/>
  <c r="P40" i="105"/>
  <c r="N40" i="105"/>
  <c r="V39" i="105"/>
  <c r="T39" i="105"/>
  <c r="N39" i="105"/>
  <c r="R38" i="105"/>
  <c r="T37" i="105"/>
  <c r="R37" i="105"/>
  <c r="P37" i="105"/>
  <c r="N37" i="105"/>
  <c r="V36" i="105"/>
  <c r="T36" i="105"/>
  <c r="R36" i="105"/>
  <c r="P36" i="105"/>
  <c r="N36" i="105"/>
  <c r="V35" i="105"/>
  <c r="P35" i="105"/>
  <c r="V34" i="105"/>
  <c r="R34" i="105"/>
  <c r="T33" i="105"/>
  <c r="P33" i="105"/>
  <c r="V32" i="105"/>
  <c r="R32" i="105"/>
  <c r="P32" i="105"/>
  <c r="N32" i="105"/>
  <c r="T31" i="105"/>
  <c r="P31" i="105"/>
  <c r="N31" i="105"/>
  <c r="V30" i="105"/>
  <c r="V29" i="105"/>
  <c r="T29" i="105"/>
  <c r="P29" i="105"/>
  <c r="N29" i="105"/>
  <c r="V28" i="105"/>
  <c r="T28" i="105"/>
  <c r="P28" i="105"/>
  <c r="N28" i="105"/>
  <c r="V27" i="105"/>
  <c r="T27" i="105"/>
  <c r="P27" i="105"/>
  <c r="V26" i="105"/>
  <c r="T26" i="105"/>
  <c r="P26" i="105"/>
  <c r="T25" i="105"/>
  <c r="P25" i="105"/>
  <c r="P24" i="105"/>
  <c r="N24" i="105"/>
  <c r="V23" i="105"/>
  <c r="T23" i="105"/>
  <c r="P23" i="105"/>
  <c r="N23" i="105"/>
  <c r="V21" i="105"/>
  <c r="T21" i="105"/>
  <c r="R21" i="105"/>
  <c r="P21" i="105"/>
  <c r="N21" i="105"/>
  <c r="V20" i="105"/>
  <c r="T20" i="105"/>
  <c r="P20" i="105"/>
  <c r="N20" i="105"/>
  <c r="V19" i="105"/>
  <c r="T19" i="105"/>
  <c r="P19" i="105"/>
  <c r="V18" i="105"/>
  <c r="T18" i="105"/>
  <c r="P18" i="105"/>
  <c r="R16" i="105"/>
  <c r="P16" i="105"/>
  <c r="V15" i="105"/>
  <c r="T15" i="105"/>
  <c r="N15" i="105"/>
  <c r="R14" i="105"/>
  <c r="T13" i="105"/>
  <c r="R13" i="105"/>
  <c r="P13" i="105"/>
  <c r="N13" i="105"/>
  <c r="V12" i="105"/>
  <c r="T12" i="105"/>
  <c r="R12" i="105"/>
  <c r="P12" i="105"/>
  <c r="N12" i="105"/>
  <c r="V11" i="105"/>
  <c r="R11" i="105"/>
  <c r="P11" i="105"/>
  <c r="V10" i="105"/>
  <c r="T10" i="105"/>
  <c r="R10" i="105"/>
  <c r="T9" i="105"/>
  <c r="V8" i="105"/>
  <c r="P8" i="105"/>
  <c r="N8" i="105"/>
  <c r="T7" i="105"/>
  <c r="P7" i="105"/>
  <c r="N7" i="105"/>
  <c r="V5" i="105"/>
  <c r="T5" i="105"/>
  <c r="R5" i="105"/>
  <c r="P5" i="105"/>
  <c r="N5" i="105"/>
  <c r="T4" i="105"/>
  <c r="R4" i="105"/>
  <c r="P4" i="105"/>
  <c r="N4" i="105"/>
  <c r="V3" i="105"/>
  <c r="T3" i="105"/>
  <c r="R3" i="105"/>
  <c r="P3" i="105"/>
  <c r="V2" i="105"/>
  <c r="T2" i="105"/>
  <c r="P2" i="105"/>
  <c r="N2" i="105"/>
  <c r="U3" i="104"/>
  <c r="U4" i="104"/>
  <c r="U5" i="104"/>
  <c r="U6" i="104"/>
  <c r="V6" i="104"/>
  <c r="U7" i="104"/>
  <c r="V7" i="104"/>
  <c r="U8" i="104"/>
  <c r="V8" i="104"/>
  <c r="U9" i="104"/>
  <c r="U10" i="104"/>
  <c r="U11" i="104"/>
  <c r="U12" i="104"/>
  <c r="U13" i="104"/>
  <c r="V13" i="104"/>
  <c r="U14" i="104"/>
  <c r="U15" i="104"/>
  <c r="V15" i="104"/>
  <c r="U16" i="104"/>
  <c r="V16" i="104"/>
  <c r="U17" i="104"/>
  <c r="U18" i="104"/>
  <c r="U19" i="104"/>
  <c r="U20" i="104"/>
  <c r="U21" i="104"/>
  <c r="V21" i="104"/>
  <c r="U22" i="104"/>
  <c r="V22" i="104"/>
  <c r="U23" i="104"/>
  <c r="U24" i="104"/>
  <c r="V24" i="104"/>
  <c r="U25" i="104"/>
  <c r="U26" i="104"/>
  <c r="V26" i="104"/>
  <c r="U27" i="104"/>
  <c r="U28" i="104"/>
  <c r="V28" i="104"/>
  <c r="U29" i="104"/>
  <c r="V29" i="104"/>
  <c r="U30" i="104"/>
  <c r="V30" i="104"/>
  <c r="U31" i="104"/>
  <c r="V31" i="104"/>
  <c r="U32" i="104"/>
  <c r="U33" i="104"/>
  <c r="U34" i="104"/>
  <c r="U35" i="104"/>
  <c r="V35" i="104"/>
  <c r="U36" i="104"/>
  <c r="V36" i="104"/>
  <c r="U37" i="104"/>
  <c r="V37" i="104"/>
  <c r="U38" i="104"/>
  <c r="V38" i="104"/>
  <c r="U39" i="104"/>
  <c r="U40" i="104"/>
  <c r="U41" i="104"/>
  <c r="U42" i="104"/>
  <c r="U2" i="104"/>
  <c r="S3" i="104"/>
  <c r="S4" i="104"/>
  <c r="S5" i="104"/>
  <c r="S6" i="104"/>
  <c r="T6" i="104"/>
  <c r="S7" i="104"/>
  <c r="S8" i="104"/>
  <c r="T8" i="104"/>
  <c r="S9" i="104"/>
  <c r="S10" i="104"/>
  <c r="T10" i="104"/>
  <c r="S11" i="104"/>
  <c r="S12" i="104"/>
  <c r="S13" i="104"/>
  <c r="S14" i="104"/>
  <c r="T14" i="104"/>
  <c r="S15" i="104"/>
  <c r="S16" i="104"/>
  <c r="T16" i="104"/>
  <c r="S17" i="104"/>
  <c r="S18" i="104"/>
  <c r="T18" i="104"/>
  <c r="S19" i="104"/>
  <c r="S20" i="104"/>
  <c r="S21" i="104"/>
  <c r="T21" i="104"/>
  <c r="S22" i="104"/>
  <c r="S23" i="104"/>
  <c r="T23" i="104"/>
  <c r="S24" i="104"/>
  <c r="T24" i="104"/>
  <c r="S25" i="104"/>
  <c r="S26" i="104"/>
  <c r="S27" i="104"/>
  <c r="T27" i="104"/>
  <c r="S28" i="104"/>
  <c r="S29" i="104"/>
  <c r="T29" i="104"/>
  <c r="S30" i="104"/>
  <c r="S31" i="104"/>
  <c r="T31" i="104"/>
  <c r="S32" i="104"/>
  <c r="T32" i="104"/>
  <c r="S33" i="104"/>
  <c r="S34" i="104"/>
  <c r="S35" i="104"/>
  <c r="S36" i="104"/>
  <c r="S37" i="104"/>
  <c r="S38" i="104"/>
  <c r="T38" i="104"/>
  <c r="S39" i="104"/>
  <c r="T39" i="104"/>
  <c r="S40" i="104"/>
  <c r="T40" i="104"/>
  <c r="S41" i="104"/>
  <c r="S42" i="104"/>
  <c r="S2" i="104"/>
  <c r="Q3" i="104"/>
  <c r="Q4" i="104"/>
  <c r="Q5" i="104"/>
  <c r="Q6" i="104"/>
  <c r="R6" i="104"/>
  <c r="Q7" i="104"/>
  <c r="Q8" i="104"/>
  <c r="R8" i="104"/>
  <c r="Q9" i="104"/>
  <c r="Q10" i="104"/>
  <c r="Q11" i="104"/>
  <c r="Q12" i="104"/>
  <c r="Q13" i="104"/>
  <c r="Q14" i="104"/>
  <c r="R14" i="104"/>
  <c r="Q15" i="104"/>
  <c r="Q16" i="104"/>
  <c r="R16" i="104"/>
  <c r="Q17" i="104"/>
  <c r="Q18" i="104"/>
  <c r="R18" i="104"/>
  <c r="Q19" i="104"/>
  <c r="Q20" i="104"/>
  <c r="R20" i="104"/>
  <c r="Q21" i="104"/>
  <c r="R21" i="104"/>
  <c r="Q22" i="104"/>
  <c r="R22" i="104"/>
  <c r="Q23" i="104"/>
  <c r="Q24" i="104"/>
  <c r="R24" i="104"/>
  <c r="Q25" i="104"/>
  <c r="Q26" i="104"/>
  <c r="Q27" i="104"/>
  <c r="Q28" i="104"/>
  <c r="Q29" i="104"/>
  <c r="R29" i="104"/>
  <c r="Q30" i="104"/>
  <c r="R30" i="104"/>
  <c r="Q31" i="104"/>
  <c r="Q32" i="104"/>
  <c r="Q33" i="104"/>
  <c r="Q34" i="104"/>
  <c r="Q35" i="104"/>
  <c r="Q36" i="104"/>
  <c r="Q37" i="104"/>
  <c r="Q38" i="104"/>
  <c r="R38" i="104"/>
  <c r="Q39" i="104"/>
  <c r="Q40" i="104"/>
  <c r="R40" i="104"/>
  <c r="Q41" i="104"/>
  <c r="Q42" i="104"/>
  <c r="Q2" i="104"/>
  <c r="O3" i="104"/>
  <c r="O4" i="104"/>
  <c r="O5" i="104"/>
  <c r="O6" i="104"/>
  <c r="O7" i="104"/>
  <c r="P7" i="104"/>
  <c r="O8" i="104"/>
  <c r="O9" i="104"/>
  <c r="P9" i="104"/>
  <c r="O10" i="104"/>
  <c r="O11" i="104"/>
  <c r="O12" i="104"/>
  <c r="O13" i="104"/>
  <c r="O14" i="104"/>
  <c r="P14" i="104"/>
  <c r="O15" i="104"/>
  <c r="O16" i="104"/>
  <c r="P16" i="104"/>
  <c r="O17" i="104"/>
  <c r="P17" i="104"/>
  <c r="O18" i="104"/>
  <c r="O19" i="104"/>
  <c r="O20" i="104"/>
  <c r="P20" i="104"/>
  <c r="O21" i="104"/>
  <c r="P21" i="104"/>
  <c r="O22" i="104"/>
  <c r="O23" i="104"/>
  <c r="P23" i="104"/>
  <c r="O24" i="104"/>
  <c r="O25" i="104"/>
  <c r="O26" i="104"/>
  <c r="O27" i="104"/>
  <c r="O28" i="104"/>
  <c r="P28" i="104"/>
  <c r="O29" i="104"/>
  <c r="O30" i="104"/>
  <c r="P30" i="104"/>
  <c r="O31" i="104"/>
  <c r="P31" i="104"/>
  <c r="O32" i="104"/>
  <c r="O33" i="104"/>
  <c r="O34" i="104"/>
  <c r="O35" i="104"/>
  <c r="O36" i="104"/>
  <c r="O37" i="104"/>
  <c r="P37" i="104"/>
  <c r="O38" i="104"/>
  <c r="P38" i="104"/>
  <c r="O39" i="104"/>
  <c r="P39" i="104"/>
  <c r="O40" i="104"/>
  <c r="O41" i="104"/>
  <c r="O42" i="104"/>
  <c r="O2" i="104"/>
  <c r="P2" i="104"/>
  <c r="M22" i="104"/>
  <c r="M23" i="104"/>
  <c r="M24" i="104"/>
  <c r="M25" i="104"/>
  <c r="M26" i="104"/>
  <c r="N26" i="104"/>
  <c r="M27" i="104"/>
  <c r="M28" i="104"/>
  <c r="N28" i="104"/>
  <c r="M29" i="104"/>
  <c r="M30" i="104"/>
  <c r="M31" i="104"/>
  <c r="M32" i="104"/>
  <c r="M33" i="104"/>
  <c r="M34" i="104"/>
  <c r="N34" i="104"/>
  <c r="M35" i="104"/>
  <c r="M36" i="104"/>
  <c r="N36" i="104"/>
  <c r="M37" i="104"/>
  <c r="M38" i="104"/>
  <c r="M39" i="104"/>
  <c r="M40" i="104"/>
  <c r="N40" i="104"/>
  <c r="M41" i="104"/>
  <c r="N41" i="104"/>
  <c r="M42" i="104"/>
  <c r="N42" i="104"/>
  <c r="M3" i="104"/>
  <c r="M4" i="104"/>
  <c r="M5" i="104"/>
  <c r="M6" i="104"/>
  <c r="N6" i="104"/>
  <c r="M7" i="104"/>
  <c r="N7" i="104"/>
  <c r="M8" i="104"/>
  <c r="N8" i="104"/>
  <c r="M9" i="104"/>
  <c r="M10" i="104"/>
  <c r="N10" i="104"/>
  <c r="M11" i="104"/>
  <c r="N11" i="104" s="1"/>
  <c r="M12" i="104"/>
  <c r="M13" i="104"/>
  <c r="M14" i="104"/>
  <c r="N14" i="104"/>
  <c r="M15" i="104"/>
  <c r="N15" i="104"/>
  <c r="M16" i="104"/>
  <c r="N16" i="104"/>
  <c r="M17" i="104"/>
  <c r="M18" i="104"/>
  <c r="M19" i="104"/>
  <c r="M20" i="104"/>
  <c r="N20" i="104"/>
  <c r="M21" i="104"/>
  <c r="N21" i="104"/>
  <c r="M2" i="104"/>
  <c r="N2" i="104"/>
  <c r="V42" i="104"/>
  <c r="T42" i="104"/>
  <c r="R42" i="104"/>
  <c r="P42" i="104"/>
  <c r="V41" i="104"/>
  <c r="T41" i="104"/>
  <c r="R41" i="104"/>
  <c r="P41" i="104"/>
  <c r="V40" i="104"/>
  <c r="P40" i="104"/>
  <c r="V39" i="104"/>
  <c r="R39" i="104"/>
  <c r="N39" i="104"/>
  <c r="N38" i="104"/>
  <c r="T37" i="104"/>
  <c r="R37" i="104"/>
  <c r="N37" i="104"/>
  <c r="T36" i="104"/>
  <c r="R36" i="104"/>
  <c r="P36" i="104"/>
  <c r="T35" i="104"/>
  <c r="R35" i="104"/>
  <c r="P35" i="104"/>
  <c r="N35" i="104"/>
  <c r="V34" i="104"/>
  <c r="T34" i="104"/>
  <c r="R34" i="104"/>
  <c r="P34" i="104"/>
  <c r="V33" i="104"/>
  <c r="T33" i="104"/>
  <c r="R33" i="104"/>
  <c r="P33" i="104"/>
  <c r="N33" i="104"/>
  <c r="V32" i="104"/>
  <c r="R32" i="104"/>
  <c r="P32" i="104"/>
  <c r="N32" i="104"/>
  <c r="R31" i="104"/>
  <c r="N31" i="104"/>
  <c r="T30" i="104"/>
  <c r="N30" i="104"/>
  <c r="P29" i="104"/>
  <c r="N29" i="104"/>
  <c r="T28" i="104"/>
  <c r="R28" i="104"/>
  <c r="V27" i="104"/>
  <c r="R27" i="104"/>
  <c r="P27" i="104"/>
  <c r="N27" i="104"/>
  <c r="T26" i="104"/>
  <c r="R26" i="104"/>
  <c r="P26" i="104"/>
  <c r="V25" i="104"/>
  <c r="T25" i="104"/>
  <c r="R25" i="104"/>
  <c r="P25" i="104"/>
  <c r="N25" i="104"/>
  <c r="P24" i="104"/>
  <c r="N24" i="104"/>
  <c r="V23" i="104"/>
  <c r="R23" i="104"/>
  <c r="N23" i="104"/>
  <c r="T22" i="104"/>
  <c r="P22" i="104"/>
  <c r="N22" i="104"/>
  <c r="V20" i="104"/>
  <c r="T20" i="104"/>
  <c r="V19" i="104"/>
  <c r="T19" i="104"/>
  <c r="R19" i="104"/>
  <c r="P19" i="104"/>
  <c r="N19" i="104"/>
  <c r="V18" i="104"/>
  <c r="P18" i="104"/>
  <c r="N18" i="104"/>
  <c r="V17" i="104"/>
  <c r="T17" i="104"/>
  <c r="R17" i="104"/>
  <c r="N17" i="104"/>
  <c r="T15" i="104"/>
  <c r="R15" i="104"/>
  <c r="P15" i="104"/>
  <c r="V14" i="104"/>
  <c r="T13" i="104"/>
  <c r="R13" i="104"/>
  <c r="P13" i="104"/>
  <c r="N13" i="104"/>
  <c r="V12" i="104"/>
  <c r="T12" i="104"/>
  <c r="R12" i="104"/>
  <c r="P12" i="104"/>
  <c r="N12" i="104"/>
  <c r="V11" i="104"/>
  <c r="T11" i="104"/>
  <c r="R11" i="104"/>
  <c r="P11" i="104"/>
  <c r="V10" i="104"/>
  <c r="R10" i="104"/>
  <c r="P10" i="104"/>
  <c r="V9" i="104"/>
  <c r="T9" i="104"/>
  <c r="R9" i="104"/>
  <c r="N9" i="104"/>
  <c r="P8" i="104"/>
  <c r="T7" i="104"/>
  <c r="R7" i="104"/>
  <c r="P6" i="104"/>
  <c r="V5" i="104"/>
  <c r="T5" i="104"/>
  <c r="R5" i="104"/>
  <c r="P5" i="104"/>
  <c r="N5" i="104"/>
  <c r="V4" i="104"/>
  <c r="T4" i="104"/>
  <c r="R4" i="104"/>
  <c r="P4" i="104"/>
  <c r="N4" i="104"/>
  <c r="V3" i="104"/>
  <c r="T3" i="104"/>
  <c r="R3" i="104"/>
  <c r="P3" i="104"/>
  <c r="N3" i="104"/>
  <c r="V2" i="104"/>
  <c r="T2" i="104"/>
  <c r="R2" i="104"/>
  <c r="U3" i="103"/>
  <c r="V3" i="103"/>
  <c r="U4" i="103"/>
  <c r="U5" i="103"/>
  <c r="V5" i="103"/>
  <c r="U6" i="103"/>
  <c r="V6" i="103"/>
  <c r="U7" i="103"/>
  <c r="V7" i="103"/>
  <c r="U8" i="103"/>
  <c r="U9" i="103"/>
  <c r="U10" i="103"/>
  <c r="V10" i="103"/>
  <c r="U11" i="103"/>
  <c r="U12" i="103"/>
  <c r="U13" i="103"/>
  <c r="U14" i="103"/>
  <c r="V14" i="103"/>
  <c r="U15" i="103"/>
  <c r="V15" i="103"/>
  <c r="U16" i="103"/>
  <c r="V16" i="103"/>
  <c r="U17" i="103"/>
  <c r="V17" i="103"/>
  <c r="U18" i="103"/>
  <c r="V18" i="103"/>
  <c r="U19" i="103"/>
  <c r="U20" i="103"/>
  <c r="U21" i="103"/>
  <c r="V21" i="103"/>
  <c r="U22" i="103"/>
  <c r="V22" i="103"/>
  <c r="U23" i="103"/>
  <c r="V23" i="103"/>
  <c r="U24" i="103"/>
  <c r="U25" i="103"/>
  <c r="V25" i="103"/>
  <c r="U26" i="103"/>
  <c r="V26" i="103"/>
  <c r="U27" i="103"/>
  <c r="V27" i="103"/>
  <c r="U28" i="103"/>
  <c r="U29" i="103"/>
  <c r="V29" i="103"/>
  <c r="U30" i="103"/>
  <c r="V30" i="103"/>
  <c r="U31" i="103"/>
  <c r="V31" i="103"/>
  <c r="U32" i="103"/>
  <c r="V32" i="103"/>
  <c r="U33" i="103"/>
  <c r="U34" i="103"/>
  <c r="V34" i="103"/>
  <c r="U35" i="103"/>
  <c r="V35" i="103"/>
  <c r="U36" i="103"/>
  <c r="U37" i="103"/>
  <c r="V37" i="103"/>
  <c r="U38" i="103"/>
  <c r="V38" i="103"/>
  <c r="U39" i="103"/>
  <c r="V39" i="103"/>
  <c r="U40" i="103"/>
  <c r="V40" i="103"/>
  <c r="U41" i="103"/>
  <c r="U42" i="103"/>
  <c r="V42" i="103"/>
  <c r="U43" i="103"/>
  <c r="U44" i="103"/>
  <c r="U2" i="103"/>
  <c r="V2" i="103"/>
  <c r="S3" i="103"/>
  <c r="S4" i="103"/>
  <c r="S5" i="103"/>
  <c r="S6" i="103"/>
  <c r="S7" i="103"/>
  <c r="S8" i="103"/>
  <c r="T8" i="103"/>
  <c r="S9" i="103"/>
  <c r="T9" i="103"/>
  <c r="S10" i="103"/>
  <c r="T10" i="103"/>
  <c r="S11" i="103"/>
  <c r="S12" i="103"/>
  <c r="S13" i="103"/>
  <c r="S14" i="103"/>
  <c r="S15" i="103"/>
  <c r="S16" i="103"/>
  <c r="T16" i="103"/>
  <c r="S17" i="103"/>
  <c r="T17" i="103"/>
  <c r="S18" i="103"/>
  <c r="T18" i="103"/>
  <c r="S19" i="103"/>
  <c r="S20" i="103"/>
  <c r="S21" i="103"/>
  <c r="S22" i="103"/>
  <c r="S23" i="103"/>
  <c r="S24" i="103"/>
  <c r="T24" i="103"/>
  <c r="S25" i="103"/>
  <c r="T25" i="103"/>
  <c r="S26" i="103"/>
  <c r="T26" i="103"/>
  <c r="S27" i="103"/>
  <c r="S28" i="103"/>
  <c r="S29" i="103"/>
  <c r="S30" i="103"/>
  <c r="S31" i="103"/>
  <c r="S32" i="103"/>
  <c r="T32" i="103"/>
  <c r="S33" i="103"/>
  <c r="T33" i="103"/>
  <c r="S34" i="103"/>
  <c r="T34" i="103"/>
  <c r="S35" i="103"/>
  <c r="S36" i="103"/>
  <c r="S37" i="103"/>
  <c r="S38" i="103"/>
  <c r="T38" i="103"/>
  <c r="S39" i="103"/>
  <c r="S40" i="103"/>
  <c r="S41" i="103"/>
  <c r="T41" i="103"/>
  <c r="S42" i="103"/>
  <c r="T42" i="103"/>
  <c r="S43" i="103"/>
  <c r="S44" i="103"/>
  <c r="S2" i="103"/>
  <c r="Q3" i="103"/>
  <c r="Q4" i="103"/>
  <c r="Q5" i="103"/>
  <c r="Q6" i="103"/>
  <c r="R6" i="103"/>
  <c r="Q7" i="103"/>
  <c r="Q8" i="103"/>
  <c r="Q9" i="103"/>
  <c r="R9" i="103"/>
  <c r="Q10" i="103"/>
  <c r="R10" i="103"/>
  <c r="Q11" i="103"/>
  <c r="Q12" i="103"/>
  <c r="Q13" i="103"/>
  <c r="R13" i="103"/>
  <c r="Q14" i="103"/>
  <c r="Q15" i="103"/>
  <c r="Q16" i="103"/>
  <c r="R16" i="103"/>
  <c r="Q17" i="103"/>
  <c r="R17" i="103"/>
  <c r="Q18" i="103"/>
  <c r="R18" i="103"/>
  <c r="Q19" i="103"/>
  <c r="Q20" i="103"/>
  <c r="Q21" i="103"/>
  <c r="Q22" i="103"/>
  <c r="R22" i="103"/>
  <c r="Q23" i="103"/>
  <c r="Q24" i="103"/>
  <c r="R24" i="103"/>
  <c r="Q25" i="103"/>
  <c r="R25" i="103"/>
  <c r="Q26" i="103"/>
  <c r="R26" i="103"/>
  <c r="Q27" i="103"/>
  <c r="R27" i="103"/>
  <c r="Q28" i="103"/>
  <c r="R28" i="103"/>
  <c r="Q29" i="103"/>
  <c r="Q30" i="103"/>
  <c r="R30" i="103"/>
  <c r="Q31" i="103"/>
  <c r="Q32" i="103"/>
  <c r="Q33" i="103"/>
  <c r="R33" i="103"/>
  <c r="Q34" i="103"/>
  <c r="R34" i="103"/>
  <c r="Q35" i="103"/>
  <c r="R35" i="103"/>
  <c r="Q36" i="103"/>
  <c r="Q37" i="103"/>
  <c r="R37" i="103"/>
  <c r="Q38" i="103"/>
  <c r="R38" i="103"/>
  <c r="Q39" i="103"/>
  <c r="R39" i="103"/>
  <c r="Q40" i="103"/>
  <c r="R40" i="103"/>
  <c r="Q41" i="103"/>
  <c r="Q42" i="103"/>
  <c r="R42" i="103"/>
  <c r="Q43" i="103"/>
  <c r="Q44" i="103"/>
  <c r="Q2" i="103"/>
  <c r="O3" i="103"/>
  <c r="P3" i="103"/>
  <c r="O4" i="103"/>
  <c r="P4" i="103"/>
  <c r="O5" i="103"/>
  <c r="P5" i="103"/>
  <c r="O6" i="103"/>
  <c r="O7" i="103"/>
  <c r="O8" i="103"/>
  <c r="O9" i="103"/>
  <c r="P9" i="103"/>
  <c r="O10" i="103"/>
  <c r="O11" i="103"/>
  <c r="P11" i="103"/>
  <c r="O12" i="103"/>
  <c r="P12" i="103"/>
  <c r="O13" i="103"/>
  <c r="O14" i="103"/>
  <c r="O15" i="103"/>
  <c r="O16" i="103"/>
  <c r="O17" i="103"/>
  <c r="O18" i="103"/>
  <c r="P18" i="103"/>
  <c r="O19" i="103"/>
  <c r="P19" i="103"/>
  <c r="O20" i="103"/>
  <c r="P20" i="103"/>
  <c r="O21" i="103"/>
  <c r="P21" i="103"/>
  <c r="O22" i="103"/>
  <c r="O23" i="103"/>
  <c r="O24" i="103"/>
  <c r="O25" i="103"/>
  <c r="O26" i="103"/>
  <c r="P26" i="103"/>
  <c r="O27" i="103"/>
  <c r="O28" i="103"/>
  <c r="P28" i="103"/>
  <c r="O29" i="103"/>
  <c r="P29" i="103"/>
  <c r="O30" i="103"/>
  <c r="O31" i="103"/>
  <c r="O32" i="103"/>
  <c r="O33" i="103"/>
  <c r="O34" i="103"/>
  <c r="O35" i="103"/>
  <c r="P35" i="103"/>
  <c r="O36" i="103"/>
  <c r="P36" i="103"/>
  <c r="O37" i="103"/>
  <c r="P37" i="103"/>
  <c r="O38" i="103"/>
  <c r="O39" i="103"/>
  <c r="O40" i="103"/>
  <c r="O41" i="103"/>
  <c r="O42" i="103"/>
  <c r="P42" i="103"/>
  <c r="O43" i="103"/>
  <c r="P43" i="103"/>
  <c r="O44" i="103"/>
  <c r="O2" i="103"/>
  <c r="M3" i="103"/>
  <c r="M4" i="103"/>
  <c r="M5" i="103"/>
  <c r="M6" i="103"/>
  <c r="M7" i="103"/>
  <c r="N7" i="103"/>
  <c r="M8" i="103"/>
  <c r="M9" i="103"/>
  <c r="M10" i="103"/>
  <c r="N10" i="103"/>
  <c r="M11" i="103"/>
  <c r="M12" i="103"/>
  <c r="M13" i="103"/>
  <c r="M14" i="103"/>
  <c r="M15" i="103"/>
  <c r="N15" i="103"/>
  <c r="M16" i="103"/>
  <c r="M17" i="103"/>
  <c r="M18" i="103"/>
  <c r="N18" i="103"/>
  <c r="M19" i="103"/>
  <c r="M20" i="103"/>
  <c r="M21" i="103"/>
  <c r="M22" i="103"/>
  <c r="M23" i="103"/>
  <c r="N23" i="103"/>
  <c r="M24" i="103"/>
  <c r="M25" i="103"/>
  <c r="M26" i="103"/>
  <c r="N26" i="103"/>
  <c r="M27" i="103"/>
  <c r="M28" i="103"/>
  <c r="M29" i="103"/>
  <c r="M30" i="103"/>
  <c r="N30" i="103"/>
  <c r="M31" i="103"/>
  <c r="N31" i="103"/>
  <c r="M32" i="103"/>
  <c r="M33" i="103"/>
  <c r="M34" i="103"/>
  <c r="N34" i="103"/>
  <c r="M35" i="103"/>
  <c r="M36" i="103"/>
  <c r="M37" i="103"/>
  <c r="M38" i="103"/>
  <c r="N38" i="103"/>
  <c r="M39" i="103"/>
  <c r="N39" i="103"/>
  <c r="M40" i="103"/>
  <c r="M41" i="103"/>
  <c r="M42" i="103"/>
  <c r="N42" i="103"/>
  <c r="M43" i="103"/>
  <c r="M44" i="103"/>
  <c r="M2" i="103"/>
  <c r="N2" i="103"/>
  <c r="V44" i="103"/>
  <c r="T44" i="103"/>
  <c r="R44" i="103"/>
  <c r="P44" i="103"/>
  <c r="N44" i="103"/>
  <c r="V43" i="103"/>
  <c r="T43" i="103"/>
  <c r="R43" i="103"/>
  <c r="N43" i="103"/>
  <c r="V41" i="103"/>
  <c r="R41" i="103"/>
  <c r="P41" i="103"/>
  <c r="N41" i="103"/>
  <c r="T40" i="103"/>
  <c r="P40" i="103"/>
  <c r="N40" i="103"/>
  <c r="T39" i="103"/>
  <c r="P39" i="103"/>
  <c r="P38" i="103"/>
  <c r="T37" i="103"/>
  <c r="N37" i="103"/>
  <c r="V36" i="103"/>
  <c r="T36" i="103"/>
  <c r="R36" i="103"/>
  <c r="N36" i="103"/>
  <c r="T35" i="103"/>
  <c r="N35" i="103"/>
  <c r="P34" i="103"/>
  <c r="V33" i="103"/>
  <c r="P33" i="103"/>
  <c r="N33" i="103"/>
  <c r="R32" i="103"/>
  <c r="P32" i="103"/>
  <c r="N32" i="103"/>
  <c r="T31" i="103"/>
  <c r="R31" i="103"/>
  <c r="P31" i="103"/>
  <c r="T30" i="103"/>
  <c r="P30" i="103"/>
  <c r="T29" i="103"/>
  <c r="R29" i="103"/>
  <c r="N29" i="103"/>
  <c r="V28" i="103"/>
  <c r="T28" i="103"/>
  <c r="N28" i="103"/>
  <c r="T27" i="103"/>
  <c r="P27" i="103"/>
  <c r="N27" i="103"/>
  <c r="P25" i="103"/>
  <c r="N25" i="103"/>
  <c r="V24" i="103"/>
  <c r="P24" i="103"/>
  <c r="N24" i="103"/>
  <c r="T23" i="103"/>
  <c r="R23" i="103"/>
  <c r="P23" i="103"/>
  <c r="T22" i="103"/>
  <c r="P22" i="103"/>
  <c r="N22" i="103"/>
  <c r="T21" i="103"/>
  <c r="R21" i="103"/>
  <c r="N21" i="103"/>
  <c r="V20" i="103"/>
  <c r="T20" i="103"/>
  <c r="R20" i="103"/>
  <c r="N20" i="103"/>
  <c r="V19" i="103"/>
  <c r="T19" i="103"/>
  <c r="R19" i="103"/>
  <c r="N19" i="103"/>
  <c r="P17" i="103"/>
  <c r="N17" i="103"/>
  <c r="P16" i="103"/>
  <c r="N16" i="103"/>
  <c r="T15" i="103"/>
  <c r="R15" i="103"/>
  <c r="P15" i="103"/>
  <c r="T14" i="103"/>
  <c r="R14" i="103"/>
  <c r="P14" i="103"/>
  <c r="N14" i="103"/>
  <c r="V13" i="103"/>
  <c r="T13" i="103"/>
  <c r="P13" i="103"/>
  <c r="N13" i="103"/>
  <c r="V12" i="103"/>
  <c r="T12" i="103"/>
  <c r="R12" i="103"/>
  <c r="N12" i="103"/>
  <c r="V11" i="103"/>
  <c r="T11" i="103"/>
  <c r="R11" i="103"/>
  <c r="N11" i="103"/>
  <c r="P10" i="103"/>
  <c r="V9" i="103"/>
  <c r="N9" i="103"/>
  <c r="V8" i="103"/>
  <c r="R8" i="103"/>
  <c r="P8" i="103"/>
  <c r="N8" i="103"/>
  <c r="T7" i="103"/>
  <c r="R7" i="103"/>
  <c r="P7" i="103"/>
  <c r="T6" i="103"/>
  <c r="P6" i="103"/>
  <c r="N6" i="103"/>
  <c r="T5" i="103"/>
  <c r="R5" i="103"/>
  <c r="N5" i="103"/>
  <c r="V4" i="103"/>
  <c r="T4" i="103"/>
  <c r="R4" i="103"/>
  <c r="N4" i="103"/>
  <c r="T3" i="103"/>
  <c r="R3" i="103"/>
  <c r="N3" i="103"/>
  <c r="T2" i="103"/>
  <c r="R2" i="103"/>
  <c r="P2" i="103"/>
  <c r="M3" i="101"/>
  <c r="M4" i="101"/>
  <c r="M5" i="101"/>
  <c r="M6" i="101"/>
  <c r="M7" i="101"/>
  <c r="M8" i="101"/>
  <c r="M9" i="101"/>
  <c r="M10" i="101"/>
  <c r="M11" i="101"/>
  <c r="M12" i="101"/>
  <c r="M13" i="101"/>
  <c r="M14" i="101"/>
  <c r="M15" i="101"/>
  <c r="M16" i="101"/>
  <c r="M17" i="101"/>
  <c r="M18" i="101"/>
  <c r="M19" i="101"/>
  <c r="M20" i="101"/>
  <c r="M21" i="101"/>
  <c r="M22" i="101"/>
  <c r="M23" i="101"/>
  <c r="M24" i="101"/>
  <c r="M25" i="101"/>
  <c r="M26" i="101"/>
  <c r="M27" i="101"/>
  <c r="M28" i="101"/>
  <c r="M29" i="101"/>
  <c r="M30" i="101"/>
  <c r="M31" i="101"/>
  <c r="M32" i="101"/>
  <c r="M33" i="101"/>
  <c r="M34" i="101"/>
  <c r="M35" i="101"/>
  <c r="M36" i="101"/>
  <c r="M37" i="101"/>
  <c r="M38" i="101"/>
  <c r="M39" i="101"/>
  <c r="M40" i="101"/>
  <c r="M41" i="101"/>
  <c r="M42" i="101"/>
  <c r="M43" i="101"/>
  <c r="M44" i="101"/>
  <c r="M2" i="101"/>
  <c r="M3" i="102"/>
  <c r="M4" i="102"/>
  <c r="M5" i="102"/>
  <c r="N5" i="102"/>
  <c r="M6" i="102"/>
  <c r="M7" i="102"/>
  <c r="N7" i="102"/>
  <c r="M8" i="102"/>
  <c r="N8" i="102"/>
  <c r="M9" i="102"/>
  <c r="M10" i="102"/>
  <c r="N10" i="102"/>
  <c r="M11" i="102"/>
  <c r="M12" i="102"/>
  <c r="M13" i="102"/>
  <c r="M14" i="102"/>
  <c r="N14" i="102"/>
  <c r="M15" i="102"/>
  <c r="N15" i="102"/>
  <c r="M16" i="102"/>
  <c r="N16" i="102"/>
  <c r="M17" i="102"/>
  <c r="M18" i="102"/>
  <c r="M19" i="102"/>
  <c r="M20" i="102"/>
  <c r="M21" i="102"/>
  <c r="N21" i="102"/>
  <c r="M22" i="102"/>
  <c r="M23" i="102"/>
  <c r="N23" i="102"/>
  <c r="M24" i="102"/>
  <c r="N24" i="102"/>
  <c r="M25" i="102"/>
  <c r="M26" i="102"/>
  <c r="N26" i="102"/>
  <c r="M27" i="102"/>
  <c r="M28" i="102"/>
  <c r="M29" i="102"/>
  <c r="N29" i="102"/>
  <c r="M30" i="102"/>
  <c r="M31" i="102"/>
  <c r="N31" i="102"/>
  <c r="M32" i="102"/>
  <c r="N32" i="102"/>
  <c r="M33" i="102"/>
  <c r="N33" i="102"/>
  <c r="M34" i="102"/>
  <c r="N34" i="102"/>
  <c r="M35" i="102"/>
  <c r="M36" i="102"/>
  <c r="M37" i="102"/>
  <c r="N37" i="102"/>
  <c r="M38" i="102"/>
  <c r="N38" i="102"/>
  <c r="M39" i="102"/>
  <c r="N39" i="102"/>
  <c r="M40" i="102"/>
  <c r="N40" i="102"/>
  <c r="M41" i="102"/>
  <c r="N41" i="102"/>
  <c r="M42" i="102"/>
  <c r="M43" i="102"/>
  <c r="M44" i="102"/>
  <c r="M2" i="102"/>
  <c r="O3" i="102"/>
  <c r="P3" i="102"/>
  <c r="O4" i="102"/>
  <c r="O5" i="102"/>
  <c r="P5" i="102"/>
  <c r="O6" i="102"/>
  <c r="P6" i="102"/>
  <c r="O7" i="102"/>
  <c r="O8" i="102"/>
  <c r="P8" i="102"/>
  <c r="O9" i="102"/>
  <c r="O10" i="102"/>
  <c r="O11" i="102"/>
  <c r="P11" i="102"/>
  <c r="O12" i="102"/>
  <c r="P12" i="102"/>
  <c r="O13" i="102"/>
  <c r="P13" i="102"/>
  <c r="O14" i="102"/>
  <c r="P14" i="102"/>
  <c r="O15" i="102"/>
  <c r="O16" i="102"/>
  <c r="O17" i="102"/>
  <c r="O18" i="102"/>
  <c r="O19" i="102"/>
  <c r="O20" i="102"/>
  <c r="P20" i="102"/>
  <c r="O21" i="102"/>
  <c r="O22" i="102"/>
  <c r="P22" i="102"/>
  <c r="O23" i="102"/>
  <c r="P23" i="102"/>
  <c r="O24" i="102"/>
  <c r="O25" i="102"/>
  <c r="O26" i="102"/>
  <c r="O27" i="102"/>
  <c r="P27" i="102"/>
  <c r="O28" i="102"/>
  <c r="O29" i="102"/>
  <c r="P29" i="102"/>
  <c r="O30" i="102"/>
  <c r="O31" i="102"/>
  <c r="O32" i="102"/>
  <c r="O33" i="102"/>
  <c r="O34" i="102"/>
  <c r="O35" i="102"/>
  <c r="P35" i="102"/>
  <c r="O36" i="102"/>
  <c r="O37" i="102"/>
  <c r="P37" i="102"/>
  <c r="O38" i="102"/>
  <c r="P38" i="102"/>
  <c r="O39" i="102"/>
  <c r="O40" i="102"/>
  <c r="P40" i="102"/>
  <c r="O41" i="102"/>
  <c r="O42" i="102"/>
  <c r="O43" i="102"/>
  <c r="P43" i="102"/>
  <c r="O44" i="102"/>
  <c r="P44" i="102"/>
  <c r="O2" i="102"/>
  <c r="Q3" i="102"/>
  <c r="R3" i="102"/>
  <c r="Q4" i="102"/>
  <c r="Q5" i="102"/>
  <c r="Q6" i="102"/>
  <c r="Q7" i="102"/>
  <c r="R7" i="102"/>
  <c r="Q8" i="102"/>
  <c r="Q9" i="102"/>
  <c r="Q10" i="102"/>
  <c r="R10" i="102"/>
  <c r="Q11" i="102"/>
  <c r="R11" i="102"/>
  <c r="Q12" i="102"/>
  <c r="R12" i="102"/>
  <c r="Q13" i="102"/>
  <c r="Q14" i="102"/>
  <c r="R14" i="102"/>
  <c r="Q15" i="102"/>
  <c r="R15" i="102"/>
  <c r="Q16" i="102"/>
  <c r="Q17" i="102"/>
  <c r="R17" i="102"/>
  <c r="Q18" i="102"/>
  <c r="R18" i="102"/>
  <c r="Q19" i="102"/>
  <c r="R19" i="102"/>
  <c r="Q20" i="102"/>
  <c r="Q21" i="102"/>
  <c r="Q22" i="102"/>
  <c r="Q23" i="102"/>
  <c r="R23" i="102"/>
  <c r="Q24" i="102"/>
  <c r="R24" i="102"/>
  <c r="Q25" i="102"/>
  <c r="R25" i="102"/>
  <c r="Q26" i="102"/>
  <c r="R26" i="102"/>
  <c r="Q27" i="102"/>
  <c r="R27" i="102"/>
  <c r="Q28" i="102"/>
  <c r="Q29" i="102"/>
  <c r="Q30" i="102"/>
  <c r="Q31" i="102"/>
  <c r="R31" i="102"/>
  <c r="Q32" i="102"/>
  <c r="R32" i="102"/>
  <c r="Q33" i="102"/>
  <c r="R33" i="102"/>
  <c r="Q34" i="102"/>
  <c r="R34" i="102"/>
  <c r="Q35" i="102"/>
  <c r="R35" i="102"/>
  <c r="Q36" i="102"/>
  <c r="Q37" i="102"/>
  <c r="Q38" i="102"/>
  <c r="Q39" i="102"/>
  <c r="R39" i="102"/>
  <c r="Q40" i="102"/>
  <c r="R40" i="102"/>
  <c r="Q41" i="102"/>
  <c r="R41" i="102"/>
  <c r="Q42" i="102"/>
  <c r="R42" i="102"/>
  <c r="Q43" i="102"/>
  <c r="R43" i="102"/>
  <c r="Q44" i="102"/>
  <c r="Q2" i="102"/>
  <c r="R2" i="102"/>
  <c r="S3" i="102"/>
  <c r="T3" i="102"/>
  <c r="S4" i="102"/>
  <c r="S5" i="102"/>
  <c r="T5" i="102"/>
  <c r="S6" i="102"/>
  <c r="T6" i="102"/>
  <c r="S7" i="102"/>
  <c r="T7" i="102"/>
  <c r="S8" i="102"/>
  <c r="S9" i="102"/>
  <c r="S10" i="102"/>
  <c r="S11" i="102"/>
  <c r="S12" i="102"/>
  <c r="T12" i="102"/>
  <c r="S13" i="102"/>
  <c r="S14" i="102"/>
  <c r="T14" i="102"/>
  <c r="S15" i="102"/>
  <c r="T15" i="102"/>
  <c r="S16" i="102"/>
  <c r="T16" i="102"/>
  <c r="S17" i="102"/>
  <c r="S18" i="102"/>
  <c r="T18" i="102"/>
  <c r="S19" i="102"/>
  <c r="S20" i="102"/>
  <c r="T20" i="102"/>
  <c r="S21" i="102"/>
  <c r="S22" i="102"/>
  <c r="T22" i="102"/>
  <c r="S23" i="102"/>
  <c r="T23" i="102"/>
  <c r="S24" i="102"/>
  <c r="T24" i="102"/>
  <c r="S25" i="102"/>
  <c r="T25" i="102"/>
  <c r="S26" i="102"/>
  <c r="T26" i="102"/>
  <c r="S27" i="102"/>
  <c r="T27" i="102"/>
  <c r="S28" i="102"/>
  <c r="T28" i="102"/>
  <c r="S29" i="102"/>
  <c r="S30" i="102"/>
  <c r="T30" i="102"/>
  <c r="S31" i="102"/>
  <c r="T31" i="102"/>
  <c r="S32" i="102"/>
  <c r="S33" i="102"/>
  <c r="S34" i="102"/>
  <c r="T34" i="102"/>
  <c r="S35" i="102"/>
  <c r="S36" i="102"/>
  <c r="S37" i="102"/>
  <c r="T37" i="102"/>
  <c r="S38" i="102"/>
  <c r="T38" i="102"/>
  <c r="S39" i="102"/>
  <c r="T39" i="102"/>
  <c r="S40" i="102"/>
  <c r="T40" i="102"/>
  <c r="S41" i="102"/>
  <c r="S42" i="102"/>
  <c r="S43" i="102"/>
  <c r="S44" i="102"/>
  <c r="T44" i="102"/>
  <c r="S2" i="102"/>
  <c r="U3" i="102"/>
  <c r="U4" i="102"/>
  <c r="V4" i="102"/>
  <c r="U5" i="102"/>
  <c r="V5" i="102"/>
  <c r="U6" i="102"/>
  <c r="U7" i="102"/>
  <c r="U8" i="102"/>
  <c r="U9" i="102"/>
  <c r="V9" i="102"/>
  <c r="U10" i="102"/>
  <c r="V10" i="102"/>
  <c r="U11" i="102"/>
  <c r="U12" i="102"/>
  <c r="V12" i="102"/>
  <c r="U13" i="102"/>
  <c r="V13" i="102"/>
  <c r="U14" i="102"/>
  <c r="U15" i="102"/>
  <c r="U16" i="102"/>
  <c r="V16" i="102"/>
  <c r="U17" i="102"/>
  <c r="V17" i="102"/>
  <c r="U18" i="102"/>
  <c r="V18" i="102"/>
  <c r="U19" i="102"/>
  <c r="V19" i="102"/>
  <c r="U20" i="102"/>
  <c r="V20" i="102"/>
  <c r="U21" i="102"/>
  <c r="V21" i="102"/>
  <c r="U22" i="102"/>
  <c r="U23" i="102"/>
  <c r="V23" i="102"/>
  <c r="U24" i="102"/>
  <c r="U25" i="102"/>
  <c r="U26" i="102"/>
  <c r="U27" i="102"/>
  <c r="U28" i="102"/>
  <c r="V28" i="102"/>
  <c r="U29" i="102"/>
  <c r="U30" i="102"/>
  <c r="U31" i="102"/>
  <c r="V31" i="102"/>
  <c r="U32" i="102"/>
  <c r="V32" i="102"/>
  <c r="U33" i="102"/>
  <c r="V33" i="102"/>
  <c r="U34" i="102"/>
  <c r="V34" i="102"/>
  <c r="U35" i="102"/>
  <c r="V35" i="102"/>
  <c r="U36" i="102"/>
  <c r="V36" i="102"/>
  <c r="U37" i="102"/>
  <c r="U38" i="102"/>
  <c r="U39" i="102"/>
  <c r="U40" i="102"/>
  <c r="U41" i="102"/>
  <c r="U42" i="102"/>
  <c r="V42" i="102"/>
  <c r="U43" i="102"/>
  <c r="U44" i="102"/>
  <c r="V44" i="102"/>
  <c r="U2" i="102"/>
  <c r="V2" i="102"/>
  <c r="V6" i="102"/>
  <c r="V7" i="102"/>
  <c r="V8" i="102"/>
  <c r="V14" i="102"/>
  <c r="V15" i="102"/>
  <c r="V30" i="102"/>
  <c r="V37" i="102"/>
  <c r="V40" i="102"/>
  <c r="S3" i="101"/>
  <c r="S4" i="101"/>
  <c r="S5" i="101"/>
  <c r="S6" i="101"/>
  <c r="T6" i="101"/>
  <c r="S7" i="101"/>
  <c r="S8" i="101"/>
  <c r="T8" i="101"/>
  <c r="S9" i="101"/>
  <c r="T9" i="101"/>
  <c r="S10" i="101"/>
  <c r="T10" i="101"/>
  <c r="S11" i="101"/>
  <c r="S12" i="101"/>
  <c r="S13" i="101"/>
  <c r="S14" i="101"/>
  <c r="T14" i="101"/>
  <c r="S15" i="101"/>
  <c r="S16" i="101"/>
  <c r="S17" i="101"/>
  <c r="T17" i="101"/>
  <c r="S18" i="101"/>
  <c r="T18" i="101"/>
  <c r="S19" i="101"/>
  <c r="S20" i="101"/>
  <c r="S21" i="101"/>
  <c r="S22" i="101"/>
  <c r="T22" i="101"/>
  <c r="S23" i="101"/>
  <c r="S24" i="101"/>
  <c r="S25" i="101"/>
  <c r="S26" i="101"/>
  <c r="T26" i="101"/>
  <c r="S27" i="101"/>
  <c r="S28" i="101"/>
  <c r="S29" i="101"/>
  <c r="S30" i="101"/>
  <c r="S31" i="101"/>
  <c r="S32" i="101"/>
  <c r="S33" i="101"/>
  <c r="S34" i="101"/>
  <c r="T34" i="101"/>
  <c r="S35" i="101"/>
  <c r="S36" i="101"/>
  <c r="S37" i="101"/>
  <c r="S38" i="101"/>
  <c r="S39" i="101"/>
  <c r="T39" i="101" s="1"/>
  <c r="S40" i="101"/>
  <c r="T40" i="101" s="1"/>
  <c r="S41" i="101"/>
  <c r="T41" i="101" s="1"/>
  <c r="S42" i="101"/>
  <c r="T42" i="101" s="1"/>
  <c r="S43" i="101"/>
  <c r="T43" i="101" s="1"/>
  <c r="S44" i="101"/>
  <c r="T44" i="101" s="1"/>
  <c r="S2" i="101"/>
  <c r="Q3" i="101"/>
  <c r="Q4" i="101"/>
  <c r="Q5" i="101"/>
  <c r="Q6" i="101"/>
  <c r="Q7" i="101"/>
  <c r="R7" i="101"/>
  <c r="Q8" i="101"/>
  <c r="R8" i="101"/>
  <c r="Q9" i="101"/>
  <c r="R9" i="101"/>
  <c r="Q10" i="101"/>
  <c r="Q11" i="101"/>
  <c r="Q12" i="101"/>
  <c r="Q13" i="101"/>
  <c r="Q14" i="101"/>
  <c r="Q15" i="101"/>
  <c r="R15" i="101"/>
  <c r="Q16" i="101"/>
  <c r="R16" i="101"/>
  <c r="Q17" i="101"/>
  <c r="R17" i="101"/>
  <c r="Q18" i="101"/>
  <c r="Q19" i="101"/>
  <c r="Q20" i="101"/>
  <c r="Q21" i="101"/>
  <c r="Q22" i="101"/>
  <c r="Q23" i="101"/>
  <c r="R23" i="101"/>
  <c r="Q24" i="101"/>
  <c r="R24" i="101"/>
  <c r="Q25" i="101"/>
  <c r="R25" i="101"/>
  <c r="Q26" i="101"/>
  <c r="Q27" i="101"/>
  <c r="Q28" i="101"/>
  <c r="Q29" i="101"/>
  <c r="Q30" i="101"/>
  <c r="Q31" i="101"/>
  <c r="R31" i="101"/>
  <c r="Q32" i="101"/>
  <c r="R32" i="101"/>
  <c r="Q33" i="101"/>
  <c r="R33" i="101"/>
  <c r="Q34" i="101"/>
  <c r="Q35" i="101"/>
  <c r="Q36" i="101"/>
  <c r="Q37" i="101"/>
  <c r="Q38" i="101"/>
  <c r="Q39" i="101"/>
  <c r="R39" i="101"/>
  <c r="Q40" i="101"/>
  <c r="R40" i="101"/>
  <c r="Q41" i="101"/>
  <c r="R41" i="101"/>
  <c r="Q42" i="101"/>
  <c r="Q43" i="101"/>
  <c r="Q44" i="101"/>
  <c r="Q2" i="101"/>
  <c r="O3" i="101"/>
  <c r="O4" i="101"/>
  <c r="O5" i="101"/>
  <c r="O6" i="101"/>
  <c r="O7" i="101"/>
  <c r="O8" i="101"/>
  <c r="O9" i="101"/>
  <c r="P9" i="101"/>
  <c r="O10" i="101"/>
  <c r="P10" i="101"/>
  <c r="O11" i="101"/>
  <c r="O12" i="101"/>
  <c r="O13" i="101"/>
  <c r="O14" i="101"/>
  <c r="O15" i="101"/>
  <c r="O16" i="101"/>
  <c r="O17" i="101"/>
  <c r="P17" i="101"/>
  <c r="O18" i="101"/>
  <c r="P18" i="101"/>
  <c r="O19" i="101"/>
  <c r="O20" i="101"/>
  <c r="O21" i="101"/>
  <c r="O22" i="101"/>
  <c r="O23" i="101"/>
  <c r="O24" i="101"/>
  <c r="O25" i="101"/>
  <c r="P25" i="101"/>
  <c r="O26" i="101"/>
  <c r="P26" i="101"/>
  <c r="O27" i="101"/>
  <c r="O28" i="101"/>
  <c r="O29" i="101"/>
  <c r="O30" i="101"/>
  <c r="O31" i="101"/>
  <c r="O32" i="101"/>
  <c r="O33" i="101"/>
  <c r="P33" i="101"/>
  <c r="O34" i="101"/>
  <c r="P34" i="101"/>
  <c r="O35" i="101"/>
  <c r="O36" i="101"/>
  <c r="O37" i="101"/>
  <c r="O2" i="101"/>
  <c r="U37" i="101"/>
  <c r="U38" i="101"/>
  <c r="U39" i="101"/>
  <c r="U40" i="101"/>
  <c r="U41" i="101"/>
  <c r="V41" i="101"/>
  <c r="U42" i="101"/>
  <c r="V42" i="101"/>
  <c r="U43" i="101"/>
  <c r="V43" i="101"/>
  <c r="U44" i="101"/>
  <c r="U3" i="101"/>
  <c r="U4" i="101"/>
  <c r="U5" i="101"/>
  <c r="U6" i="101"/>
  <c r="U7" i="101"/>
  <c r="V7" i="101"/>
  <c r="U8" i="101"/>
  <c r="V8" i="101"/>
  <c r="U9" i="101"/>
  <c r="V9" i="101"/>
  <c r="U10" i="101"/>
  <c r="V10" i="101"/>
  <c r="U11" i="101"/>
  <c r="U12" i="101"/>
  <c r="U13" i="101"/>
  <c r="V13" i="101"/>
  <c r="U14" i="101"/>
  <c r="V14" i="101"/>
  <c r="U15" i="101"/>
  <c r="V15" i="101"/>
  <c r="U16" i="101"/>
  <c r="V16" i="101"/>
  <c r="U17" i="101"/>
  <c r="V17" i="101"/>
  <c r="U18" i="101"/>
  <c r="V18" i="101"/>
  <c r="U19" i="101"/>
  <c r="U20" i="101"/>
  <c r="U21" i="101"/>
  <c r="U22" i="101"/>
  <c r="U23" i="101"/>
  <c r="U24" i="101"/>
  <c r="V24" i="101"/>
  <c r="U25" i="101"/>
  <c r="V25" i="101"/>
  <c r="U26" i="101"/>
  <c r="V26" i="101"/>
  <c r="U27" i="101"/>
  <c r="U28" i="101"/>
  <c r="U29" i="101"/>
  <c r="V29" i="101"/>
  <c r="U30" i="101"/>
  <c r="V30" i="101"/>
  <c r="U31" i="101"/>
  <c r="V31" i="101"/>
  <c r="U32" i="101"/>
  <c r="V32" i="101"/>
  <c r="U33" i="101"/>
  <c r="V33" i="101"/>
  <c r="U34" i="101"/>
  <c r="V34" i="101"/>
  <c r="U35" i="101"/>
  <c r="U36" i="101"/>
  <c r="V39" i="101"/>
  <c r="V40" i="101"/>
  <c r="U2" i="101"/>
  <c r="V2" i="101"/>
  <c r="V6" i="101"/>
  <c r="V23" i="101"/>
  <c r="V24" i="102"/>
  <c r="V25" i="102"/>
  <c r="V26" i="102"/>
  <c r="V27" i="102"/>
  <c r="V39" i="102"/>
  <c r="T10" i="102"/>
  <c r="T17" i="102"/>
  <c r="T32" i="102"/>
  <c r="T33" i="102"/>
  <c r="T41" i="102"/>
  <c r="T42" i="102"/>
  <c r="R9" i="102"/>
  <c r="R16" i="102"/>
  <c r="R22" i="102"/>
  <c r="R38" i="102"/>
  <c r="P42" i="102"/>
  <c r="P24" i="102"/>
  <c r="P30" i="102"/>
  <c r="P32" i="102"/>
  <c r="T2" i="102"/>
  <c r="P2" i="102"/>
  <c r="N2" i="102"/>
  <c r="R44" i="102"/>
  <c r="N44" i="102"/>
  <c r="V43" i="102"/>
  <c r="T43" i="102"/>
  <c r="N43" i="102"/>
  <c r="N42" i="102"/>
  <c r="V41" i="102"/>
  <c r="P41" i="102"/>
  <c r="P39" i="102"/>
  <c r="V38" i="102"/>
  <c r="R37" i="102"/>
  <c r="T36" i="102"/>
  <c r="R36" i="102"/>
  <c r="P36" i="102"/>
  <c r="N36" i="102"/>
  <c r="T35" i="102"/>
  <c r="N35" i="102"/>
  <c r="P34" i="102"/>
  <c r="P33" i="102"/>
  <c r="P31" i="102"/>
  <c r="R30" i="102"/>
  <c r="N30" i="102"/>
  <c r="V29" i="102"/>
  <c r="T29" i="102"/>
  <c r="R29" i="102"/>
  <c r="R28" i="102"/>
  <c r="P28" i="102"/>
  <c r="N28" i="102"/>
  <c r="N27" i="102"/>
  <c r="P26" i="102"/>
  <c r="P25" i="102"/>
  <c r="N25" i="102"/>
  <c r="V22" i="102"/>
  <c r="N22" i="102"/>
  <c r="T21" i="102"/>
  <c r="R21" i="102"/>
  <c r="P21" i="102"/>
  <c r="R20" i="102"/>
  <c r="N20" i="102"/>
  <c r="T19" i="102"/>
  <c r="P19" i="102"/>
  <c r="N19" i="102"/>
  <c r="P18" i="102"/>
  <c r="N18" i="102"/>
  <c r="P17" i="102"/>
  <c r="N17" i="102"/>
  <c r="P16" i="102"/>
  <c r="P15" i="102"/>
  <c r="T13" i="102"/>
  <c r="R13" i="102"/>
  <c r="N13" i="102"/>
  <c r="N12" i="102"/>
  <c r="V11" i="102"/>
  <c r="T11" i="102"/>
  <c r="N11" i="102"/>
  <c r="P10" i="102"/>
  <c r="T9" i="102"/>
  <c r="P9" i="102"/>
  <c r="N9" i="102"/>
  <c r="T8" i="102"/>
  <c r="R8" i="102"/>
  <c r="P7" i="102"/>
  <c r="R6" i="102"/>
  <c r="N6" i="102"/>
  <c r="R5" i="102"/>
  <c r="T4" i="102"/>
  <c r="R4" i="102"/>
  <c r="P4" i="102"/>
  <c r="N4" i="102"/>
  <c r="V3" i="102"/>
  <c r="N3" i="102"/>
  <c r="V3" i="101"/>
  <c r="V4" i="101"/>
  <c r="V5" i="101"/>
  <c r="V11" i="101"/>
  <c r="V12" i="101"/>
  <c r="V19" i="101"/>
  <c r="V20" i="101"/>
  <c r="V21" i="101"/>
  <c r="V22" i="101"/>
  <c r="V27" i="101"/>
  <c r="V28" i="101"/>
  <c r="V35" i="101"/>
  <c r="V36" i="101"/>
  <c r="V37" i="101"/>
  <c r="V38" i="101"/>
  <c r="V44" i="101"/>
  <c r="T3" i="101"/>
  <c r="T4" i="101"/>
  <c r="T5" i="101"/>
  <c r="T7" i="101"/>
  <c r="T11" i="101"/>
  <c r="T12" i="101"/>
  <c r="T13" i="101"/>
  <c r="T15" i="101"/>
  <c r="T16" i="101"/>
  <c r="T19" i="101"/>
  <c r="T20" i="101"/>
  <c r="T21" i="101"/>
  <c r="T23" i="101"/>
  <c r="T25" i="101"/>
  <c r="T27" i="101"/>
  <c r="T28" i="101"/>
  <c r="T29" i="101"/>
  <c r="T30" i="101"/>
  <c r="T31" i="101"/>
  <c r="T32" i="101"/>
  <c r="T33" i="101"/>
  <c r="T35" i="101"/>
  <c r="T36" i="101"/>
  <c r="T37" i="101"/>
  <c r="T38" i="101"/>
  <c r="T2" i="101"/>
  <c r="T24" i="101"/>
  <c r="P38" i="101"/>
  <c r="P39" i="101"/>
  <c r="R3" i="101"/>
  <c r="R4" i="101"/>
  <c r="R5" i="101"/>
  <c r="R6" i="101"/>
  <c r="R10" i="101"/>
  <c r="R11" i="101"/>
  <c r="R12" i="101"/>
  <c r="R13" i="101"/>
  <c r="R14" i="101"/>
  <c r="R18" i="101"/>
  <c r="R19" i="101"/>
  <c r="R20" i="101"/>
  <c r="R21" i="101"/>
  <c r="R22" i="101"/>
  <c r="R26" i="101"/>
  <c r="R27" i="101"/>
  <c r="R28" i="101"/>
  <c r="R29" i="101"/>
  <c r="R30" i="101"/>
  <c r="R34" i="101"/>
  <c r="R35" i="101"/>
  <c r="R36" i="101"/>
  <c r="R37" i="101"/>
  <c r="R38" i="101"/>
  <c r="R42" i="101"/>
  <c r="R43" i="101"/>
  <c r="R44" i="101"/>
  <c r="R2" i="101"/>
  <c r="P3" i="101"/>
  <c r="P4" i="101"/>
  <c r="P5" i="101"/>
  <c r="P6" i="101"/>
  <c r="P7" i="101"/>
  <c r="P8" i="101"/>
  <c r="P11" i="101"/>
  <c r="P12" i="101"/>
  <c r="P13" i="101"/>
  <c r="P14" i="101"/>
  <c r="P15" i="101"/>
  <c r="P16" i="101"/>
  <c r="P19" i="101"/>
  <c r="P20" i="101"/>
  <c r="P21" i="101"/>
  <c r="P22" i="101"/>
  <c r="P23" i="101"/>
  <c r="P24" i="101"/>
  <c r="P27" i="101"/>
  <c r="P28" i="101"/>
  <c r="P29" i="101"/>
  <c r="P30" i="101"/>
  <c r="P31" i="101"/>
  <c r="P32" i="101"/>
  <c r="P35" i="101"/>
  <c r="P36" i="101"/>
  <c r="P37" i="101"/>
  <c r="P2" i="101"/>
  <c r="N3" i="101"/>
  <c r="N4" i="101"/>
  <c r="N5" i="101"/>
  <c r="N6" i="101"/>
  <c r="N7" i="101"/>
  <c r="N8" i="101"/>
  <c r="N9" i="101"/>
  <c r="N10" i="101"/>
  <c r="N11" i="101"/>
  <c r="N12" i="101"/>
  <c r="N13" i="101"/>
  <c r="N14" i="101"/>
  <c r="N15" i="101"/>
  <c r="N16" i="101"/>
  <c r="N17" i="101"/>
  <c r="N18" i="101"/>
  <c r="N19" i="101"/>
  <c r="N20" i="101"/>
  <c r="N21" i="101"/>
  <c r="N22" i="101"/>
  <c r="N23" i="101"/>
  <c r="N24" i="101"/>
  <c r="N25" i="101"/>
  <c r="N26" i="101"/>
  <c r="N27" i="101"/>
  <c r="N28" i="101"/>
  <c r="N29" i="101"/>
  <c r="N30" i="101"/>
  <c r="N31" i="101"/>
  <c r="N32" i="101"/>
  <c r="N33" i="101"/>
  <c r="N34" i="101"/>
  <c r="N35" i="101"/>
  <c r="N36" i="101"/>
  <c r="N37" i="101"/>
  <c r="N38" i="101"/>
  <c r="N39" i="101"/>
  <c r="N40" i="101"/>
  <c r="N41" i="101"/>
  <c r="N42" i="101"/>
  <c r="N43" i="101"/>
  <c r="N44" i="101"/>
  <c r="N2" i="101"/>
  <c r="O40" i="101"/>
  <c r="P40" i="101"/>
  <c r="O41" i="101"/>
  <c r="P41" i="101"/>
  <c r="O42" i="101"/>
  <c r="P42" i="101"/>
  <c r="O43" i="101"/>
  <c r="P43" i="101"/>
  <c r="O44" i="101"/>
  <c r="P44" i="101"/>
  <c r="H40" i="100"/>
  <c r="H16" i="100"/>
  <c r="H12" i="100"/>
  <c r="H9" i="100"/>
  <c r="H8" i="100"/>
  <c r="I4" i="100"/>
  <c r="J4" i="100"/>
  <c r="I5" i="100"/>
  <c r="J5" i="100"/>
  <c r="I6" i="100"/>
  <c r="J6" i="100"/>
  <c r="I7" i="100"/>
  <c r="J7" i="100"/>
  <c r="I8" i="100"/>
  <c r="J8" i="100"/>
  <c r="I9" i="100"/>
  <c r="J9" i="100"/>
  <c r="I10" i="100"/>
  <c r="J10" i="100"/>
  <c r="I11" i="100"/>
  <c r="J11" i="100" s="1"/>
  <c r="I12" i="100"/>
  <c r="J12" i="100"/>
  <c r="I13" i="100"/>
  <c r="J13" i="100"/>
  <c r="I14" i="100"/>
  <c r="J14" i="100"/>
  <c r="I15" i="100"/>
  <c r="J15" i="100"/>
  <c r="I16" i="100"/>
  <c r="J16" i="100"/>
  <c r="I17" i="100"/>
  <c r="J17" i="100"/>
  <c r="I18" i="100"/>
  <c r="J18" i="100"/>
  <c r="I19" i="100"/>
  <c r="J19" i="100" s="1"/>
  <c r="I20" i="100"/>
  <c r="J20" i="100"/>
  <c r="I21" i="100"/>
  <c r="J21" i="100"/>
  <c r="I22" i="100"/>
  <c r="J22" i="100"/>
  <c r="I23" i="100"/>
  <c r="J23" i="100"/>
  <c r="I24" i="100"/>
  <c r="J24" i="100"/>
  <c r="I25" i="100"/>
  <c r="J25" i="100"/>
  <c r="I26" i="100"/>
  <c r="J26" i="100"/>
  <c r="I27" i="100"/>
  <c r="J27" i="100"/>
  <c r="I28" i="100"/>
  <c r="J28" i="100"/>
  <c r="I29" i="100"/>
  <c r="J29" i="100"/>
  <c r="I30" i="100"/>
  <c r="J30" i="100"/>
  <c r="I31" i="100"/>
  <c r="J31" i="100"/>
  <c r="I32" i="100"/>
  <c r="J32" i="100"/>
  <c r="I33" i="100"/>
  <c r="J33" i="100"/>
  <c r="I34" i="100"/>
  <c r="J34" i="100" s="1"/>
  <c r="I35" i="100"/>
  <c r="J35" i="100"/>
  <c r="I36" i="100"/>
  <c r="J36" i="100"/>
  <c r="I37" i="100"/>
  <c r="I40" i="100"/>
  <c r="I41" i="100"/>
  <c r="I42" i="100"/>
  <c r="I43" i="100"/>
  <c r="I44" i="100"/>
  <c r="I3" i="100"/>
  <c r="J3" i="100"/>
  <c r="I3" i="99"/>
  <c r="I4" i="99"/>
  <c r="I5" i="99"/>
  <c r="I6" i="99"/>
  <c r="I7" i="99"/>
  <c r="I8" i="99"/>
  <c r="I9" i="99"/>
  <c r="I10" i="99"/>
  <c r="I11" i="99"/>
  <c r="I12" i="99"/>
  <c r="I13" i="99"/>
  <c r="I14" i="99"/>
  <c r="I15" i="99"/>
  <c r="I16" i="99"/>
  <c r="I17" i="99"/>
  <c r="I18" i="99"/>
  <c r="I19" i="99"/>
  <c r="I20" i="99"/>
  <c r="I21" i="99"/>
  <c r="I22" i="99"/>
  <c r="I23" i="99"/>
  <c r="I24" i="99"/>
  <c r="I25" i="99"/>
  <c r="I26" i="99"/>
  <c r="I27" i="99"/>
  <c r="I28" i="99"/>
  <c r="I29" i="99"/>
  <c r="I30" i="99"/>
  <c r="I31" i="99"/>
  <c r="I32" i="99"/>
  <c r="I33" i="99"/>
  <c r="I34" i="99"/>
  <c r="I35" i="99"/>
  <c r="I36" i="99"/>
  <c r="I37" i="99"/>
  <c r="I38" i="99"/>
  <c r="I39" i="99"/>
  <c r="I40" i="99"/>
  <c r="I41" i="99"/>
  <c r="I2" i="99"/>
  <c r="I3" i="98"/>
  <c r="I4" i="98"/>
  <c r="I5" i="98"/>
  <c r="I6" i="98"/>
  <c r="I7" i="98"/>
  <c r="I8" i="98"/>
  <c r="I9" i="98"/>
  <c r="I10" i="98"/>
  <c r="I11" i="98"/>
  <c r="I12" i="98"/>
  <c r="I13" i="98"/>
  <c r="I14" i="98"/>
  <c r="I15" i="98"/>
  <c r="I16" i="98"/>
  <c r="I17" i="98"/>
  <c r="I18" i="98"/>
  <c r="I19" i="98"/>
  <c r="I20" i="98"/>
  <c r="I21" i="98"/>
  <c r="I22" i="98"/>
  <c r="I23" i="98"/>
  <c r="I24" i="98"/>
  <c r="I25" i="98"/>
  <c r="I26" i="98"/>
  <c r="I27" i="98"/>
  <c r="I28" i="98"/>
  <c r="I29" i="98"/>
  <c r="I30" i="98"/>
  <c r="I31" i="98"/>
  <c r="I32" i="98"/>
  <c r="I33" i="98"/>
  <c r="I34" i="98"/>
  <c r="I35" i="98"/>
  <c r="I36" i="98"/>
  <c r="I37" i="98"/>
  <c r="I38" i="98"/>
  <c r="I39" i="98"/>
  <c r="I40" i="98"/>
  <c r="I41" i="98"/>
  <c r="I2" i="98"/>
  <c r="I3" i="97"/>
  <c r="I4" i="97"/>
  <c r="I5" i="97"/>
  <c r="I6" i="97"/>
  <c r="I7" i="97"/>
  <c r="I8" i="97"/>
  <c r="I9" i="97"/>
  <c r="I10" i="97"/>
  <c r="I11" i="97"/>
  <c r="I12" i="97"/>
  <c r="I13" i="97"/>
  <c r="I14" i="97"/>
  <c r="I15" i="97"/>
  <c r="I16" i="97"/>
  <c r="I17" i="97"/>
  <c r="I18" i="97"/>
  <c r="I19" i="97"/>
  <c r="I20" i="97"/>
  <c r="I21" i="97"/>
  <c r="I22" i="97"/>
  <c r="I23" i="97"/>
  <c r="I24" i="97"/>
  <c r="I25" i="97"/>
  <c r="I26" i="97"/>
  <c r="I27" i="97"/>
  <c r="I28" i="97"/>
  <c r="I29" i="97"/>
  <c r="I30" i="97"/>
  <c r="I31" i="97"/>
  <c r="I32" i="97"/>
  <c r="I33" i="97"/>
  <c r="I34" i="97"/>
  <c r="I35" i="97"/>
  <c r="I36" i="97"/>
  <c r="I37" i="97"/>
  <c r="I38" i="97"/>
  <c r="I39" i="97"/>
  <c r="I40" i="97"/>
  <c r="I41" i="97"/>
  <c r="I2" i="97"/>
  <c r="I3" i="96"/>
  <c r="I4" i="96"/>
  <c r="I5" i="96"/>
  <c r="I6" i="96"/>
  <c r="I7" i="96"/>
  <c r="I8" i="96"/>
  <c r="I9" i="96"/>
  <c r="I10" i="96"/>
  <c r="I11" i="96"/>
  <c r="I12" i="96"/>
  <c r="I13" i="96"/>
  <c r="I14" i="96"/>
  <c r="I15" i="96"/>
  <c r="I16" i="96"/>
  <c r="I17" i="96"/>
  <c r="I18" i="96"/>
  <c r="I19" i="96"/>
  <c r="I20" i="96"/>
  <c r="I21" i="96"/>
  <c r="I22" i="96"/>
  <c r="I23" i="96"/>
  <c r="I24" i="96"/>
  <c r="I25" i="96"/>
  <c r="I26" i="96"/>
  <c r="I27" i="96"/>
  <c r="I28" i="96"/>
  <c r="I29" i="96"/>
  <c r="I30" i="96"/>
  <c r="I31" i="96"/>
  <c r="I32" i="96"/>
  <c r="I33" i="96"/>
  <c r="I34" i="96"/>
  <c r="I35" i="96"/>
  <c r="I36" i="96"/>
  <c r="I37" i="96"/>
  <c r="I38" i="96"/>
  <c r="I39" i="96"/>
  <c r="I40" i="96"/>
  <c r="I41" i="96"/>
  <c r="I2" i="96"/>
  <c r="H18" i="96"/>
  <c r="H17" i="96"/>
  <c r="H29" i="95"/>
  <c r="H30" i="95"/>
  <c r="H28" i="95"/>
  <c r="H27" i="95"/>
  <c r="H18" i="93"/>
  <c r="H17" i="93"/>
  <c r="H36" i="85"/>
  <c r="H35" i="85"/>
  <c r="H32" i="85"/>
  <c r="H17" i="85"/>
  <c r="C9" i="42"/>
  <c r="B9"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Duy Nguyen</author>
    <author>Nam Khánh</author>
    <author>Microsoft Office User</author>
  </authors>
  <commentList>
    <comment ref="B2" authorId="0" shapeId="0" xr:uid="{2631E972-1F42-F547-AD6A-5DC5EE3C2647}">
      <text>
        <r>
          <rPr>
            <b/>
            <sz val="9"/>
            <color rgb="FF000000"/>
            <rFont val="Times New Roman"/>
            <family val="1"/>
          </rPr>
          <t>pc:</t>
        </r>
        <r>
          <rPr>
            <sz val="9"/>
            <color rgb="FF000000"/>
            <rFont val="Times New Roman"/>
            <family val="1"/>
          </rPr>
          <t xml:space="preserve">
</t>
        </r>
        <r>
          <rPr>
            <sz val="9"/>
            <color rgb="FF000000"/>
            <rFont val="Times New Roman"/>
            <family val="1"/>
          </rPr>
          <t>Was 19,990,000</t>
        </r>
      </text>
    </comment>
    <comment ref="D2" authorId="1" shapeId="0" xr:uid="{E1712DE0-50AB-7A40-986E-BC0BED043D8F}">
      <text>
        <r>
          <rPr>
            <b/>
            <sz val="10"/>
            <color rgb="FF000000"/>
            <rFont val="Tahoma"/>
            <family val="2"/>
          </rPr>
          <t>Dang Phuong Nam:</t>
        </r>
        <r>
          <rPr>
            <sz val="10"/>
            <color rgb="FF000000"/>
            <rFont val="Tahoma"/>
            <family val="2"/>
          </rPr>
          <t xml:space="preserve">
</t>
        </r>
        <r>
          <rPr>
            <sz val="10"/>
            <color rgb="FF000000"/>
            <rFont val="Tahoma"/>
            <family val="2"/>
          </rPr>
          <t>Last week was: 19..790.000</t>
        </r>
      </text>
    </comment>
    <comment ref="F2" authorId="1" shapeId="0" xr:uid="{48241367-1E2E-0440-B1CC-31313523CFBE}">
      <text>
        <r>
          <rPr>
            <b/>
            <sz val="10"/>
            <color rgb="FF000000"/>
            <rFont val="Tahoma"/>
            <family val="2"/>
          </rPr>
          <t>Đặng Thanh Vượng:</t>
        </r>
        <r>
          <rPr>
            <sz val="10"/>
            <color rgb="FF000000"/>
            <rFont val="Tahoma"/>
            <family val="2"/>
          </rPr>
          <t xml:space="preserve">
</t>
        </r>
        <r>
          <rPr>
            <sz val="10"/>
            <color rgb="FF000000"/>
            <rFont val="Tahoma"/>
            <family val="2"/>
          </rPr>
          <t>Last week was: 19.390.000</t>
        </r>
      </text>
    </comment>
    <comment ref="H2" authorId="2" shapeId="0" xr:uid="{7902A3E6-5C70-6D46-83FB-0BE6280559E7}">
      <text>
        <r>
          <rPr>
            <b/>
            <sz val="10"/>
            <color rgb="FF000000"/>
            <rFont val="Tahoma"/>
            <family val="2"/>
          </rPr>
          <t>Duy Nguyen:</t>
        </r>
        <r>
          <rPr>
            <sz val="10"/>
            <color rgb="FF000000"/>
            <rFont val="Tahoma"/>
            <family val="2"/>
          </rPr>
          <t xml:space="preserve">
</t>
        </r>
        <r>
          <rPr>
            <sz val="10"/>
            <color rgb="FF000000"/>
            <rFont val="Tahoma"/>
            <family val="2"/>
          </rPr>
          <t>last week was 19,390,000</t>
        </r>
      </text>
    </comment>
    <comment ref="B3" authorId="0" shapeId="0" xr:uid="{171587A0-A144-6240-88F3-90EEF2B9ABD2}">
      <text>
        <r>
          <rPr>
            <b/>
            <sz val="9"/>
            <color rgb="FF000000"/>
            <rFont val="Times New Roman"/>
            <family val="1"/>
          </rPr>
          <t>pc:</t>
        </r>
        <r>
          <rPr>
            <sz val="9"/>
            <color rgb="FF000000"/>
            <rFont val="Times New Roman"/>
            <family val="1"/>
          </rPr>
          <t xml:space="preserve">
</t>
        </r>
        <r>
          <rPr>
            <sz val="9"/>
            <color rgb="FF000000"/>
            <rFont val="Times New Roman"/>
            <family val="1"/>
          </rPr>
          <t>Was 22,990,000</t>
        </r>
      </text>
    </comment>
    <comment ref="D3" authorId="1" shapeId="0" xr:uid="{C78DEC1C-0702-6543-B6BC-7B29C82CAE14}">
      <text>
        <r>
          <rPr>
            <b/>
            <sz val="10"/>
            <color rgb="FF000000"/>
            <rFont val="Tahoma"/>
            <family val="2"/>
          </rPr>
          <t>Dang Phuong Nam:</t>
        </r>
        <r>
          <rPr>
            <sz val="10"/>
            <color rgb="FF000000"/>
            <rFont val="Tahoma"/>
            <family val="2"/>
          </rPr>
          <t xml:space="preserve">
</t>
        </r>
        <r>
          <rPr>
            <sz val="10"/>
            <color rgb="FF000000"/>
            <rFont val="Helvetica Neue"/>
            <family val="2"/>
          </rPr>
          <t xml:space="preserve">Last week was: 22.790.000
</t>
        </r>
      </text>
    </comment>
    <comment ref="F3" authorId="1" shapeId="0" xr:uid="{C5F373D8-72D9-664D-ACB1-4407149B0161}">
      <text>
        <r>
          <rPr>
            <b/>
            <sz val="10"/>
            <color rgb="FF000000"/>
            <rFont val="Tahoma"/>
            <family val="2"/>
          </rPr>
          <t>Đặng Thanh Vượng:</t>
        </r>
        <r>
          <rPr>
            <sz val="10"/>
            <color rgb="FF000000"/>
            <rFont val="Tahoma"/>
            <family val="2"/>
          </rPr>
          <t xml:space="preserve">
</t>
        </r>
        <r>
          <rPr>
            <sz val="10"/>
            <color rgb="FF000000"/>
            <rFont val="Tahoma"/>
            <family val="2"/>
          </rPr>
          <t>Last week was: 22.790.000</t>
        </r>
      </text>
    </comment>
    <comment ref="H3" authorId="2" shapeId="0" xr:uid="{6E6E6DF9-43A7-394B-904A-DB2E269240F6}">
      <text>
        <r>
          <rPr>
            <b/>
            <sz val="10"/>
            <color rgb="FF000000"/>
            <rFont val="Tahoma"/>
            <family val="2"/>
          </rPr>
          <t>Duy Nguyen:</t>
        </r>
        <r>
          <rPr>
            <sz val="10"/>
            <color rgb="FF000000"/>
            <rFont val="Tahoma"/>
            <family val="2"/>
          </rPr>
          <t xml:space="preserve">
</t>
        </r>
        <r>
          <rPr>
            <sz val="10"/>
            <color rgb="FF000000"/>
            <rFont val="Tahoma"/>
            <family val="2"/>
          </rPr>
          <t>last week was 22,690,000</t>
        </r>
      </text>
    </comment>
    <comment ref="B4" authorId="0" shapeId="0" xr:uid="{ACE5545A-A852-D04A-9BDE-6900C23C5573}">
      <text>
        <r>
          <rPr>
            <b/>
            <sz val="9"/>
            <rFont val="Times New Roman"/>
            <family val="1"/>
          </rPr>
          <t>pc:</t>
        </r>
        <r>
          <rPr>
            <sz val="9"/>
            <rFont val="Times New Roman"/>
            <family val="1"/>
          </rPr>
          <t xml:space="preserve">
Was 25,990,000</t>
        </r>
      </text>
    </comment>
    <comment ref="D4" authorId="1" shapeId="0" xr:uid="{E6135C09-E071-1A4A-973B-572F4FC175AC}">
      <text>
        <r>
          <rPr>
            <b/>
            <sz val="10"/>
            <color rgb="FF000000"/>
            <rFont val="Tahoma"/>
            <family val="2"/>
          </rPr>
          <t>Dang Phuong Nam:</t>
        </r>
        <r>
          <rPr>
            <sz val="10"/>
            <color rgb="FF000000"/>
            <rFont val="Tahoma"/>
            <family val="2"/>
          </rPr>
          <t xml:space="preserve">
</t>
        </r>
        <r>
          <rPr>
            <sz val="10"/>
            <color rgb="FF000000"/>
            <rFont val="Helvetica Neue"/>
            <family val="2"/>
          </rPr>
          <t>Last week was: 25.790.000</t>
        </r>
      </text>
    </comment>
    <comment ref="F4" authorId="1" shapeId="0" xr:uid="{26AA2C0B-CD3E-A04A-9CBA-5F123CBAB050}">
      <text>
        <r>
          <rPr>
            <b/>
            <sz val="10"/>
            <color rgb="FF000000"/>
            <rFont val="Tahoma"/>
            <family val="2"/>
          </rPr>
          <t>Đặng Thanh Vượng:</t>
        </r>
        <r>
          <rPr>
            <sz val="10"/>
            <color rgb="FF000000"/>
            <rFont val="Tahoma"/>
            <family val="2"/>
          </rPr>
          <t xml:space="preserve">
</t>
        </r>
        <r>
          <rPr>
            <sz val="10"/>
            <color rgb="FF000000"/>
            <rFont val="Tahoma"/>
            <family val="2"/>
          </rPr>
          <t>Last week was: 25.290.000</t>
        </r>
      </text>
    </comment>
    <comment ref="H4" authorId="2" shapeId="0" xr:uid="{5B449F28-4944-3B4B-9946-54D56671B586}">
      <text>
        <r>
          <rPr>
            <b/>
            <sz val="10"/>
            <color rgb="FF000000"/>
            <rFont val="Tahoma"/>
            <family val="2"/>
          </rPr>
          <t>Duy Nguyen:</t>
        </r>
        <r>
          <rPr>
            <sz val="10"/>
            <color rgb="FF000000"/>
            <rFont val="Tahoma"/>
            <family val="2"/>
          </rPr>
          <t xml:space="preserve">
</t>
        </r>
        <r>
          <rPr>
            <sz val="10"/>
            <color rgb="FF000000"/>
            <rFont val="Tahoma"/>
            <family val="2"/>
          </rPr>
          <t>last week was 25,150,000</t>
        </r>
      </text>
    </comment>
    <comment ref="J4" authorId="3" shapeId="0" xr:uid="{C442EE7B-0C3A-8445-A939-7A0957C6EF12}">
      <text>
        <r>
          <rPr>
            <b/>
            <sz val="10"/>
            <color rgb="FF000000"/>
            <rFont val="Tahoma"/>
            <family val="2"/>
          </rPr>
          <t>W3: 24.690.000</t>
        </r>
      </text>
    </comment>
    <comment ref="D5" authorId="1" shapeId="0" xr:uid="{66A49268-FD12-6B4D-B58A-EBAC340EC0D4}">
      <text>
        <r>
          <rPr>
            <b/>
            <sz val="10"/>
            <color rgb="FF000000"/>
            <rFont val="Tahoma"/>
            <family val="2"/>
          </rPr>
          <t>Dang Phuong Nam:</t>
        </r>
        <r>
          <rPr>
            <sz val="10"/>
            <color rgb="FF000000"/>
            <rFont val="Tahoma"/>
            <family val="2"/>
          </rPr>
          <t xml:space="preserve">
</t>
        </r>
        <r>
          <rPr>
            <sz val="10"/>
            <color rgb="FF000000"/>
            <rFont val="Tahoma"/>
            <family val="2"/>
          </rPr>
          <t>Last week was: 29.790.000</t>
        </r>
      </text>
    </comment>
    <comment ref="F5" authorId="1" shapeId="0" xr:uid="{2FAE05A8-3258-AD43-9B26-31167B4A327B}">
      <text>
        <r>
          <rPr>
            <b/>
            <sz val="10"/>
            <color rgb="FF000000"/>
            <rFont val="Tahoma"/>
            <family val="2"/>
          </rPr>
          <t>Đặng Thanh Vượng:</t>
        </r>
        <r>
          <rPr>
            <sz val="10"/>
            <color rgb="FF000000"/>
            <rFont val="Tahoma"/>
            <family val="2"/>
          </rPr>
          <t xml:space="preserve">
</t>
        </r>
        <r>
          <rPr>
            <sz val="10"/>
            <color rgb="FF000000"/>
            <rFont val="Tahoma"/>
            <family val="2"/>
          </rPr>
          <t>Last week was: 29.590.000</t>
        </r>
      </text>
    </comment>
    <comment ref="H5" authorId="2" shapeId="0" xr:uid="{976A815B-9D3E-784B-9FDA-5F218A70F1BD}">
      <text>
        <r>
          <rPr>
            <b/>
            <sz val="10"/>
            <color rgb="FF000000"/>
            <rFont val="Tahoma"/>
            <family val="2"/>
          </rPr>
          <t>Duy Nguyen:</t>
        </r>
        <r>
          <rPr>
            <sz val="10"/>
            <color rgb="FF000000"/>
            <rFont val="Tahoma"/>
            <family val="2"/>
          </rPr>
          <t xml:space="preserve">
</t>
        </r>
        <r>
          <rPr>
            <sz val="10"/>
            <color rgb="FF000000"/>
            <rFont val="Tahoma"/>
            <family val="2"/>
          </rPr>
          <t>last week was 29,390,000</t>
        </r>
      </text>
    </comment>
    <comment ref="J5" authorId="3" shapeId="0" xr:uid="{7BA65BDE-8B65-EC4C-A28A-6D5D89D4898C}">
      <text>
        <r>
          <rPr>
            <b/>
            <sz val="10"/>
            <color rgb="FF000000"/>
            <rFont val="Tahoma"/>
            <family val="2"/>
          </rPr>
          <t>W3: 28.890.000</t>
        </r>
      </text>
    </comment>
    <comment ref="B6" authorId="0" shapeId="0" xr:uid="{8DE53013-F35B-3B45-86B4-A4F4A7D56F26}">
      <text>
        <r>
          <rPr>
            <b/>
            <sz val="9"/>
            <color rgb="FF000000"/>
            <rFont val="Times New Roman"/>
            <family val="1"/>
          </rPr>
          <t>pc:</t>
        </r>
        <r>
          <rPr>
            <sz val="9"/>
            <color rgb="FF000000"/>
            <rFont val="Times New Roman"/>
            <family val="1"/>
          </rPr>
          <t xml:space="preserve">
</t>
        </r>
        <r>
          <rPr>
            <sz val="9"/>
            <color rgb="FF000000"/>
            <rFont val="Times New Roman"/>
            <family val="1"/>
          </rPr>
          <t>Was 17,490,000</t>
        </r>
      </text>
    </comment>
    <comment ref="D7" authorId="1" shapeId="0" xr:uid="{1F98B965-C3A8-F84C-94D3-D53D887A305B}">
      <text>
        <r>
          <rPr>
            <b/>
            <sz val="10"/>
            <color rgb="FF000000"/>
            <rFont val="Tahoma"/>
            <family val="2"/>
          </rPr>
          <t>Dang Phuong Nam:</t>
        </r>
        <r>
          <rPr>
            <sz val="10"/>
            <color rgb="FF000000"/>
            <rFont val="Tahoma"/>
            <family val="2"/>
          </rPr>
          <t xml:space="preserve">
</t>
        </r>
        <r>
          <rPr>
            <sz val="10"/>
            <color rgb="FF000000"/>
            <rFont val="Tahoma"/>
            <family val="2"/>
          </rPr>
          <t>Last week was: 19.890.000</t>
        </r>
      </text>
    </comment>
    <comment ref="B8" authorId="0" shapeId="0" xr:uid="{33F7D13E-7E9C-7B41-9CC2-0C5A1EADD50C}">
      <text>
        <r>
          <rPr>
            <b/>
            <sz val="9"/>
            <color rgb="FF000000"/>
            <rFont val="Times New Roman"/>
            <family val="1"/>
          </rPr>
          <t>pc:</t>
        </r>
        <r>
          <rPr>
            <sz val="9"/>
            <color rgb="FF000000"/>
            <rFont val="Times New Roman"/>
            <family val="1"/>
          </rPr>
          <t xml:space="preserve">
</t>
        </r>
        <r>
          <rPr>
            <sz val="9"/>
            <color rgb="FF000000"/>
            <rFont val="Times New Roman"/>
            <family val="1"/>
          </rPr>
          <t>Was 14,490,000</t>
        </r>
      </text>
    </comment>
    <comment ref="D8" authorId="1" shapeId="0" xr:uid="{059F6C1E-3EA4-294E-990C-64F5E96FC169}">
      <text>
        <r>
          <rPr>
            <b/>
            <sz val="10"/>
            <color rgb="FF000000"/>
            <rFont val="Tahoma"/>
            <family val="2"/>
          </rPr>
          <t>Dang Phuong Nam:</t>
        </r>
        <r>
          <rPr>
            <sz val="10"/>
            <color rgb="FF000000"/>
            <rFont val="Tahoma"/>
            <family val="2"/>
          </rPr>
          <t xml:space="preserve">
</t>
        </r>
        <r>
          <rPr>
            <sz val="10"/>
            <color rgb="FF000000"/>
            <rFont val="Tahoma"/>
            <family val="2"/>
          </rPr>
          <t>Last week was: 17.315.000</t>
        </r>
      </text>
    </comment>
    <comment ref="F8" authorId="1" shapeId="0" xr:uid="{A16FB06F-0397-244A-8F05-3A5C118415F9}">
      <text>
        <r>
          <rPr>
            <b/>
            <sz val="10"/>
            <color rgb="FF000000"/>
            <rFont val="Tahoma"/>
            <family val="2"/>
          </rPr>
          <t>Đặng Thanh Vượng:</t>
        </r>
        <r>
          <rPr>
            <sz val="10"/>
            <color rgb="FF000000"/>
            <rFont val="Tahoma"/>
            <family val="2"/>
          </rPr>
          <t xml:space="preserve">
</t>
        </r>
        <r>
          <rPr>
            <sz val="10"/>
            <color rgb="FF000000"/>
            <rFont val="Helvetica Neue"/>
            <family val="2"/>
          </rPr>
          <t>Last week was 19.790,000</t>
        </r>
        <r>
          <rPr>
            <sz val="10"/>
            <color rgb="FF000000"/>
            <rFont val="Tahoma"/>
            <family val="2"/>
          </rPr>
          <t xml:space="preserve">	</t>
        </r>
      </text>
    </comment>
    <comment ref="H8" authorId="2" shapeId="0" xr:uid="{14409E2D-3AF5-4546-B9EF-BAC0D4E190F2}">
      <text>
        <r>
          <rPr>
            <b/>
            <sz val="10"/>
            <color rgb="FF000000"/>
            <rFont val="Tahoma"/>
            <family val="2"/>
          </rPr>
          <t>Duy Nguyen:</t>
        </r>
        <r>
          <rPr>
            <sz val="10"/>
            <color rgb="FF000000"/>
            <rFont val="Tahoma"/>
            <family val="2"/>
          </rPr>
          <t xml:space="preserve">
</t>
        </r>
        <r>
          <rPr>
            <sz val="10"/>
            <color rgb="FF000000"/>
            <rFont val="Tahoma"/>
            <family val="2"/>
          </rPr>
          <t>last week was 22,990,000</t>
        </r>
      </text>
    </comment>
    <comment ref="B9" authorId="0" shapeId="0" xr:uid="{19923F19-3FF1-C84B-A838-1205EF3A00D4}">
      <text>
        <r>
          <rPr>
            <b/>
            <sz val="9"/>
            <color rgb="FF000000"/>
            <rFont val="Times New Roman"/>
            <family val="1"/>
          </rPr>
          <t>pc:</t>
        </r>
        <r>
          <rPr>
            <sz val="9"/>
            <color rgb="FF000000"/>
            <rFont val="Times New Roman"/>
            <family val="1"/>
          </rPr>
          <t xml:space="preserve">
</t>
        </r>
        <r>
          <rPr>
            <sz val="9"/>
            <color rgb="FF000000"/>
            <rFont val="Times New Roman"/>
            <family val="1"/>
          </rPr>
          <t>Was 12,090,000</t>
        </r>
      </text>
    </comment>
    <comment ref="D9" authorId="1" shapeId="0" xr:uid="{E74B3492-E02B-4A4F-BC57-44F6D2552177}">
      <text>
        <r>
          <rPr>
            <b/>
            <sz val="10"/>
            <color rgb="FF000000"/>
            <rFont val="Tahoma"/>
            <family val="2"/>
          </rPr>
          <t xml:space="preserve">Dang Phuong Nam: </t>
        </r>
        <r>
          <rPr>
            <sz val="10"/>
            <color rgb="FF000000"/>
            <rFont val="Tahoma"/>
            <family val="2"/>
          </rPr>
          <t>Last week was: 14.435.000</t>
        </r>
      </text>
    </comment>
    <comment ref="F9" authorId="1" shapeId="0" xr:uid="{EFDE7BD7-1BD7-1043-9723-32D37D4727E9}">
      <text>
        <r>
          <rPr>
            <b/>
            <sz val="10"/>
            <color rgb="FF000000"/>
            <rFont val="Tahoma"/>
            <family val="2"/>
          </rPr>
          <t>Đặng Thanh Vượng:</t>
        </r>
        <r>
          <rPr>
            <sz val="10"/>
            <color rgb="FF000000"/>
            <rFont val="Tahoma"/>
            <family val="2"/>
          </rPr>
          <t xml:space="preserve">
</t>
        </r>
        <r>
          <rPr>
            <sz val="10"/>
            <color rgb="FF000000"/>
            <rFont val="Helvetica Neue"/>
            <family val="2"/>
          </rPr>
          <t>Last week was 17.190,000</t>
        </r>
        <r>
          <rPr>
            <sz val="10"/>
            <color rgb="FF000000"/>
            <rFont val="Tahoma"/>
            <family val="2"/>
          </rPr>
          <t xml:space="preserve">	</t>
        </r>
      </text>
    </comment>
    <comment ref="H9" authorId="2" shapeId="0" xr:uid="{A5264ED9-C832-D543-9335-0B2ED20A615B}">
      <text>
        <r>
          <rPr>
            <b/>
            <sz val="10"/>
            <color rgb="FF000000"/>
            <rFont val="Tahoma"/>
            <family val="2"/>
          </rPr>
          <t>Duy Nguyen:</t>
        </r>
        <r>
          <rPr>
            <sz val="10"/>
            <color rgb="FF000000"/>
            <rFont val="Tahoma"/>
            <family val="2"/>
          </rPr>
          <t xml:space="preserve">
</t>
        </r>
        <r>
          <rPr>
            <sz val="10"/>
            <color rgb="FF000000"/>
            <rFont val="Tahoma"/>
            <family val="2"/>
          </rPr>
          <t>last week was 25,990,000</t>
        </r>
      </text>
    </comment>
    <comment ref="N9" authorId="4" shapeId="0" xr:uid="{CDC6EDD1-D593-3F4E-BD60-29B91890908C}">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13.690.000đ</t>
        </r>
      </text>
    </comment>
    <comment ref="D10" authorId="1" shapeId="0" xr:uid="{AD2AA00A-D082-554F-A60E-EE924D8911E6}">
      <text>
        <r>
          <rPr>
            <b/>
            <sz val="10"/>
            <color rgb="FF000000"/>
            <rFont val="Tahoma"/>
            <family val="2"/>
          </rPr>
          <t>Dang Phuong Nam:</t>
        </r>
        <r>
          <rPr>
            <sz val="10"/>
            <color rgb="FF000000"/>
            <rFont val="Tahoma"/>
            <family val="2"/>
          </rPr>
          <t xml:space="preserve">
</t>
        </r>
        <r>
          <rPr>
            <sz val="10"/>
            <color rgb="FF000000"/>
            <rFont val="Tahoma"/>
            <family val="2"/>
          </rPr>
          <t>Last week was: 11.970.000</t>
        </r>
      </text>
    </comment>
    <comment ref="F10" authorId="1" shapeId="0" xr:uid="{BA3FABA6-F463-B748-99F7-55595149FE51}">
      <text>
        <r>
          <rPr>
            <b/>
            <sz val="10"/>
            <color rgb="FF000000"/>
            <rFont val="Tahoma"/>
            <family val="2"/>
          </rPr>
          <t>Đặng Thanh Vượng:</t>
        </r>
        <r>
          <rPr>
            <sz val="10"/>
            <color rgb="FF000000"/>
            <rFont val="Tahoma"/>
            <family val="2"/>
          </rPr>
          <t xml:space="preserve">
</t>
        </r>
        <r>
          <rPr>
            <sz val="10"/>
            <color rgb="FF000000"/>
            <rFont val="Helvetica Neue"/>
            <family val="2"/>
          </rPr>
          <t>Last week was 13.890,000</t>
        </r>
        <r>
          <rPr>
            <sz val="10"/>
            <color rgb="FF000000"/>
            <rFont val="Tahoma"/>
            <family val="2"/>
          </rPr>
          <t xml:space="preserve">	</t>
        </r>
      </text>
    </comment>
    <comment ref="H10" authorId="2" shapeId="0" xr:uid="{7C32FADC-990E-E644-88EC-6E443449DECA}">
      <text>
        <r>
          <rPr>
            <b/>
            <sz val="10"/>
            <color rgb="FF000000"/>
            <rFont val="Tahoma"/>
            <family val="2"/>
          </rPr>
          <t>Duy Nguyen:</t>
        </r>
        <r>
          <rPr>
            <sz val="10"/>
            <color rgb="FF000000"/>
            <rFont val="Tahoma"/>
            <family val="2"/>
          </rPr>
          <t xml:space="preserve">
</t>
        </r>
        <r>
          <rPr>
            <sz val="10"/>
            <color rgb="FF000000"/>
            <rFont val="Tahoma"/>
            <family val="2"/>
          </rPr>
          <t>last week was 13,690,000</t>
        </r>
      </text>
    </comment>
    <comment ref="F11" authorId="1" shapeId="0" xr:uid="{FD75BB97-D44B-1348-AF28-323AC437C1F0}">
      <text>
        <r>
          <rPr>
            <b/>
            <sz val="10"/>
            <color rgb="FF000000"/>
            <rFont val="Tahoma"/>
            <family val="2"/>
          </rPr>
          <t>Đặng Thanh Vượng:</t>
        </r>
        <r>
          <rPr>
            <sz val="10"/>
            <color rgb="FF000000"/>
            <rFont val="Tahoma"/>
            <family val="2"/>
          </rPr>
          <t xml:space="preserve">
</t>
        </r>
        <r>
          <rPr>
            <sz val="10"/>
            <color rgb="FF000000"/>
            <rFont val="Helvetica Neue"/>
            <family val="2"/>
          </rPr>
          <t>Last week was 11.990,000</t>
        </r>
        <r>
          <rPr>
            <sz val="10"/>
            <color rgb="FF000000"/>
            <rFont val="Tahoma"/>
            <family val="2"/>
          </rPr>
          <t xml:space="preserve">	</t>
        </r>
      </text>
    </comment>
    <comment ref="H11" authorId="2" shapeId="0" xr:uid="{2B4409E7-FF9E-C742-AF66-BA9685A432F3}">
      <text>
        <r>
          <rPr>
            <b/>
            <sz val="10"/>
            <color rgb="FF000000"/>
            <rFont val="Tahoma"/>
            <family val="2"/>
          </rPr>
          <t>Duy Nguyen:</t>
        </r>
        <r>
          <rPr>
            <sz val="10"/>
            <color rgb="FF000000"/>
            <rFont val="Tahoma"/>
            <family val="2"/>
          </rPr>
          <t xml:space="preserve">
</t>
        </r>
        <r>
          <rPr>
            <sz val="10"/>
            <color rgb="FF000000"/>
            <rFont val="Tahoma"/>
            <family val="2"/>
          </rPr>
          <t>last week was 11,990,000</t>
        </r>
      </text>
    </comment>
    <comment ref="B12" authorId="0" shapeId="0" xr:uid="{4AD671F7-E25E-084B-8005-BAE2109BA570}">
      <text>
        <r>
          <rPr>
            <b/>
            <sz val="9"/>
            <rFont val="Times New Roman"/>
            <family val="1"/>
          </rPr>
          <t>pc:</t>
        </r>
        <r>
          <rPr>
            <sz val="9"/>
            <rFont val="Times New Roman"/>
            <family val="1"/>
          </rPr>
          <t xml:space="preserve">
Was 32,990,000</t>
        </r>
      </text>
    </comment>
    <comment ref="F12" authorId="1" shapeId="0" xr:uid="{6A783B45-C65D-9940-BDC4-30F93B907A7D}">
      <text>
        <r>
          <rPr>
            <b/>
            <sz val="10"/>
            <color rgb="FF000000"/>
            <rFont val="Tahoma"/>
            <family val="2"/>
          </rPr>
          <t>Đặng Thanh Vượng:</t>
        </r>
        <r>
          <rPr>
            <sz val="10"/>
            <color rgb="FF000000"/>
            <rFont val="Tahoma"/>
            <family val="2"/>
          </rPr>
          <t xml:space="preserve">
</t>
        </r>
        <r>
          <rPr>
            <sz val="10"/>
            <color rgb="FF000000"/>
            <rFont val="Helvetica Neue"/>
            <family val="2"/>
          </rPr>
          <t>Last week was 8.990,000</t>
        </r>
        <r>
          <rPr>
            <sz val="10"/>
            <color rgb="FF000000"/>
            <rFont val="Tahoma"/>
            <family val="2"/>
          </rPr>
          <t xml:space="preserve">	</t>
        </r>
      </text>
    </comment>
    <comment ref="B13" authorId="0" shapeId="0" xr:uid="{BCD1190E-8DDE-FD45-9643-84C0E52FA35A}">
      <text>
        <r>
          <rPr>
            <b/>
            <sz val="9"/>
            <rFont val="Times New Roman"/>
            <family val="1"/>
          </rPr>
          <t>pc:</t>
        </r>
        <r>
          <rPr>
            <sz val="9"/>
            <rFont val="Times New Roman"/>
            <family val="1"/>
          </rPr>
          <t xml:space="preserve">
Was 38,590,000</t>
        </r>
      </text>
    </comment>
    <comment ref="D13" authorId="1" shapeId="0" xr:uid="{0C04EE0C-93DF-A342-A8EA-722ED395FC4E}">
      <text>
        <r>
          <rPr>
            <b/>
            <sz val="10"/>
            <color rgb="FF000000"/>
            <rFont val="Tahoma"/>
            <family val="2"/>
          </rPr>
          <t>Dang Phuong Nam:</t>
        </r>
        <r>
          <rPr>
            <sz val="10"/>
            <color rgb="FF000000"/>
            <rFont val="Tahoma"/>
            <family val="2"/>
          </rPr>
          <t xml:space="preserve">
</t>
        </r>
        <r>
          <rPr>
            <sz val="10"/>
            <color rgb="FF000000"/>
            <rFont val="Tahoma"/>
            <family val="2"/>
          </rPr>
          <t>Last week was: 32.790.000</t>
        </r>
      </text>
    </comment>
    <comment ref="D14" authorId="1" shapeId="0" xr:uid="{939A65C5-F725-0E4E-8D70-B85F3EC7E41D}">
      <text>
        <r>
          <rPr>
            <b/>
            <sz val="10"/>
            <color rgb="FF000000"/>
            <rFont val="Tahoma"/>
            <family val="2"/>
          </rPr>
          <t>Dang Phuong Nam:</t>
        </r>
        <r>
          <rPr>
            <sz val="10"/>
            <color rgb="FF000000"/>
            <rFont val="Tahoma"/>
            <family val="2"/>
          </rPr>
          <t xml:space="preserve">
</t>
        </r>
        <r>
          <rPr>
            <sz val="10"/>
            <color rgb="FF000000"/>
            <rFont val="Tahoma"/>
            <family val="2"/>
          </rPr>
          <t>Last week was: 38.390.000</t>
        </r>
      </text>
    </comment>
    <comment ref="H14" authorId="2" shapeId="0" xr:uid="{464CD694-3612-F045-B3BC-7F2A044DA12A}">
      <text>
        <r>
          <rPr>
            <b/>
            <sz val="10"/>
            <color rgb="FF000000"/>
            <rFont val="Tahoma"/>
            <family val="2"/>
          </rPr>
          <t>Duy Nguyen:</t>
        </r>
        <r>
          <rPr>
            <sz val="10"/>
            <color rgb="FF000000"/>
            <rFont val="Tahoma"/>
            <family val="2"/>
          </rPr>
          <t xml:space="preserve">
</t>
        </r>
        <r>
          <rPr>
            <sz val="10"/>
            <color rgb="FF000000"/>
            <rFont val="Tahoma"/>
            <family val="2"/>
          </rPr>
          <t>last week was 32,990,000</t>
        </r>
      </text>
    </comment>
    <comment ref="B15" authorId="0" shapeId="0" xr:uid="{26F7448F-58A0-FC41-B388-11BBD8048737}">
      <text>
        <r>
          <rPr>
            <b/>
            <sz val="9"/>
            <color rgb="FF000000"/>
            <rFont val="Times New Roman"/>
            <family val="1"/>
          </rPr>
          <t>pc:</t>
        </r>
        <r>
          <rPr>
            <sz val="9"/>
            <color rgb="FF000000"/>
            <rFont val="Times New Roman"/>
            <family val="1"/>
          </rPr>
          <t xml:space="preserve">
</t>
        </r>
        <r>
          <rPr>
            <sz val="9"/>
            <color rgb="FF000000"/>
            <rFont val="Times New Roman"/>
            <family val="1"/>
          </rPr>
          <t>Was 18,490,000</t>
        </r>
      </text>
    </comment>
    <comment ref="H15" authorId="2" shapeId="0" xr:uid="{BE5A1E74-ABF3-384E-B12F-6B431BE0E96A}">
      <text>
        <r>
          <rPr>
            <b/>
            <sz val="10"/>
            <color rgb="FF000000"/>
            <rFont val="Tahoma"/>
            <family val="2"/>
          </rPr>
          <t>Duy Nguyen:</t>
        </r>
        <r>
          <rPr>
            <sz val="10"/>
            <color rgb="FF000000"/>
            <rFont val="Tahoma"/>
            <family val="2"/>
          </rPr>
          <t xml:space="preserve">
</t>
        </r>
        <r>
          <rPr>
            <sz val="10"/>
            <color rgb="FF000000"/>
            <rFont val="Tahoma"/>
            <family val="2"/>
          </rPr>
          <t>last week was 37,990,000</t>
        </r>
      </text>
    </comment>
    <comment ref="N15" authorId="4" shapeId="0" xr:uid="{8ECBB73C-2AEE-6741-B9BD-E7D25FC35B85}">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9.890.000đ</t>
        </r>
      </text>
    </comment>
    <comment ref="F17" authorId="1" shapeId="0" xr:uid="{FB8AF71C-2BF6-5445-894C-4AE465345838}">
      <text>
        <r>
          <rPr>
            <b/>
            <sz val="10"/>
            <color rgb="FF000000"/>
            <rFont val="Tahoma"/>
            <family val="2"/>
          </rPr>
          <t>Dang Phuong Nam:</t>
        </r>
        <r>
          <rPr>
            <sz val="10"/>
            <color rgb="FF000000"/>
            <rFont val="Tahoma"/>
            <family val="2"/>
          </rPr>
          <t xml:space="preserve">
</t>
        </r>
        <r>
          <rPr>
            <sz val="10"/>
            <color rgb="FF000000"/>
            <rFont val="Helvetica Neue"/>
            <family val="2"/>
          </rPr>
          <t>Last wek was:18,490,000</t>
        </r>
        <r>
          <rPr>
            <sz val="10"/>
            <color rgb="FF000000"/>
            <rFont val="Tahoma"/>
            <family val="2"/>
          </rPr>
          <t xml:space="preserve">	</t>
        </r>
      </text>
    </comment>
    <comment ref="H17" authorId="2" shapeId="0" xr:uid="{4B48E8BB-D57E-3B4E-883E-DBFD8B7CEE39}">
      <text>
        <r>
          <rPr>
            <b/>
            <sz val="10"/>
            <color rgb="FF000000"/>
            <rFont val="Tahoma"/>
            <family val="2"/>
          </rPr>
          <t>Duy Nguyen:</t>
        </r>
        <r>
          <rPr>
            <sz val="10"/>
            <color rgb="FF000000"/>
            <rFont val="Tahoma"/>
            <family val="2"/>
          </rPr>
          <t xml:space="preserve">
</t>
        </r>
        <r>
          <rPr>
            <sz val="10"/>
            <color rgb="FF000000"/>
            <rFont val="Tahoma"/>
            <family val="2"/>
          </rPr>
          <t>last week was 18,690,000</t>
        </r>
      </text>
    </comment>
    <comment ref="B18" authorId="0" shapeId="0" xr:uid="{98E3A3B6-07AC-4D49-A358-A97AFD9662F1}">
      <text>
        <r>
          <rPr>
            <b/>
            <sz val="9"/>
            <rFont val="Times New Roman"/>
            <family val="1"/>
          </rPr>
          <t>pc:</t>
        </r>
        <r>
          <rPr>
            <sz val="9"/>
            <rFont val="Times New Roman"/>
            <family val="1"/>
          </rPr>
          <t xml:space="preserve">
Was 14,590,000</t>
        </r>
      </text>
    </comment>
    <comment ref="F18" authorId="1" shapeId="0" xr:uid="{4E52AFBE-2599-C344-ABB4-3B5AE42487AD}">
      <text>
        <r>
          <rPr>
            <b/>
            <sz val="10"/>
            <color rgb="FF000000"/>
            <rFont val="Tahoma"/>
            <family val="2"/>
          </rPr>
          <t>Dang Phuong Nam:</t>
        </r>
        <r>
          <rPr>
            <sz val="10"/>
            <color rgb="FF000000"/>
            <rFont val="Tahoma"/>
            <family val="2"/>
          </rPr>
          <t xml:space="preserve">
</t>
        </r>
        <r>
          <rPr>
            <sz val="10"/>
            <color rgb="FF000000"/>
            <rFont val="Helvetica Neue"/>
            <family val="2"/>
          </rPr>
          <t>Last wek was:24.990,000</t>
        </r>
        <r>
          <rPr>
            <sz val="10"/>
            <color rgb="FF000000"/>
            <rFont val="Tahoma"/>
            <family val="2"/>
          </rPr>
          <t xml:space="preserve">	</t>
        </r>
      </text>
    </comment>
    <comment ref="N18" authorId="4" shapeId="0" xr:uid="{304DF400-400F-A34E-AB11-B0BFD2D46591}">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8.990.000đ</t>
        </r>
      </text>
    </comment>
    <comment ref="B19" authorId="0" shapeId="0" xr:uid="{49572A0C-D996-434F-9FFC-B8C8643832CE}">
      <text>
        <r>
          <rPr>
            <b/>
            <sz val="9"/>
            <color rgb="FF000000"/>
            <rFont val="Times New Roman"/>
            <family val="1"/>
          </rPr>
          <t>pc:</t>
        </r>
        <r>
          <rPr>
            <sz val="9"/>
            <color rgb="FF000000"/>
            <rFont val="Times New Roman"/>
            <family val="1"/>
          </rPr>
          <t xml:space="preserve">
</t>
        </r>
        <r>
          <rPr>
            <sz val="9"/>
            <color rgb="FF000000"/>
            <rFont val="Times New Roman"/>
            <family val="1"/>
          </rPr>
          <t>Was OOS</t>
        </r>
      </text>
    </comment>
    <comment ref="D19" authorId="1" shapeId="0" xr:uid="{818D8315-65A6-3C47-A74C-25FF1F0931E7}">
      <text>
        <r>
          <rPr>
            <b/>
            <sz val="10"/>
            <color rgb="FF000000"/>
            <rFont val="Tahoma"/>
            <family val="2"/>
          </rPr>
          <t>Dang Phuong Nam:</t>
        </r>
        <r>
          <rPr>
            <sz val="10"/>
            <color rgb="FF000000"/>
            <rFont val="Tahoma"/>
            <family val="2"/>
          </rPr>
          <t xml:space="preserve">
</t>
        </r>
        <r>
          <rPr>
            <sz val="10"/>
            <color rgb="FF000000"/>
            <rFont val="Tahoma"/>
            <family val="2"/>
          </rPr>
          <t>Last week was: 14.445.000</t>
        </r>
      </text>
    </comment>
    <comment ref="B20" authorId="0" shapeId="0" xr:uid="{6D665513-685B-A64C-8DAD-85A8A860A42E}">
      <text>
        <r>
          <rPr>
            <b/>
            <sz val="9"/>
            <rFont val="Times New Roman"/>
            <family val="1"/>
          </rPr>
          <t>pc:</t>
        </r>
        <r>
          <rPr>
            <sz val="9"/>
            <rFont val="Times New Roman"/>
            <family val="1"/>
          </rPr>
          <t xml:space="preserve">
Was 9,890,000</t>
        </r>
      </text>
    </comment>
    <comment ref="F20" authorId="1" shapeId="0" xr:uid="{F90D98BB-8F19-104C-A5A3-CB091D381E93}">
      <text>
        <r>
          <rPr>
            <b/>
            <sz val="10"/>
            <color rgb="FF000000"/>
            <rFont val="Tahoma"/>
            <family val="2"/>
          </rPr>
          <t>Đặng Thanh Vượng:</t>
        </r>
        <r>
          <rPr>
            <sz val="10"/>
            <color rgb="FF000000"/>
            <rFont val="Tahoma"/>
            <family val="2"/>
          </rPr>
          <t xml:space="preserve">
</t>
        </r>
        <r>
          <rPr>
            <sz val="10"/>
            <color rgb="FF000000"/>
            <rFont val="Helvetica Neue"/>
            <family val="2"/>
          </rPr>
          <t>Last week was: 20.490,000</t>
        </r>
        <r>
          <rPr>
            <sz val="10"/>
            <color rgb="FF000000"/>
            <rFont val="Tahoma"/>
            <family val="2"/>
          </rPr>
          <t xml:space="preserve">	</t>
        </r>
      </text>
    </comment>
    <comment ref="H20" authorId="2" shapeId="0" xr:uid="{D1A0BEAE-D8E7-8746-B175-AA6439712764}">
      <text>
        <r>
          <rPr>
            <b/>
            <sz val="10"/>
            <color rgb="FF000000"/>
            <rFont val="Tahoma"/>
            <family val="2"/>
          </rPr>
          <t>Duy Nguyen:</t>
        </r>
        <r>
          <rPr>
            <sz val="10"/>
            <color rgb="FF000000"/>
            <rFont val="Tahoma"/>
            <family val="2"/>
          </rPr>
          <t xml:space="preserve">
</t>
        </r>
        <r>
          <rPr>
            <sz val="10"/>
            <color rgb="FF000000"/>
            <rFont val="Tahoma"/>
            <family val="2"/>
          </rPr>
          <t>last week was 20,690,000</t>
        </r>
      </text>
    </comment>
    <comment ref="B21" authorId="0" shapeId="0" xr:uid="{4C5D4E8F-E724-B543-AE44-C0511D5A3158}">
      <text>
        <r>
          <rPr>
            <b/>
            <sz val="9"/>
            <rFont val="Times New Roman"/>
            <family val="1"/>
          </rPr>
          <t>pc:</t>
        </r>
        <r>
          <rPr>
            <sz val="9"/>
            <rFont val="Times New Roman"/>
            <family val="1"/>
          </rPr>
          <t xml:space="preserve">
Was 7,190,000</t>
        </r>
      </text>
    </comment>
    <comment ref="D21" authorId="1" shapeId="0" xr:uid="{02127CFF-E271-584F-96F2-366122E19D0C}">
      <text>
        <r>
          <rPr>
            <b/>
            <sz val="10"/>
            <color rgb="FF000000"/>
            <rFont val="Tahoma"/>
            <family val="2"/>
          </rPr>
          <t>Dang Phuong Nam:</t>
        </r>
        <r>
          <rPr>
            <sz val="10"/>
            <color rgb="FF000000"/>
            <rFont val="Tahoma"/>
            <family val="2"/>
          </rPr>
          <t xml:space="preserve">
</t>
        </r>
        <r>
          <rPr>
            <sz val="10"/>
            <color rgb="FF000000"/>
            <rFont val="Tahoma"/>
            <family val="2"/>
          </rPr>
          <t>Last week was: 9.791.000</t>
        </r>
      </text>
    </comment>
    <comment ref="F21" authorId="1" shapeId="0" xr:uid="{98D86944-12AA-EF4F-879F-053CC1A36453}">
      <text>
        <r>
          <rPr>
            <b/>
            <sz val="10"/>
            <color rgb="FF000000"/>
            <rFont val="Tahoma"/>
            <family val="2"/>
          </rPr>
          <t>Đặng Thanh Vượng:</t>
        </r>
        <r>
          <rPr>
            <sz val="10"/>
            <color rgb="FF000000"/>
            <rFont val="Tahoma"/>
            <family val="2"/>
          </rPr>
          <t xml:space="preserve">
</t>
        </r>
        <r>
          <rPr>
            <sz val="10"/>
            <color rgb="FF000000"/>
            <rFont val="Helvetica Neue"/>
            <family val="2"/>
          </rPr>
          <t>Last week was: 14.490,000</t>
        </r>
        <r>
          <rPr>
            <sz val="10"/>
            <color rgb="FF000000"/>
            <rFont val="Tahoma"/>
            <family val="2"/>
          </rPr>
          <t xml:space="preserve">	</t>
        </r>
      </text>
    </comment>
    <comment ref="H21" authorId="2" shapeId="0" xr:uid="{D33924E0-ACC6-434B-83C1-12B74A694A41}">
      <text>
        <r>
          <rPr>
            <b/>
            <sz val="10"/>
            <color rgb="FF000000"/>
            <rFont val="Tahoma"/>
            <family val="2"/>
          </rPr>
          <t>Duy Nguyen:</t>
        </r>
        <r>
          <rPr>
            <sz val="10"/>
            <color rgb="FF000000"/>
            <rFont val="Tahoma"/>
            <family val="2"/>
          </rPr>
          <t xml:space="preserve">
</t>
        </r>
        <r>
          <rPr>
            <sz val="10"/>
            <color rgb="FF000000"/>
            <rFont val="Tahoma"/>
            <family val="2"/>
          </rPr>
          <t>last week was 14,590,000</t>
        </r>
      </text>
    </comment>
    <comment ref="D22" authorId="1" shapeId="0" xr:uid="{B76F3F01-7B8D-2945-B07A-474102E8DE1E}">
      <text>
        <r>
          <rPr>
            <b/>
            <sz val="10"/>
            <color rgb="FF000000"/>
            <rFont val="Tahoma"/>
            <family val="2"/>
          </rPr>
          <t>Dang Phuong Nam:</t>
        </r>
        <r>
          <rPr>
            <sz val="10"/>
            <color rgb="FF000000"/>
            <rFont val="Tahoma"/>
            <family val="2"/>
          </rPr>
          <t xml:space="preserve">
</t>
        </r>
        <r>
          <rPr>
            <sz val="10"/>
            <color rgb="FF000000"/>
            <rFont val="Tahoma"/>
            <family val="2"/>
          </rPr>
          <t>Last week was: 7.118.000</t>
        </r>
      </text>
    </comment>
    <comment ref="F22" authorId="1" shapeId="0" xr:uid="{08F6BD97-CD3F-CA45-86FF-E34759B37C9C}">
      <text>
        <r>
          <rPr>
            <b/>
            <sz val="10"/>
            <color rgb="FF000000"/>
            <rFont val="Tahoma"/>
            <family val="2"/>
          </rPr>
          <t>Đặng Thanh Vượng:</t>
        </r>
        <r>
          <rPr>
            <sz val="10"/>
            <color rgb="FF000000"/>
            <rFont val="Tahoma"/>
            <family val="2"/>
          </rPr>
          <t xml:space="preserve">
</t>
        </r>
        <r>
          <rPr>
            <sz val="10"/>
            <color rgb="FF000000"/>
            <rFont val="Helvetica Neue"/>
            <family val="2"/>
          </rPr>
          <t>Last week was: 11.990,000</t>
        </r>
        <r>
          <rPr>
            <sz val="10"/>
            <color rgb="FF000000"/>
            <rFont val="Tahoma"/>
            <family val="2"/>
          </rPr>
          <t xml:space="preserve">	</t>
        </r>
      </text>
    </comment>
    <comment ref="D23" authorId="1" shapeId="0" xr:uid="{8999375A-F2E8-8949-9A99-6C7857DA4297}">
      <text>
        <r>
          <rPr>
            <b/>
            <sz val="10"/>
            <color rgb="FF000000"/>
            <rFont val="Tahoma"/>
            <family val="2"/>
          </rPr>
          <t>Dang Phuong Nam:</t>
        </r>
        <r>
          <rPr>
            <sz val="10"/>
            <color rgb="FF000000"/>
            <rFont val="Tahoma"/>
            <family val="2"/>
          </rPr>
          <t xml:space="preserve">
</t>
        </r>
        <r>
          <rPr>
            <sz val="10"/>
            <color rgb="FF000000"/>
            <rFont val="Tahoma"/>
            <family val="2"/>
          </rPr>
          <t>Last week was: 12.365.000</t>
        </r>
      </text>
    </comment>
    <comment ref="F23" authorId="1" shapeId="0" xr:uid="{238F8FC7-EBD8-284E-90AA-16C7A5D7923D}">
      <text>
        <r>
          <rPr>
            <b/>
            <sz val="10"/>
            <color rgb="FF000000"/>
            <rFont val="Tahoma"/>
            <family val="2"/>
          </rPr>
          <t>Đặng Thanh Vượng:</t>
        </r>
        <r>
          <rPr>
            <sz val="10"/>
            <color rgb="FF000000"/>
            <rFont val="Tahoma"/>
            <family val="2"/>
          </rPr>
          <t xml:space="preserve">
</t>
        </r>
        <r>
          <rPr>
            <sz val="10"/>
            <color rgb="FF000000"/>
            <rFont val="Helvetica Neue"/>
            <family val="2"/>
          </rPr>
          <t>Last week was: 9.840,000</t>
        </r>
        <r>
          <rPr>
            <sz val="10"/>
            <color rgb="FF000000"/>
            <rFont val="Tahoma"/>
            <family val="2"/>
          </rPr>
          <t xml:space="preserve">	</t>
        </r>
      </text>
    </comment>
    <comment ref="H23" authorId="2" shapeId="0" xr:uid="{80CC6F78-C43A-C948-B25E-9D0B7C5BDD12}">
      <text>
        <r>
          <rPr>
            <b/>
            <sz val="10"/>
            <color rgb="FF000000"/>
            <rFont val="Tahoma"/>
            <family val="2"/>
          </rPr>
          <t>Duy Nguyen:</t>
        </r>
        <r>
          <rPr>
            <sz val="10"/>
            <color rgb="FF000000"/>
            <rFont val="Tahoma"/>
            <family val="2"/>
          </rPr>
          <t xml:space="preserve">
</t>
        </r>
        <r>
          <rPr>
            <sz val="10"/>
            <color rgb="FF000000"/>
            <rFont val="Tahoma"/>
            <family val="2"/>
          </rPr>
          <t>last week was 7,090,000</t>
        </r>
      </text>
    </comment>
    <comment ref="B24" authorId="0" shapeId="0" xr:uid="{B229628F-2212-8A41-8686-2C4D251C74DC}">
      <text>
        <r>
          <rPr>
            <b/>
            <sz val="9"/>
            <rFont val="Times New Roman"/>
            <family val="1"/>
          </rPr>
          <t>pc:</t>
        </r>
        <r>
          <rPr>
            <sz val="9"/>
            <rFont val="Times New Roman"/>
            <family val="1"/>
          </rPr>
          <t xml:space="preserve">
Was 6,290,000</t>
        </r>
      </text>
    </comment>
    <comment ref="D24" authorId="1" shapeId="0" xr:uid="{CE6FA46B-26BF-D64F-BBB7-0C06C5D99BC6}">
      <text>
        <r>
          <rPr>
            <b/>
            <sz val="10"/>
            <color rgb="FF000000"/>
            <rFont val="Tahoma"/>
            <family val="2"/>
          </rPr>
          <t>Dang Phuong Nam:</t>
        </r>
        <r>
          <rPr>
            <sz val="10"/>
            <color rgb="FF000000"/>
            <rFont val="Tahoma"/>
            <family val="2"/>
          </rPr>
          <t xml:space="preserve">
</t>
        </r>
        <r>
          <rPr>
            <sz val="10"/>
            <color rgb="FF000000"/>
            <rFont val="Tahoma"/>
            <family val="2"/>
          </rPr>
          <t>Last week was: 9.395.000</t>
        </r>
      </text>
    </comment>
    <comment ref="F24" authorId="1" shapeId="0" xr:uid="{CB1B8673-69C5-6A47-8E05-873F9817B859}">
      <text>
        <r>
          <rPr>
            <b/>
            <sz val="10"/>
            <color rgb="FF000000"/>
            <rFont val="Tahoma"/>
            <family val="2"/>
          </rPr>
          <t>Đặng Thanh Vượng:</t>
        </r>
        <r>
          <rPr>
            <sz val="10"/>
            <color rgb="FF000000"/>
            <rFont val="Tahoma"/>
            <family val="2"/>
          </rPr>
          <t xml:space="preserve">
</t>
        </r>
        <r>
          <rPr>
            <sz val="10"/>
            <color rgb="FF000000"/>
            <rFont val="Helvetica Neue"/>
            <family val="2"/>
          </rPr>
          <t>Last week was: 7.190,000</t>
        </r>
        <r>
          <rPr>
            <sz val="10"/>
            <color rgb="FF000000"/>
            <rFont val="Tahoma"/>
            <family val="2"/>
          </rPr>
          <t xml:space="preserve">	</t>
        </r>
      </text>
    </comment>
    <comment ref="H24" authorId="2" shapeId="0" xr:uid="{364D42DE-211A-4A40-B886-96087274C1BE}">
      <text>
        <r>
          <rPr>
            <b/>
            <sz val="10"/>
            <color rgb="FF000000"/>
            <rFont val="Tahoma"/>
            <family val="2"/>
          </rPr>
          <t>Duy Nguyen:</t>
        </r>
        <r>
          <rPr>
            <sz val="10"/>
            <color rgb="FF000000"/>
            <rFont val="Tahoma"/>
            <family val="2"/>
          </rPr>
          <t xml:space="preserve">
</t>
        </r>
        <r>
          <rPr>
            <sz val="10"/>
            <color rgb="FF000000"/>
            <rFont val="Tahoma"/>
            <family val="2"/>
          </rPr>
          <t>last week was 9,990,000</t>
        </r>
      </text>
    </comment>
    <comment ref="D25" authorId="1" shapeId="0" xr:uid="{504EBAFB-DC40-2E4E-828B-DDE27A159523}">
      <text>
        <r>
          <rPr>
            <b/>
            <sz val="10"/>
            <color rgb="FF000000"/>
            <rFont val="Tahoma"/>
            <family val="2"/>
          </rPr>
          <t>Dang Phuong Nam:</t>
        </r>
        <r>
          <rPr>
            <sz val="10"/>
            <color rgb="FF000000"/>
            <rFont val="Tahoma"/>
            <family val="2"/>
          </rPr>
          <t xml:space="preserve">
</t>
        </r>
        <r>
          <rPr>
            <sz val="10"/>
            <color rgb="FF000000"/>
            <rFont val="Tahoma"/>
            <family val="2"/>
          </rPr>
          <t>Last week was: 5.732.000</t>
        </r>
      </text>
    </comment>
    <comment ref="F25" authorId="1" shapeId="0" xr:uid="{BB59D9C3-9E27-034E-9796-124EBB147A2C}">
      <text>
        <r>
          <rPr>
            <b/>
            <sz val="10"/>
            <color rgb="FF000000"/>
            <rFont val="Tahoma"/>
            <family val="2"/>
          </rPr>
          <t>Đặng Thanh Vượng:</t>
        </r>
        <r>
          <rPr>
            <sz val="10"/>
            <color rgb="FF000000"/>
            <rFont val="Tahoma"/>
            <family val="2"/>
          </rPr>
          <t xml:space="preserve">
</t>
        </r>
        <r>
          <rPr>
            <sz val="10"/>
            <color rgb="FF000000"/>
            <rFont val="Helvetica Neue"/>
            <family val="2"/>
          </rPr>
          <t>Last week was: 12.590,000</t>
        </r>
        <r>
          <rPr>
            <sz val="10"/>
            <color rgb="FF000000"/>
            <rFont val="Tahoma"/>
            <family val="2"/>
          </rPr>
          <t xml:space="preserve">	</t>
        </r>
      </text>
    </comment>
    <comment ref="H25" authorId="2" shapeId="0" xr:uid="{BC0CAFBA-0038-504E-821E-CDBD0267241B}">
      <text>
        <r>
          <rPr>
            <b/>
            <sz val="10"/>
            <color rgb="FF000000"/>
            <rFont val="Tahoma"/>
            <family val="2"/>
          </rPr>
          <t>Duy Nguyen:</t>
        </r>
        <r>
          <rPr>
            <sz val="10"/>
            <color rgb="FF000000"/>
            <rFont val="Tahoma"/>
            <family val="2"/>
          </rPr>
          <t xml:space="preserve">
</t>
        </r>
        <r>
          <rPr>
            <sz val="10"/>
            <color rgb="FF000000"/>
            <rFont val="Tahoma"/>
            <family val="2"/>
          </rPr>
          <t>last week was 12,690,000</t>
        </r>
      </text>
    </comment>
    <comment ref="F26" authorId="1" shapeId="0" xr:uid="{4CC17EC9-CFD6-0644-A9B2-E1BC407CB94A}">
      <text>
        <r>
          <rPr>
            <b/>
            <sz val="10"/>
            <color rgb="FF000000"/>
            <rFont val="Tahoma"/>
            <family val="2"/>
          </rPr>
          <t>Đặng Thanh Vượng:</t>
        </r>
        <r>
          <rPr>
            <sz val="10"/>
            <color rgb="FF000000"/>
            <rFont val="Tahoma"/>
            <family val="2"/>
          </rPr>
          <t xml:space="preserve">
</t>
        </r>
        <r>
          <rPr>
            <sz val="10"/>
            <color rgb="FF000000"/>
            <rFont val="Helvetica Neue"/>
            <family val="2"/>
          </rPr>
          <t>Last week was: 9.740,000</t>
        </r>
        <r>
          <rPr>
            <sz val="10"/>
            <color rgb="FF000000"/>
            <rFont val="Tahoma"/>
            <family val="2"/>
          </rPr>
          <t xml:space="preserve">	</t>
        </r>
      </text>
    </comment>
    <comment ref="D27" authorId="1" shapeId="0" xr:uid="{86CBBA60-FE68-704A-9796-A6327C1EA8E0}">
      <text>
        <r>
          <rPr>
            <b/>
            <sz val="10"/>
            <color rgb="FF000000"/>
            <rFont val="Tahoma"/>
            <family val="2"/>
          </rPr>
          <t>Dang Phuong Nam:</t>
        </r>
        <r>
          <rPr>
            <sz val="10"/>
            <color rgb="FF000000"/>
            <rFont val="Tahoma"/>
            <family val="2"/>
          </rPr>
          <t xml:space="preserve">
</t>
        </r>
        <r>
          <rPr>
            <sz val="10"/>
            <color rgb="FF000000"/>
            <rFont val="Tahoma"/>
            <family val="2"/>
          </rPr>
          <t>Last week was: 8.990.000</t>
        </r>
      </text>
    </comment>
    <comment ref="F27" authorId="1" shapeId="0" xr:uid="{31911872-9EED-3641-A425-960996D58FF4}">
      <text>
        <r>
          <rPr>
            <b/>
            <sz val="10"/>
            <color rgb="FF000000"/>
            <rFont val="Tahoma"/>
            <family val="2"/>
          </rPr>
          <t>Đặng Thanh Vượng:</t>
        </r>
        <r>
          <rPr>
            <sz val="10"/>
            <color rgb="FF000000"/>
            <rFont val="Tahoma"/>
            <family val="2"/>
          </rPr>
          <t xml:space="preserve">
</t>
        </r>
        <r>
          <rPr>
            <sz val="10"/>
            <color rgb="FF000000"/>
            <rFont val="Helvetica Neue"/>
            <family val="2"/>
          </rPr>
          <t>Last week was: 20.990,000</t>
        </r>
        <r>
          <rPr>
            <sz val="10"/>
            <color rgb="FF000000"/>
            <rFont val="Tahoma"/>
            <family val="2"/>
          </rPr>
          <t xml:space="preserve">	</t>
        </r>
      </text>
    </comment>
    <comment ref="H27" authorId="2" shapeId="0" xr:uid="{2DAA4C29-16A5-0641-86E8-E4DF260989F1}">
      <text>
        <r>
          <rPr>
            <b/>
            <sz val="10"/>
            <color rgb="FF000000"/>
            <rFont val="Tahoma"/>
            <family val="2"/>
          </rPr>
          <t>Duy Nguyen:</t>
        </r>
        <r>
          <rPr>
            <sz val="10"/>
            <color rgb="FF000000"/>
            <rFont val="Tahoma"/>
            <family val="2"/>
          </rPr>
          <t xml:space="preserve">
</t>
        </r>
        <r>
          <rPr>
            <sz val="10"/>
            <color rgb="FF000000"/>
            <rFont val="Tahoma"/>
            <family val="2"/>
          </rPr>
          <t>last week was 9,290,000</t>
        </r>
      </text>
    </comment>
    <comment ref="F29" authorId="1" shapeId="0" xr:uid="{92B9AEED-3E62-4842-B665-5FEE43162B99}">
      <text>
        <r>
          <rPr>
            <b/>
            <sz val="10"/>
            <color rgb="FF000000"/>
            <rFont val="Tahoma"/>
            <family val="2"/>
          </rPr>
          <t>Đặng Thanh Vượng:</t>
        </r>
        <r>
          <rPr>
            <sz val="10"/>
            <color rgb="FF000000"/>
            <rFont val="Tahoma"/>
            <family val="2"/>
          </rPr>
          <t xml:space="preserve">
</t>
        </r>
        <r>
          <rPr>
            <sz val="10"/>
            <color rgb="FF000000"/>
            <rFont val="Helvetica Neue"/>
            <family val="2"/>
          </rPr>
          <t>Last week was: 5.990,000</t>
        </r>
        <r>
          <rPr>
            <sz val="10"/>
            <color rgb="FF000000"/>
            <rFont val="Tahoma"/>
            <family val="2"/>
          </rPr>
          <t xml:space="preserve">	</t>
        </r>
      </text>
    </comment>
    <comment ref="D30" authorId="1" shapeId="0" xr:uid="{B8FCB36F-C693-554C-A65C-4DD3AF8A34C4}">
      <text>
        <r>
          <rPr>
            <b/>
            <sz val="10"/>
            <color rgb="FF000000"/>
            <rFont val="Tahoma"/>
            <family val="2"/>
          </rPr>
          <t>Dang Phuong Nam:</t>
        </r>
        <r>
          <rPr>
            <sz val="10"/>
            <color rgb="FF000000"/>
            <rFont val="Tahoma"/>
            <family val="2"/>
          </rPr>
          <t xml:space="preserve">
</t>
        </r>
        <r>
          <rPr>
            <sz val="10"/>
            <color rgb="FF000000"/>
            <rFont val="Tahoma"/>
            <family val="2"/>
          </rPr>
          <t>Last week was: 5.490.000</t>
        </r>
      </text>
    </comment>
    <comment ref="J30" authorId="3" shapeId="0" xr:uid="{3C77BFA6-238A-814E-BB31-D67C1A77ECA2}">
      <text>
        <r>
          <rPr>
            <b/>
            <sz val="10"/>
            <color rgb="FF000000"/>
            <rFont val="Tahoma"/>
            <family val="2"/>
          </rPr>
          <t>W3: 16.490.000</t>
        </r>
      </text>
    </comment>
    <comment ref="D31" authorId="1" shapeId="0" xr:uid="{8321DD61-AA9A-DD40-9F8C-FE7BC4F0584F}">
      <text>
        <r>
          <rPr>
            <b/>
            <sz val="10"/>
            <color rgb="FF000000"/>
            <rFont val="Tahoma"/>
            <family val="2"/>
          </rPr>
          <t>Dang Phuong Nam:</t>
        </r>
        <r>
          <rPr>
            <sz val="10"/>
            <color rgb="FF000000"/>
            <rFont val="Tahoma"/>
            <family val="2"/>
          </rPr>
          <t xml:space="preserve">
</t>
        </r>
        <r>
          <rPr>
            <sz val="10"/>
            <color rgb="FF000000"/>
            <rFont val="Tahoma"/>
            <family val="2"/>
          </rPr>
          <t>Last week was: 3.990.000</t>
        </r>
      </text>
    </comment>
    <comment ref="F31" authorId="1" shapeId="0" xr:uid="{DB0E0DAC-9C2F-B249-8C7D-9ABA92830AFB}">
      <text>
        <r>
          <rPr>
            <b/>
            <sz val="10"/>
            <color rgb="FF000000"/>
            <rFont val="Tahoma"/>
            <family val="2"/>
          </rPr>
          <t>Đặng Thanh Vượng:</t>
        </r>
        <r>
          <rPr>
            <sz val="10"/>
            <color rgb="FF000000"/>
            <rFont val="Tahoma"/>
            <family val="2"/>
          </rPr>
          <t xml:space="preserve">
</t>
        </r>
        <r>
          <rPr>
            <sz val="10"/>
            <color rgb="FF000000"/>
            <rFont val="Helvetica Neue"/>
            <family val="2"/>
          </rPr>
          <t>Last week was: 17.490,000</t>
        </r>
        <r>
          <rPr>
            <sz val="10"/>
            <color rgb="FF000000"/>
            <rFont val="Tahoma"/>
            <family val="2"/>
          </rPr>
          <t xml:space="preserve">	</t>
        </r>
      </text>
    </comment>
    <comment ref="F33" authorId="1" shapeId="0" xr:uid="{EE4DC36B-E557-004B-AFAC-656D4C157C8D}">
      <text>
        <r>
          <rPr>
            <b/>
            <sz val="10"/>
            <color rgb="FF000000"/>
            <rFont val="Tahoma"/>
            <family val="2"/>
          </rPr>
          <t>Đặng Thanh Vượng:</t>
        </r>
        <r>
          <rPr>
            <sz val="10"/>
            <color rgb="FF000000"/>
            <rFont val="Tahoma"/>
            <family val="2"/>
          </rPr>
          <t xml:space="preserve">
</t>
        </r>
        <r>
          <rPr>
            <sz val="10"/>
            <color rgb="FF000000"/>
            <rFont val="Helvetica Neue"/>
            <family val="2"/>
          </rPr>
          <t xml:space="preserve">Last week was: 
</t>
        </r>
        <r>
          <rPr>
            <sz val="10"/>
            <color rgb="FF000000"/>
            <rFont val="Tahoma"/>
            <family val="2"/>
          </rPr>
          <t>5.640.000</t>
        </r>
      </text>
    </comment>
    <comment ref="F34" authorId="1" shapeId="0" xr:uid="{903E8A6E-247D-8C4A-A2BD-636E3D22B02B}">
      <text>
        <r>
          <rPr>
            <b/>
            <sz val="10"/>
            <color rgb="FF000000"/>
            <rFont val="Tahoma"/>
            <family val="2"/>
          </rPr>
          <t>Đặng Thanh Vượng:</t>
        </r>
        <r>
          <rPr>
            <sz val="10"/>
            <color rgb="FF000000"/>
            <rFont val="Tahoma"/>
            <family val="2"/>
          </rPr>
          <t xml:space="preserve">
</t>
        </r>
        <r>
          <rPr>
            <sz val="10"/>
            <color rgb="FF000000"/>
            <rFont val="Helvetica Neue"/>
            <family val="2"/>
          </rPr>
          <t>Last week was: 3.9</t>
        </r>
        <r>
          <rPr>
            <sz val="10"/>
            <color rgb="FF000000"/>
            <rFont val="Tahoma"/>
            <family val="2"/>
          </rPr>
          <t>90.000</t>
        </r>
      </text>
    </comment>
    <comment ref="H34" authorId="2" shapeId="0" xr:uid="{F8DDBD71-7306-4346-BEB7-1C46463A0303}">
      <text>
        <r>
          <rPr>
            <b/>
            <sz val="10"/>
            <color rgb="FF000000"/>
            <rFont val="Tahoma"/>
            <family val="2"/>
          </rPr>
          <t>Duy Nguyen:</t>
        </r>
        <r>
          <rPr>
            <sz val="10"/>
            <color rgb="FF000000"/>
            <rFont val="Tahoma"/>
            <family val="2"/>
          </rPr>
          <t xml:space="preserve">
</t>
        </r>
        <r>
          <rPr>
            <sz val="10"/>
            <color rgb="FF000000"/>
            <rFont val="Tahoma"/>
            <family val="2"/>
          </rPr>
          <t>last week was 3,990,000</t>
        </r>
      </text>
    </comment>
    <comment ref="H35" authorId="2" shapeId="0" xr:uid="{0FF9A081-ED29-A348-8840-A801D23E5A31}">
      <text>
        <r>
          <rPr>
            <b/>
            <sz val="10"/>
            <color rgb="FF000000"/>
            <rFont val="Tahoma"/>
            <family val="2"/>
          </rPr>
          <t>Duy Nguyen:</t>
        </r>
        <r>
          <rPr>
            <sz val="10"/>
            <color rgb="FF000000"/>
            <rFont val="Tahoma"/>
            <family val="2"/>
          </rPr>
          <t xml:space="preserve">
</t>
        </r>
        <r>
          <rPr>
            <sz val="10"/>
            <color rgb="FF000000"/>
            <rFont val="Tahoma"/>
            <family val="2"/>
          </rPr>
          <t>last week was 2,690,000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Nam Khánh</author>
  </authors>
  <commentList>
    <comment ref="B2" authorId="0" shapeId="0" xr:uid="{CD4C85A8-4ED0-5748-A85A-E5289F39DE1C}">
      <text>
        <r>
          <rPr>
            <b/>
            <sz val="10"/>
            <color rgb="FF000000"/>
            <rFont val="Tahoma"/>
            <family val="2"/>
          </rPr>
          <t>Microsoft Office User:</t>
        </r>
        <r>
          <rPr>
            <sz val="10"/>
            <color rgb="FF000000"/>
            <rFont val="Tahoma"/>
            <family val="2"/>
          </rPr>
          <t xml:space="preserve">
</t>
        </r>
        <r>
          <rPr>
            <sz val="10"/>
            <color rgb="FF000000"/>
            <rFont val="Tahoma"/>
            <family val="2"/>
          </rPr>
          <t>Last week 19,490k</t>
        </r>
      </text>
    </comment>
    <comment ref="C2" authorId="1" shapeId="0" xr:uid="{8303214B-232A-C943-A6BF-1E5381700648}">
      <text>
        <r>
          <rPr>
            <b/>
            <sz val="10"/>
            <color rgb="FF000000"/>
            <rFont val="Tahoma"/>
            <family val="2"/>
          </rPr>
          <t>Dang Phuong Nam:</t>
        </r>
        <r>
          <rPr>
            <sz val="10"/>
            <color rgb="FF000000"/>
            <rFont val="Tahoma"/>
            <family val="2"/>
          </rPr>
          <t xml:space="preserve">
</t>
        </r>
        <r>
          <rPr>
            <sz val="10"/>
            <color rgb="FF000000"/>
            <rFont val="Tahoma"/>
            <family val="2"/>
          </rPr>
          <t>Last week was: 19..196.000</t>
        </r>
      </text>
    </comment>
    <comment ref="D2" authorId="1" shapeId="0" xr:uid="{AF005124-59F9-5D42-B5B3-D9B22108F855}">
      <text>
        <r>
          <rPr>
            <b/>
            <sz val="10"/>
            <color rgb="FF000000"/>
            <rFont val="Tahoma"/>
            <family val="2"/>
          </rPr>
          <t>Đặng Thanh Vượng:</t>
        </r>
        <r>
          <rPr>
            <sz val="10"/>
            <color rgb="FF000000"/>
            <rFont val="Tahoma"/>
            <family val="2"/>
          </rPr>
          <t xml:space="preserve">
</t>
        </r>
        <r>
          <rPr>
            <sz val="10"/>
            <color rgb="FF000000"/>
            <rFont val="Tahoma"/>
            <family val="2"/>
          </rPr>
          <t>Last week was: 19.390.000</t>
        </r>
      </text>
    </comment>
    <comment ref="C3" authorId="1" shapeId="0" xr:uid="{DB7641DF-FD21-1347-8B28-D3B5F9FA2CF3}">
      <text>
        <r>
          <rPr>
            <b/>
            <sz val="10"/>
            <color rgb="FF000000"/>
            <rFont val="Tahoma"/>
            <family val="2"/>
          </rPr>
          <t>Dang Phuong Nam:</t>
        </r>
        <r>
          <rPr>
            <sz val="10"/>
            <color rgb="FF000000"/>
            <rFont val="Tahoma"/>
            <family val="2"/>
          </rPr>
          <t xml:space="preserve">
</t>
        </r>
        <r>
          <rPr>
            <sz val="10"/>
            <color rgb="FF000000"/>
            <rFont val="Helvetica Neue"/>
            <family val="2"/>
          </rPr>
          <t xml:space="preserve">Last week was: 22.590.000
</t>
        </r>
      </text>
    </comment>
    <comment ref="D3" authorId="1" shapeId="0" xr:uid="{3E475BBC-0C21-DD40-B383-B304D339B348}">
      <text>
        <r>
          <rPr>
            <b/>
            <sz val="10"/>
            <color rgb="FF000000"/>
            <rFont val="Tahoma"/>
            <family val="2"/>
          </rPr>
          <t>Đặng Thanh Vượng:</t>
        </r>
        <r>
          <rPr>
            <sz val="10"/>
            <color rgb="FF000000"/>
            <rFont val="Tahoma"/>
            <family val="2"/>
          </rPr>
          <t xml:space="preserve">
</t>
        </r>
        <r>
          <rPr>
            <sz val="10"/>
            <color rgb="FF000000"/>
            <rFont val="Tahoma"/>
            <family val="2"/>
          </rPr>
          <t>Last week was: 21.790.000</t>
        </r>
      </text>
    </comment>
    <comment ref="B4" authorId="0" shapeId="0" xr:uid="{743C195B-DADB-5F43-9CBE-A904BBDD1508}">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25,490k
</t>
        </r>
      </text>
    </comment>
    <comment ref="C4" authorId="1" shapeId="0" xr:uid="{0BD995C8-420D-234D-B8BA-272DB0A42828}">
      <text>
        <r>
          <rPr>
            <b/>
            <sz val="10"/>
            <color rgb="FF000000"/>
            <rFont val="Tahoma"/>
            <family val="2"/>
          </rPr>
          <t>Dang Phuong Nam:</t>
        </r>
        <r>
          <rPr>
            <sz val="10"/>
            <color rgb="FF000000"/>
            <rFont val="Tahoma"/>
            <family val="2"/>
          </rPr>
          <t xml:space="preserve">
</t>
        </r>
        <r>
          <rPr>
            <sz val="10"/>
            <color rgb="FF000000"/>
            <rFont val="Helvetica Neue"/>
            <family val="2"/>
          </rPr>
          <t>Last week was: 24.690.000</t>
        </r>
      </text>
    </comment>
    <comment ref="B5" authorId="0" shapeId="0" xr:uid="{B6B73FC4-63C0-FF48-A6EC-1F2108B187D4}">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29,990k
</t>
        </r>
      </text>
    </comment>
    <comment ref="C5" authorId="1" shapeId="0" xr:uid="{D35CF9DF-B124-5C4B-AD5E-CE658B7FD886}">
      <text>
        <r>
          <rPr>
            <b/>
            <sz val="10"/>
            <color rgb="FF000000"/>
            <rFont val="Tahoma"/>
            <family val="2"/>
          </rPr>
          <t>Dang Phuong Nam:</t>
        </r>
        <r>
          <rPr>
            <sz val="10"/>
            <color rgb="FF000000"/>
            <rFont val="Tahoma"/>
            <family val="2"/>
          </rPr>
          <t xml:space="preserve">
</t>
        </r>
        <r>
          <rPr>
            <sz val="10"/>
            <color rgb="FF000000"/>
            <rFont val="Tahoma"/>
            <family val="2"/>
          </rPr>
          <t>Last week was: 29.190.000</t>
        </r>
      </text>
    </comment>
    <comment ref="C6" authorId="1" shapeId="0" xr:uid="{F86F1334-B8CC-4241-BEAC-1CF8CD2B960B}">
      <text>
        <r>
          <rPr>
            <b/>
            <sz val="10"/>
            <color rgb="FF000000"/>
            <rFont val="Tahoma"/>
            <family val="2"/>
          </rPr>
          <t>Dang Phuong Nam:</t>
        </r>
        <r>
          <rPr>
            <sz val="10"/>
            <color rgb="FF000000"/>
            <rFont val="Tahoma"/>
            <family val="2"/>
          </rPr>
          <t xml:space="preserve">
</t>
        </r>
        <r>
          <rPr>
            <sz val="10"/>
            <color rgb="FF000000"/>
            <rFont val="Tahoma"/>
            <family val="2"/>
          </rPr>
          <t>Last week was: 19.691.000</t>
        </r>
      </text>
    </comment>
    <comment ref="J6" authorId="0" shapeId="0" xr:uid="{E1A2A0C0-017E-9142-8C0F-1064AA933E42}">
      <text>
        <r>
          <rPr>
            <b/>
            <sz val="10"/>
            <color rgb="FF000000"/>
            <rFont val="Tahoma"/>
            <family val="2"/>
          </rPr>
          <t>Microsoft Office User:</t>
        </r>
        <r>
          <rPr>
            <sz val="10"/>
            <color rgb="FF000000"/>
            <rFont val="Tahoma"/>
            <family val="2"/>
          </rPr>
          <t xml:space="preserve">
</t>
        </r>
        <r>
          <rPr>
            <sz val="10"/>
            <color rgb="FF000000"/>
            <rFont val="Helvetica Neue"/>
            <family val="2"/>
          </rPr>
          <t>Last week was:</t>
        </r>
        <r>
          <rPr>
            <sz val="10"/>
            <color rgb="FF000000"/>
            <rFont val="Helvetica Neue"/>
            <family val="2"/>
          </rPr>
          <t xml:space="preserve">
</t>
        </r>
        <r>
          <rPr>
            <sz val="10"/>
            <color rgb="FF000000"/>
            <rFont val="Tahoma"/>
            <family val="2"/>
          </rPr>
          <t>16.840.000đ</t>
        </r>
      </text>
    </comment>
    <comment ref="C7" authorId="1" shapeId="0" xr:uid="{82ABD769-B267-8047-B179-D0FB0908FB72}">
      <text>
        <r>
          <rPr>
            <b/>
            <sz val="10"/>
            <color rgb="FF000000"/>
            <rFont val="Tahoma"/>
            <family val="2"/>
          </rPr>
          <t>Dang Phuong Nam:</t>
        </r>
        <r>
          <rPr>
            <sz val="10"/>
            <color rgb="FF000000"/>
            <rFont val="Tahoma"/>
            <family val="2"/>
          </rPr>
          <t xml:space="preserve">
</t>
        </r>
        <r>
          <rPr>
            <sz val="10"/>
            <color rgb="FF000000"/>
            <rFont val="Tahoma"/>
            <family val="2"/>
          </rPr>
          <t>Last week was: 16.622.000</t>
        </r>
      </text>
    </comment>
    <comment ref="B8" authorId="0" shapeId="0" xr:uid="{5D3391E8-9824-9B44-A649-29748DB4210B}">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13,990k
</t>
        </r>
      </text>
    </comment>
    <comment ref="C8" authorId="1" shapeId="0" xr:uid="{B0E33FDC-9432-A54F-AEF7-7D6902ADF848}">
      <text>
        <r>
          <rPr>
            <b/>
            <sz val="10"/>
            <color rgb="FF000000"/>
            <rFont val="Tahoma"/>
            <family val="2"/>
          </rPr>
          <t xml:space="preserve">Dang Phuong Nam: </t>
        </r>
        <r>
          <rPr>
            <sz val="10"/>
            <color rgb="FF000000"/>
            <rFont val="Tahoma"/>
            <family val="2"/>
          </rPr>
          <t>Last week was: 13.652.000</t>
        </r>
      </text>
    </comment>
    <comment ref="C9" authorId="1" shapeId="0" xr:uid="{E65E0C43-D6D7-7840-9D33-B465F114A8C2}">
      <text>
        <r>
          <rPr>
            <b/>
            <sz val="10"/>
            <color rgb="FF000000"/>
            <rFont val="Tahoma"/>
            <family val="2"/>
          </rPr>
          <t>Dang Phuong Nam:</t>
        </r>
        <r>
          <rPr>
            <sz val="10"/>
            <color rgb="FF000000"/>
            <rFont val="Tahoma"/>
            <family val="2"/>
          </rPr>
          <t xml:space="preserve">
</t>
        </r>
        <r>
          <rPr>
            <sz val="10"/>
            <color rgb="FF000000"/>
            <rFont val="Tahoma"/>
            <family val="2"/>
          </rPr>
          <t>Last week was: 11.870.000</t>
        </r>
      </text>
    </comment>
    <comment ref="C10" authorId="1" shapeId="0" xr:uid="{D04330AF-5988-2043-A6EA-EF7859B1BAC4}">
      <text>
        <r>
          <rPr>
            <b/>
            <sz val="10"/>
            <color rgb="FF000000"/>
            <rFont val="Tahoma"/>
            <family val="2"/>
          </rPr>
          <t>Dang Phuong Nam:</t>
        </r>
        <r>
          <rPr>
            <sz val="10"/>
            <color rgb="FF000000"/>
            <rFont val="Tahoma"/>
            <family val="2"/>
          </rPr>
          <t xml:space="preserve">
</t>
        </r>
        <r>
          <rPr>
            <sz val="10"/>
            <color rgb="FF000000"/>
            <rFont val="Tahoma"/>
            <family val="2"/>
          </rPr>
          <t>Last week was: 8.900.000</t>
        </r>
      </text>
    </comment>
    <comment ref="C11" authorId="1" shapeId="0" xr:uid="{354F4A95-E3E6-C941-9F0C-771F0992C264}">
      <text>
        <r>
          <rPr>
            <b/>
            <sz val="10"/>
            <color rgb="FF000000"/>
            <rFont val="Tahoma"/>
            <family val="2"/>
          </rPr>
          <t>Dang Phuong Nam:</t>
        </r>
        <r>
          <rPr>
            <sz val="10"/>
            <color rgb="FF000000"/>
            <rFont val="Tahoma"/>
            <family val="2"/>
          </rPr>
          <t xml:space="preserve">
</t>
        </r>
        <r>
          <rPr>
            <sz val="10"/>
            <color rgb="FF000000"/>
            <rFont val="Tahoma"/>
            <family val="2"/>
          </rPr>
          <t>Last week was: 20.790.000</t>
        </r>
      </text>
    </comment>
    <comment ref="J11" authorId="0" shapeId="0" xr:uid="{17FE6208-6482-154B-999A-9CBFAB194C90}">
      <text>
        <r>
          <rPr>
            <b/>
            <sz val="10"/>
            <color rgb="FF000000"/>
            <rFont val="Tahoma"/>
            <family val="2"/>
          </rPr>
          <t>Microsoft Office User:</t>
        </r>
        <r>
          <rPr>
            <sz val="10"/>
            <color rgb="FF000000"/>
            <rFont val="Tahoma"/>
            <family val="2"/>
          </rPr>
          <t xml:space="preserve">
</t>
        </r>
        <r>
          <rPr>
            <sz val="10"/>
            <color rgb="FF000000"/>
            <rFont val="Helvetica Neue"/>
            <family val="2"/>
          </rPr>
          <t>Last week was:</t>
        </r>
        <r>
          <rPr>
            <sz val="10"/>
            <color rgb="FF000000"/>
            <rFont val="Helvetica Neue"/>
            <family val="2"/>
          </rPr>
          <t xml:space="preserve">
</t>
        </r>
        <r>
          <rPr>
            <sz val="10"/>
            <color rgb="FF000000"/>
            <rFont val="Tahoma"/>
            <family val="2"/>
          </rPr>
          <t>8.790.000đ</t>
        </r>
      </text>
    </comment>
    <comment ref="C12" authorId="1" shapeId="0" xr:uid="{83AC6AF2-2048-3E44-ABA2-0757E471670D}">
      <text>
        <r>
          <rPr>
            <b/>
            <sz val="10"/>
            <color rgb="FF000000"/>
            <rFont val="Tahoma"/>
            <family val="2"/>
          </rPr>
          <t>Dang Phuong Nam:</t>
        </r>
        <r>
          <rPr>
            <sz val="10"/>
            <color rgb="FF000000"/>
            <rFont val="Tahoma"/>
            <family val="2"/>
          </rPr>
          <t xml:space="preserve">
</t>
        </r>
        <r>
          <rPr>
            <sz val="10"/>
            <color rgb="FF000000"/>
            <rFont val="Tahoma"/>
            <family val="2"/>
          </rPr>
          <t>Last week was: 14.246.000</t>
        </r>
      </text>
    </comment>
    <comment ref="J12" authorId="0" shapeId="0" xr:uid="{8347FB6E-E2C7-5C4C-BBDA-6BA3994114AA}">
      <text>
        <r>
          <rPr>
            <b/>
            <sz val="10"/>
            <color rgb="FF000000"/>
            <rFont val="Tahoma"/>
            <family val="2"/>
          </rPr>
          <t>Microsoft Office User:</t>
        </r>
        <r>
          <rPr>
            <sz val="10"/>
            <color rgb="FF000000"/>
            <rFont val="Tahoma"/>
            <family val="2"/>
          </rPr>
          <t xml:space="preserve">
</t>
        </r>
        <r>
          <rPr>
            <sz val="10"/>
            <color rgb="FF000000"/>
            <rFont val="Helvetica Neue"/>
            <family val="2"/>
          </rPr>
          <t>Last week was:</t>
        </r>
        <r>
          <rPr>
            <sz val="10"/>
            <color rgb="FF000000"/>
            <rFont val="Helvetica Neue"/>
            <family val="2"/>
          </rPr>
          <t xml:space="preserve">
</t>
        </r>
        <r>
          <rPr>
            <sz val="10"/>
            <color rgb="FF000000"/>
            <rFont val="Tahoma"/>
            <family val="2"/>
          </rPr>
          <t>19.990.000đ</t>
        </r>
      </text>
    </comment>
    <comment ref="C13" authorId="1" shapeId="0" xr:uid="{C8149C4A-68E0-C745-84B9-00FF0695E0A0}">
      <text>
        <r>
          <rPr>
            <b/>
            <sz val="10"/>
            <color rgb="FF000000"/>
            <rFont val="Tahoma"/>
            <family val="2"/>
          </rPr>
          <t>Dang Phuong Nam:</t>
        </r>
        <r>
          <rPr>
            <sz val="10"/>
            <color rgb="FF000000"/>
            <rFont val="Tahoma"/>
            <family val="2"/>
          </rPr>
          <t xml:space="preserve">
</t>
        </r>
        <r>
          <rPr>
            <sz val="10"/>
            <color rgb="FF000000"/>
            <rFont val="Tahoma"/>
            <family val="2"/>
          </rPr>
          <t>Last week was: 12.266.000</t>
        </r>
      </text>
    </comment>
    <comment ref="D13" authorId="1" shapeId="0" xr:uid="{B1F5DCAD-440C-0C4F-9B5F-168CF418A064}">
      <text>
        <r>
          <rPr>
            <b/>
            <sz val="10"/>
            <color rgb="FF000000"/>
            <rFont val="Tahoma"/>
            <family val="2"/>
          </rPr>
          <t>Đặng Thanh Vượng:</t>
        </r>
        <r>
          <rPr>
            <sz val="10"/>
            <color rgb="FF000000"/>
            <rFont val="Tahoma"/>
            <family val="2"/>
          </rPr>
          <t xml:space="preserve">
</t>
        </r>
        <r>
          <rPr>
            <sz val="10"/>
            <color rgb="FF000000"/>
            <rFont val="Helvetica Neue"/>
            <family val="2"/>
          </rPr>
          <t>Last week was: 11.990,000</t>
        </r>
        <r>
          <rPr>
            <sz val="10"/>
            <color rgb="FF000000"/>
            <rFont val="Tahoma"/>
            <family val="2"/>
          </rPr>
          <t xml:space="preserve">	</t>
        </r>
      </text>
    </comment>
    <comment ref="J13" authorId="0" shapeId="0" xr:uid="{DBCC9118-F0F1-104A-889E-7F85FCB46945}">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13.990.000đ</t>
        </r>
      </text>
    </comment>
    <comment ref="C14" authorId="1" shapeId="0" xr:uid="{F0BDCBF8-5283-014E-85FE-5BB67E2295AB}">
      <text>
        <r>
          <rPr>
            <b/>
            <sz val="10"/>
            <color rgb="FF000000"/>
            <rFont val="Tahoma"/>
            <family val="2"/>
          </rPr>
          <t>Dang Phuong Nam:</t>
        </r>
        <r>
          <rPr>
            <sz val="10"/>
            <color rgb="FF000000"/>
            <rFont val="Tahoma"/>
            <family val="2"/>
          </rPr>
          <t xml:space="preserve">
</t>
        </r>
        <r>
          <rPr>
            <sz val="10"/>
            <color rgb="FF000000"/>
            <rFont val="Tahoma"/>
            <family val="2"/>
          </rPr>
          <t>Last week was: 10.187.000</t>
        </r>
      </text>
    </comment>
    <comment ref="D14" authorId="1" shapeId="0" xr:uid="{A6C29633-9E61-8D48-8AF3-30BDECCAC830}">
      <text>
        <r>
          <rPr>
            <b/>
            <sz val="10"/>
            <color rgb="FF000000"/>
            <rFont val="Tahoma"/>
            <family val="2"/>
          </rPr>
          <t>Đặng Thanh Vượng:</t>
        </r>
        <r>
          <rPr>
            <sz val="10"/>
            <color rgb="FF000000"/>
            <rFont val="Tahoma"/>
            <family val="2"/>
          </rPr>
          <t xml:space="preserve">
</t>
        </r>
        <r>
          <rPr>
            <sz val="10"/>
            <color rgb="FF000000"/>
            <rFont val="Helvetica Neue"/>
            <family val="2"/>
          </rPr>
          <t>Last week was: 9.840,000</t>
        </r>
        <r>
          <rPr>
            <sz val="10"/>
            <color rgb="FF000000"/>
            <rFont val="Tahoma"/>
            <family val="2"/>
          </rPr>
          <t xml:space="preserve">	</t>
        </r>
      </text>
    </comment>
    <comment ref="C15" authorId="1" shapeId="0" xr:uid="{E6C1678F-09F5-BC40-8D5C-B273CEB9693F}">
      <text>
        <r>
          <rPr>
            <b/>
            <sz val="10"/>
            <color rgb="FF000000"/>
            <rFont val="Tahoma"/>
            <family val="2"/>
          </rPr>
          <t>Dang Phuong Nam:</t>
        </r>
        <r>
          <rPr>
            <sz val="10"/>
            <color rgb="FF000000"/>
            <rFont val="Tahoma"/>
            <family val="2"/>
          </rPr>
          <t xml:space="preserve">
</t>
        </r>
        <r>
          <rPr>
            <sz val="10"/>
            <color rgb="FF000000"/>
            <rFont val="Tahoma"/>
            <family val="2"/>
          </rPr>
          <t>Last week was: 7.019.000</t>
        </r>
      </text>
    </comment>
    <comment ref="D15" authorId="1" shapeId="0" xr:uid="{919FFFD3-F7CF-2246-AFDD-8E55D5DF82F7}">
      <text>
        <r>
          <rPr>
            <b/>
            <sz val="10"/>
            <color rgb="FF000000"/>
            <rFont val="Tahoma"/>
            <family val="2"/>
          </rPr>
          <t>Đặng Thanh Vượng:</t>
        </r>
        <r>
          <rPr>
            <sz val="10"/>
            <color rgb="FF000000"/>
            <rFont val="Tahoma"/>
            <family val="2"/>
          </rPr>
          <t xml:space="preserve">
</t>
        </r>
        <r>
          <rPr>
            <sz val="10"/>
            <color rgb="FF000000"/>
            <rFont val="Helvetica Neue"/>
            <family val="2"/>
          </rPr>
          <t>Last week was: 7.190,000</t>
        </r>
        <r>
          <rPr>
            <sz val="10"/>
            <color rgb="FF000000"/>
            <rFont val="Tahoma"/>
            <family val="2"/>
          </rPr>
          <t xml:space="preserve">	</t>
        </r>
      </text>
    </comment>
    <comment ref="C16" authorId="1" shapeId="0" xr:uid="{9BAB09FC-A381-6042-A55D-A71E832169D1}">
      <text>
        <r>
          <rPr>
            <b/>
            <sz val="10"/>
            <color rgb="FF000000"/>
            <rFont val="Tahoma"/>
            <family val="2"/>
          </rPr>
          <t>Dang Phuong Nam:</t>
        </r>
        <r>
          <rPr>
            <sz val="10"/>
            <color rgb="FF000000"/>
            <rFont val="Tahoma"/>
            <family val="2"/>
          </rPr>
          <t xml:space="preserve">
</t>
        </r>
        <r>
          <rPr>
            <sz val="10"/>
            <color rgb="FF000000"/>
            <rFont val="Tahoma"/>
            <family val="2"/>
          </rPr>
          <t>Last week was: 12.167.000</t>
        </r>
      </text>
    </comment>
    <comment ref="D16" authorId="1" shapeId="0" xr:uid="{B22A7D8B-138E-3D47-9B60-D20E1AE290B2}">
      <text>
        <r>
          <rPr>
            <b/>
            <sz val="10"/>
            <color rgb="FF000000"/>
            <rFont val="Tahoma"/>
            <family val="2"/>
          </rPr>
          <t>Đặng Thanh Vượng:</t>
        </r>
        <r>
          <rPr>
            <sz val="10"/>
            <color rgb="FF000000"/>
            <rFont val="Tahoma"/>
            <family val="2"/>
          </rPr>
          <t xml:space="preserve">
</t>
        </r>
        <r>
          <rPr>
            <sz val="10"/>
            <color rgb="FF000000"/>
            <rFont val="Helvetica Neue"/>
            <family val="2"/>
          </rPr>
          <t>Last week was: 12.590,000</t>
        </r>
        <r>
          <rPr>
            <sz val="10"/>
            <color rgb="FF000000"/>
            <rFont val="Tahoma"/>
            <family val="2"/>
          </rPr>
          <t xml:space="preserve">	</t>
        </r>
      </text>
    </comment>
    <comment ref="C17" authorId="1" shapeId="0" xr:uid="{A0F20FB4-F185-AB40-8D2E-2B5697A7E2A9}">
      <text>
        <r>
          <rPr>
            <b/>
            <sz val="10"/>
            <color rgb="FF000000"/>
            <rFont val="Tahoma"/>
            <family val="2"/>
          </rPr>
          <t>Dang Phuong Nam:</t>
        </r>
        <r>
          <rPr>
            <sz val="10"/>
            <color rgb="FF000000"/>
            <rFont val="Tahoma"/>
            <family val="2"/>
          </rPr>
          <t xml:space="preserve">
</t>
        </r>
        <r>
          <rPr>
            <sz val="10"/>
            <color rgb="FF000000"/>
            <rFont val="Tahoma"/>
            <family val="2"/>
          </rPr>
          <t>Last week was: 9.494.000</t>
        </r>
      </text>
    </comment>
    <comment ref="D17" authorId="1" shapeId="0" xr:uid="{FB95A3C5-C09D-EC4F-9165-4D1A21F0BEAE}">
      <text>
        <r>
          <rPr>
            <b/>
            <sz val="10"/>
            <color rgb="FF000000"/>
            <rFont val="Tahoma"/>
            <family val="2"/>
          </rPr>
          <t>Đặng Thanh Vượng:</t>
        </r>
        <r>
          <rPr>
            <sz val="10"/>
            <color rgb="FF000000"/>
            <rFont val="Tahoma"/>
            <family val="2"/>
          </rPr>
          <t xml:space="preserve">
</t>
        </r>
        <r>
          <rPr>
            <sz val="10"/>
            <color rgb="FF000000"/>
            <rFont val="Helvetica Neue"/>
            <family val="2"/>
          </rPr>
          <t>Last week was: 9.740,000</t>
        </r>
        <r>
          <rPr>
            <sz val="10"/>
            <color rgb="FF000000"/>
            <rFont val="Tahoma"/>
            <family val="2"/>
          </rPr>
          <t xml:space="preserve">	</t>
        </r>
      </text>
    </comment>
    <comment ref="C18" authorId="1" shapeId="0" xr:uid="{6CB8E8DA-7AEF-6745-BD58-E401CF78674B}">
      <text>
        <r>
          <rPr>
            <b/>
            <sz val="10"/>
            <color rgb="FF000000"/>
            <rFont val="Tahoma"/>
            <family val="2"/>
          </rPr>
          <t>Dang Phuong Nam:</t>
        </r>
        <r>
          <rPr>
            <sz val="10"/>
            <color rgb="FF000000"/>
            <rFont val="Tahoma"/>
            <family val="2"/>
          </rPr>
          <t xml:space="preserve">
</t>
        </r>
        <r>
          <rPr>
            <sz val="10"/>
            <color rgb="FF000000"/>
            <rFont val="Tahoma"/>
            <family val="2"/>
          </rPr>
          <t>Last week was: 20.790.000</t>
        </r>
      </text>
    </comment>
    <comment ref="D18" authorId="1" shapeId="0" xr:uid="{6A6C728C-BDBF-D340-ACA4-F0BBC3340693}">
      <text>
        <r>
          <rPr>
            <b/>
            <sz val="10"/>
            <color rgb="FF000000"/>
            <rFont val="Tahoma"/>
            <family val="2"/>
          </rPr>
          <t>Đặng Thanh Vượng:</t>
        </r>
        <r>
          <rPr>
            <sz val="10"/>
            <color rgb="FF000000"/>
            <rFont val="Tahoma"/>
            <family val="2"/>
          </rPr>
          <t xml:space="preserve">
</t>
        </r>
        <r>
          <rPr>
            <sz val="10"/>
            <color rgb="FF000000"/>
            <rFont val="Helvetica Neue"/>
            <family val="2"/>
          </rPr>
          <t>Last week was: 20.990,000</t>
        </r>
        <r>
          <rPr>
            <sz val="10"/>
            <color rgb="FF000000"/>
            <rFont val="Tahoma"/>
            <family val="2"/>
          </rPr>
          <t xml:space="preserve">	</t>
        </r>
      </text>
    </comment>
    <comment ref="C19" authorId="1" shapeId="0" xr:uid="{9A15CFCE-1B29-8E42-892E-7C91CD2B5EAB}">
      <text>
        <r>
          <rPr>
            <b/>
            <sz val="10"/>
            <color rgb="FF000000"/>
            <rFont val="Tahoma"/>
            <family val="2"/>
          </rPr>
          <t>Dang Phuong Nam:</t>
        </r>
        <r>
          <rPr>
            <sz val="10"/>
            <color rgb="FF000000"/>
            <rFont val="Tahoma"/>
            <family val="2"/>
          </rPr>
          <t xml:space="preserve">
</t>
        </r>
        <r>
          <rPr>
            <sz val="10"/>
            <color rgb="FF000000"/>
            <rFont val="Tahoma"/>
            <family val="2"/>
          </rPr>
          <t>Last week was: 5.831.000</t>
        </r>
      </text>
    </comment>
    <comment ref="D20" authorId="1" shapeId="0" xr:uid="{7E362DDE-803E-D440-B6CA-B43311DF1810}">
      <text>
        <r>
          <rPr>
            <b/>
            <sz val="10"/>
            <color rgb="FF000000"/>
            <rFont val="Tahoma"/>
            <family val="2"/>
          </rPr>
          <t>Đặng Thanh Vượng:</t>
        </r>
        <r>
          <rPr>
            <sz val="10"/>
            <color rgb="FF000000"/>
            <rFont val="Tahoma"/>
            <family val="2"/>
          </rPr>
          <t xml:space="preserve">
</t>
        </r>
        <r>
          <rPr>
            <sz val="10"/>
            <color rgb="FF000000"/>
            <rFont val="Helvetica Neue"/>
            <family val="2"/>
          </rPr>
          <t>Last week was: 17.490,000</t>
        </r>
        <r>
          <rPr>
            <sz val="10"/>
            <color rgb="FF000000"/>
            <rFont val="Tahoma"/>
            <family val="2"/>
          </rPr>
          <t xml:space="preserve">	</t>
        </r>
      </text>
    </comment>
    <comment ref="B21" authorId="1" shapeId="0" xr:uid="{D109F595-2036-E54C-ABDF-B2D255221426}">
      <text>
        <r>
          <rPr>
            <b/>
            <sz val="10"/>
            <color rgb="FF000000"/>
            <rFont val="Tahoma"/>
            <family val="2"/>
          </rPr>
          <t>Dang Phuong Nam:</t>
        </r>
        <r>
          <rPr>
            <sz val="10"/>
            <color rgb="FF000000"/>
            <rFont val="Tahoma"/>
            <family val="2"/>
          </rPr>
          <t xml:space="preserve">
</t>
        </r>
        <r>
          <rPr>
            <sz val="10"/>
            <color rgb="FF000000"/>
            <rFont val="Tahoma"/>
            <family val="2"/>
          </rPr>
          <t>Last week was: 5.590.000</t>
        </r>
      </text>
    </comment>
    <comment ref="C21" authorId="1" shapeId="0" xr:uid="{ABFBCDF9-C735-744E-9A0C-D65898CEAFB1}">
      <text>
        <r>
          <rPr>
            <b/>
            <sz val="10"/>
            <color rgb="FF000000"/>
            <rFont val="Tahoma"/>
            <family val="2"/>
          </rPr>
          <t>Dang Phuong Nam:</t>
        </r>
        <r>
          <rPr>
            <sz val="10"/>
            <color rgb="FF000000"/>
            <rFont val="Tahoma"/>
            <family val="2"/>
          </rPr>
          <t xml:space="preserve">
</t>
        </r>
        <r>
          <rPr>
            <sz val="10"/>
            <color rgb="FF000000"/>
            <rFont val="Tahoma"/>
            <family val="2"/>
          </rPr>
          <t>Last week was: 5.590.000</t>
        </r>
      </text>
    </comment>
    <comment ref="B22" authorId="1" shapeId="0" xr:uid="{0ED07CDB-8015-B14E-AB91-84DF16ABC145}">
      <text>
        <r>
          <rPr>
            <b/>
            <sz val="10"/>
            <color rgb="FF000000"/>
            <rFont val="Tahoma"/>
            <family val="2"/>
          </rPr>
          <t>Dang Phuong Nam:</t>
        </r>
        <r>
          <rPr>
            <sz val="10"/>
            <color rgb="FF000000"/>
            <rFont val="Tahoma"/>
            <family val="2"/>
          </rPr>
          <t xml:space="preserve">
</t>
        </r>
        <r>
          <rPr>
            <sz val="10"/>
            <color rgb="FF000000"/>
            <rFont val="Tahoma"/>
            <family val="2"/>
          </rPr>
          <t>Last week was: 3.890.000</t>
        </r>
      </text>
    </comment>
    <comment ref="C22" authorId="1" shapeId="0" xr:uid="{CCF35B0E-101D-704C-9ED2-C6319BA41F98}">
      <text>
        <r>
          <rPr>
            <b/>
            <sz val="10"/>
            <color rgb="FF000000"/>
            <rFont val="Tahoma"/>
            <family val="2"/>
          </rPr>
          <t>Dang Phuong Nam:</t>
        </r>
        <r>
          <rPr>
            <sz val="10"/>
            <color rgb="FF000000"/>
            <rFont val="Tahoma"/>
            <family val="2"/>
          </rPr>
          <t xml:space="preserve">
</t>
        </r>
        <r>
          <rPr>
            <sz val="10"/>
            <color rgb="FF000000"/>
            <rFont val="Tahoma"/>
            <family val="2"/>
          </rPr>
          <t>Last week was: 3.890.000</t>
        </r>
      </text>
    </comment>
    <comment ref="B23" authorId="1" shapeId="0" xr:uid="{D043BD72-2E13-7B48-8F8C-47790E6D01F2}">
      <text>
        <r>
          <rPr>
            <b/>
            <sz val="10"/>
            <color rgb="FF000000"/>
            <rFont val="Tahoma"/>
            <family val="2"/>
          </rPr>
          <t>Dang Phuong Nam:</t>
        </r>
        <r>
          <rPr>
            <sz val="10"/>
            <color rgb="FF000000"/>
            <rFont val="Tahoma"/>
            <family val="2"/>
          </rPr>
          <t xml:space="preserve">
</t>
        </r>
        <r>
          <rPr>
            <sz val="10"/>
            <color rgb="FF000000"/>
            <rFont val="Tahoma"/>
            <family val="2"/>
          </rPr>
          <t>Last week was: 2.650.000</t>
        </r>
      </text>
    </comment>
    <comment ref="C23" authorId="1" shapeId="0" xr:uid="{D6C8A4B5-7A83-7448-9EAC-2DEBD31364B3}">
      <text>
        <r>
          <rPr>
            <b/>
            <sz val="10"/>
            <color rgb="FF000000"/>
            <rFont val="Tahoma"/>
            <family val="2"/>
          </rPr>
          <t>Dang Phuong Nam:</t>
        </r>
        <r>
          <rPr>
            <sz val="10"/>
            <color rgb="FF000000"/>
            <rFont val="Tahoma"/>
            <family val="2"/>
          </rPr>
          <t xml:space="preserve">
</t>
        </r>
        <r>
          <rPr>
            <sz val="10"/>
            <color rgb="FF000000"/>
            <rFont val="Tahoma"/>
            <family val="2"/>
          </rPr>
          <t>Last week was: 2.650.000</t>
        </r>
      </text>
    </comment>
    <comment ref="B25" authorId="1" shapeId="0" xr:uid="{BBC47B87-DAEE-BC4E-9498-74BF8D0D39E7}">
      <text>
        <r>
          <rPr>
            <b/>
            <sz val="10"/>
            <color rgb="FF000000"/>
            <rFont val="Tahoma"/>
            <family val="2"/>
          </rPr>
          <t>Dang Phuong Nam:</t>
        </r>
        <r>
          <rPr>
            <sz val="10"/>
            <color rgb="FF000000"/>
            <rFont val="Tahoma"/>
            <family val="2"/>
          </rPr>
          <t xml:space="preserve">
</t>
        </r>
        <r>
          <rPr>
            <sz val="10"/>
            <color rgb="FF000000"/>
            <rFont val="Tahoma"/>
            <family val="2"/>
          </rPr>
          <t>Last week was: 32.490.000</t>
        </r>
      </text>
    </comment>
    <comment ref="C25" authorId="1" shapeId="0" xr:uid="{ED111DEB-C32F-204B-A659-93D319D89CBD}">
      <text>
        <r>
          <rPr>
            <b/>
            <sz val="10"/>
            <color rgb="FF000000"/>
            <rFont val="Tahoma"/>
            <family val="2"/>
          </rPr>
          <t>Dang Phuong Nam:</t>
        </r>
        <r>
          <rPr>
            <sz val="10"/>
            <color rgb="FF000000"/>
            <rFont val="Tahoma"/>
            <family val="2"/>
          </rPr>
          <t xml:space="preserve">
</t>
        </r>
        <r>
          <rPr>
            <sz val="10"/>
            <color rgb="FF000000"/>
            <rFont val="Tahoma"/>
            <family val="2"/>
          </rPr>
          <t>Last week was: 32.490.000</t>
        </r>
      </text>
    </comment>
    <comment ref="F25" authorId="2" shapeId="0" xr:uid="{C9C97D31-670A-1D40-8B65-F5C4F7DBDB8D}">
      <text>
        <r>
          <rPr>
            <b/>
            <sz val="10"/>
            <color rgb="FF000000"/>
            <rFont val="Tahoma"/>
            <family val="2"/>
          </rPr>
          <t>W4: 32.990.000</t>
        </r>
      </text>
    </comment>
    <comment ref="J25" authorId="0" shapeId="0" xr:uid="{646DF4F0-5AAF-4B47-B2C1-468D504A724E}">
      <text>
        <r>
          <rPr>
            <b/>
            <sz val="10"/>
            <color rgb="FF000000"/>
            <rFont val="Tahoma"/>
            <family val="2"/>
          </rPr>
          <t>Microsoft Office User:</t>
        </r>
        <r>
          <rPr>
            <sz val="10"/>
            <color rgb="FF000000"/>
            <rFont val="Tahoma"/>
            <family val="2"/>
          </rPr>
          <t xml:space="preserve">
</t>
        </r>
        <r>
          <rPr>
            <sz val="10"/>
            <color rgb="FF000000"/>
            <rFont val="Helvetica Neue"/>
            <family val="2"/>
          </rPr>
          <t>Last week was:</t>
        </r>
        <r>
          <rPr>
            <sz val="10"/>
            <color rgb="FF000000"/>
            <rFont val="Helvetica Neue"/>
            <family val="2"/>
          </rPr>
          <t xml:space="preserve">
</t>
        </r>
        <r>
          <rPr>
            <sz val="10"/>
            <color rgb="FF000000"/>
            <rFont val="Tahoma"/>
            <family val="2"/>
          </rPr>
          <t>3.790.000đ</t>
        </r>
      </text>
    </comment>
    <comment ref="B26" authorId="1" shapeId="0" xr:uid="{E4C7BE41-B29C-B24E-A76B-D7070F283E36}">
      <text>
        <r>
          <rPr>
            <b/>
            <sz val="10"/>
            <color rgb="FF000000"/>
            <rFont val="Tahoma"/>
            <family val="2"/>
          </rPr>
          <t>Dang Phuong Nam:</t>
        </r>
        <r>
          <rPr>
            <sz val="10"/>
            <color rgb="FF000000"/>
            <rFont val="Tahoma"/>
            <family val="2"/>
          </rPr>
          <t xml:space="preserve">
</t>
        </r>
        <r>
          <rPr>
            <sz val="10"/>
            <color rgb="FF000000"/>
            <rFont val="Tahoma"/>
            <family val="2"/>
          </rPr>
          <t>Last week was: 38.790.000</t>
        </r>
      </text>
    </comment>
    <comment ref="C26" authorId="1" shapeId="0" xr:uid="{195F9F7C-3082-0D49-AD75-80D6AE3B4A2E}">
      <text>
        <r>
          <rPr>
            <b/>
            <sz val="10"/>
            <color rgb="FF000000"/>
            <rFont val="Tahoma"/>
            <family val="2"/>
          </rPr>
          <t>Dang Phuong Nam:</t>
        </r>
        <r>
          <rPr>
            <sz val="10"/>
            <color rgb="FF000000"/>
            <rFont val="Tahoma"/>
            <family val="2"/>
          </rPr>
          <t xml:space="preserve">
</t>
        </r>
        <r>
          <rPr>
            <sz val="10"/>
            <color rgb="FF000000"/>
            <rFont val="Tahoma"/>
            <family val="2"/>
          </rPr>
          <t>Last week was: 38.790.000</t>
        </r>
      </text>
    </comment>
    <comment ref="F26" authorId="2" shapeId="0" xr:uid="{C7D57E9F-9806-B84D-9BB3-D5EDEB0A40CB}">
      <text>
        <r>
          <rPr>
            <b/>
            <sz val="10"/>
            <color rgb="FF000000"/>
            <rFont val="Tahoma"/>
            <family val="2"/>
          </rPr>
          <t>W4: 37.490.000</t>
        </r>
      </text>
    </comment>
    <comment ref="B27" authorId="1" shapeId="0" xr:uid="{9C84BB8A-1CC2-7346-9ED5-BE3B5C270C37}">
      <text>
        <r>
          <rPr>
            <b/>
            <sz val="10"/>
            <color rgb="FF000000"/>
            <rFont val="Tahoma"/>
            <family val="2"/>
          </rPr>
          <t>Dang Phuong Nam:</t>
        </r>
        <r>
          <rPr>
            <sz val="10"/>
            <color rgb="FF000000"/>
            <rFont val="Tahoma"/>
            <family val="2"/>
          </rPr>
          <t xml:space="preserve">
</t>
        </r>
        <r>
          <rPr>
            <sz val="10"/>
            <color rgb="FF000000"/>
            <rFont val="Tahoma"/>
            <family val="2"/>
          </rPr>
          <t>Last week was: 18.305.000</t>
        </r>
      </text>
    </comment>
    <comment ref="C27" authorId="1" shapeId="0" xr:uid="{C9E5323F-5ABC-F74F-BDDC-B0E8DE0B7E4C}">
      <text>
        <r>
          <rPr>
            <b/>
            <sz val="10"/>
            <color rgb="FF000000"/>
            <rFont val="Tahoma"/>
            <family val="2"/>
          </rPr>
          <t>Dang Phuong Nam:</t>
        </r>
        <r>
          <rPr>
            <sz val="10"/>
            <color rgb="FF000000"/>
            <rFont val="Tahoma"/>
            <family val="2"/>
          </rPr>
          <t xml:space="preserve">
</t>
        </r>
        <r>
          <rPr>
            <sz val="10"/>
            <color rgb="FF000000"/>
            <rFont val="Tahoma"/>
            <family val="2"/>
          </rPr>
          <t>Last week was: 18.305.000</t>
        </r>
      </text>
    </comment>
    <comment ref="D27" authorId="1" shapeId="0" xr:uid="{FBFC6B9C-6878-B04A-BEAD-F3B0C9B62DF1}">
      <text>
        <r>
          <rPr>
            <b/>
            <sz val="10"/>
            <color rgb="FF000000"/>
            <rFont val="Tahoma"/>
            <family val="2"/>
          </rPr>
          <t>Dang Phuong Nam:</t>
        </r>
        <r>
          <rPr>
            <sz val="10"/>
            <color rgb="FF000000"/>
            <rFont val="Tahoma"/>
            <family val="2"/>
          </rPr>
          <t xml:space="preserve">
</t>
        </r>
        <r>
          <rPr>
            <sz val="10"/>
            <color rgb="FF000000"/>
            <rFont val="Helvetica Neue"/>
            <family val="2"/>
          </rPr>
          <t>Last wek was:18,490,000</t>
        </r>
        <r>
          <rPr>
            <sz val="10"/>
            <color rgb="FF000000"/>
            <rFont val="Tahoma"/>
            <family val="2"/>
          </rPr>
          <t xml:space="preserve">	</t>
        </r>
      </text>
    </comment>
    <comment ref="B28" authorId="1" shapeId="0" xr:uid="{52ABEDCD-C091-FC47-B540-566756E895B2}">
      <text>
        <r>
          <rPr>
            <b/>
            <sz val="10"/>
            <color rgb="FF000000"/>
            <rFont val="Tahoma"/>
            <family val="2"/>
          </rPr>
          <t>Dang Phuong Nam:</t>
        </r>
        <r>
          <rPr>
            <sz val="10"/>
            <color rgb="FF000000"/>
            <rFont val="Tahoma"/>
            <family val="2"/>
          </rPr>
          <t xml:space="preserve">
</t>
        </r>
        <r>
          <rPr>
            <sz val="10"/>
            <color rgb="FF000000"/>
            <rFont val="Tahoma"/>
            <family val="2"/>
          </rPr>
          <t>Last week was: 24.790.000</t>
        </r>
      </text>
    </comment>
    <comment ref="C28" authorId="1" shapeId="0" xr:uid="{BE586DCB-BE3E-AB4E-AA62-13EC245D9A0D}">
      <text>
        <r>
          <rPr>
            <b/>
            <sz val="10"/>
            <color rgb="FF000000"/>
            <rFont val="Tahoma"/>
            <family val="2"/>
          </rPr>
          <t>Dang Phuong Nam:</t>
        </r>
        <r>
          <rPr>
            <sz val="10"/>
            <color rgb="FF000000"/>
            <rFont val="Tahoma"/>
            <family val="2"/>
          </rPr>
          <t xml:space="preserve">
</t>
        </r>
        <r>
          <rPr>
            <sz val="10"/>
            <color rgb="FF000000"/>
            <rFont val="Tahoma"/>
            <family val="2"/>
          </rPr>
          <t>Last week was: 24.790.000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Nam Khánh</author>
    <author>Administrator</author>
    <author>Microsoft Office User</author>
    <author>Duy Nguyen</author>
  </authors>
  <commentList>
    <comment ref="B2" authorId="0" shapeId="0" xr:uid="{1842E52B-D22F-994E-8BD4-94B04CE21908}">
      <text>
        <r>
          <rPr>
            <b/>
            <sz val="9"/>
            <color rgb="FF000000"/>
            <rFont val="Times New Roman"/>
            <family val="1"/>
          </rPr>
          <t>pc:</t>
        </r>
        <r>
          <rPr>
            <sz val="9"/>
            <color rgb="FF000000"/>
            <rFont val="Times New Roman"/>
            <family val="1"/>
          </rPr>
          <t xml:space="preserve">
</t>
        </r>
        <r>
          <rPr>
            <sz val="9"/>
            <color rgb="FF000000"/>
            <rFont val="Times New Roman"/>
            <family val="1"/>
          </rPr>
          <t>Was 19,390,000</t>
        </r>
      </text>
    </comment>
    <comment ref="C2" authorId="1" shapeId="0" xr:uid="{31680A52-D810-A74B-87B9-1641DE777C3B}">
      <text>
        <r>
          <rPr>
            <b/>
            <sz val="10"/>
            <color rgb="FF000000"/>
            <rFont val="Tahoma"/>
            <family val="2"/>
          </rPr>
          <t>Dang Phuong Nam:</t>
        </r>
        <r>
          <rPr>
            <sz val="10"/>
            <color rgb="FF000000"/>
            <rFont val="Tahoma"/>
            <family val="2"/>
          </rPr>
          <t xml:space="preserve">
</t>
        </r>
        <r>
          <rPr>
            <sz val="10"/>
            <color rgb="FF000000"/>
            <rFont val="Tahoma"/>
            <family val="2"/>
          </rPr>
          <t>Last week was: 19..390.000</t>
        </r>
      </text>
    </comment>
    <comment ref="D2" authorId="1" shapeId="0" xr:uid="{D9CD1046-21F3-8741-9D48-63993BF1474C}">
      <text>
        <r>
          <rPr>
            <b/>
            <sz val="10"/>
            <color rgb="FF000000"/>
            <rFont val="Tahoma"/>
            <family val="2"/>
          </rPr>
          <t>Đặng Thanh Vượng:</t>
        </r>
        <r>
          <rPr>
            <sz val="10"/>
            <color rgb="FF000000"/>
            <rFont val="Tahoma"/>
            <family val="2"/>
          </rPr>
          <t xml:space="preserve">
</t>
        </r>
        <r>
          <rPr>
            <sz val="10"/>
            <color rgb="FF000000"/>
            <rFont val="Tahoma"/>
            <family val="2"/>
          </rPr>
          <t>Last week was: 19.390.000</t>
        </r>
      </text>
    </comment>
    <comment ref="F2" authorId="2" shapeId="0" xr:uid="{34311842-CC09-8C4B-81D6-64815535CB61}">
      <text>
        <r>
          <rPr>
            <b/>
            <sz val="10"/>
            <color rgb="FF000000"/>
            <rFont val="Tahoma"/>
            <family val="2"/>
          </rPr>
          <t>W5: 18.790.000</t>
        </r>
      </text>
    </comment>
    <comment ref="G2" authorId="3" shapeId="0" xr:uid="{C0245CC5-A03C-6248-A791-B04B1DCFC8B8}">
      <text>
        <r>
          <rPr>
            <b/>
            <sz val="9"/>
            <color rgb="FF000000"/>
            <rFont val="Tahoma"/>
            <family val="2"/>
          </rPr>
          <t>Administrator:</t>
        </r>
        <r>
          <rPr>
            <sz val="9"/>
            <color rgb="FF000000"/>
            <rFont val="Tahoma"/>
            <family val="2"/>
          </rPr>
          <t xml:space="preserve">
</t>
        </r>
        <r>
          <rPr>
            <sz val="9"/>
            <color rgb="FF000000"/>
            <rFont val="Tahoma"/>
            <family val="2"/>
          </rPr>
          <t xml:space="preserve">18850000
</t>
        </r>
      </text>
    </comment>
    <comment ref="H2" authorId="4" shapeId="0" xr:uid="{B9CD7466-D947-6D4F-9727-213CE6B1C3CF}">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18.990.000đ</t>
        </r>
      </text>
    </comment>
    <comment ref="B3" authorId="0" shapeId="0" xr:uid="{4B8EC37F-2DDD-134A-98D4-3BD22CBF9C3D}">
      <text>
        <r>
          <rPr>
            <b/>
            <sz val="9"/>
            <color rgb="FF000000"/>
            <rFont val="Times New Roman"/>
            <family val="1"/>
          </rPr>
          <t>pc:</t>
        </r>
        <r>
          <rPr>
            <sz val="9"/>
            <color rgb="FF000000"/>
            <rFont val="Times New Roman"/>
            <family val="1"/>
          </rPr>
          <t xml:space="preserve">
</t>
        </r>
        <r>
          <rPr>
            <sz val="9"/>
            <color rgb="FF000000"/>
            <rFont val="Times New Roman"/>
            <family val="1"/>
          </rPr>
          <t>Was 22,790,000</t>
        </r>
      </text>
    </comment>
    <comment ref="C3" authorId="1" shapeId="0" xr:uid="{A56D1C3D-7042-A54B-B5B0-5F6D7C4DC8D6}">
      <text>
        <r>
          <rPr>
            <b/>
            <sz val="10"/>
            <color rgb="FF000000"/>
            <rFont val="Tahoma"/>
            <family val="2"/>
          </rPr>
          <t>Dang Phuong Nam:</t>
        </r>
        <r>
          <rPr>
            <sz val="10"/>
            <color rgb="FF000000"/>
            <rFont val="Tahoma"/>
            <family val="2"/>
          </rPr>
          <t xml:space="preserve">
</t>
        </r>
        <r>
          <rPr>
            <sz val="10"/>
            <color rgb="FF000000"/>
            <rFont val="Helvetica Neue"/>
            <family val="2"/>
          </rPr>
          <t xml:space="preserve">Last week was: 22.790.000
</t>
        </r>
      </text>
    </comment>
    <comment ref="D3" authorId="1" shapeId="0" xr:uid="{E9C72D6B-4546-B146-A04B-9F8718AFC9F9}">
      <text>
        <r>
          <rPr>
            <b/>
            <sz val="10"/>
            <color rgb="FF000000"/>
            <rFont val="Tahoma"/>
            <family val="2"/>
          </rPr>
          <t>Đặng Thanh Vượng:</t>
        </r>
        <r>
          <rPr>
            <sz val="10"/>
            <color rgb="FF000000"/>
            <rFont val="Tahoma"/>
            <family val="2"/>
          </rPr>
          <t xml:space="preserve">
</t>
        </r>
        <r>
          <rPr>
            <sz val="10"/>
            <color rgb="FF000000"/>
            <rFont val="Tahoma"/>
            <family val="2"/>
          </rPr>
          <t>Last week was: 22.390.000</t>
        </r>
      </text>
    </comment>
    <comment ref="B4" authorId="0" shapeId="0" xr:uid="{4D8A82C6-F4B9-A84B-A8F5-226D116705E1}">
      <text>
        <r>
          <rPr>
            <b/>
            <sz val="9"/>
            <color rgb="FF000000"/>
            <rFont val="Times New Roman"/>
            <family val="1"/>
          </rPr>
          <t>pc:</t>
        </r>
        <r>
          <rPr>
            <sz val="9"/>
            <color rgb="FF000000"/>
            <rFont val="Times New Roman"/>
            <family val="1"/>
          </rPr>
          <t xml:space="preserve">
</t>
        </r>
        <r>
          <rPr>
            <sz val="9"/>
            <color rgb="FF000000"/>
            <rFont val="Times New Roman"/>
            <family val="1"/>
          </rPr>
          <t>Was 24,990,000</t>
        </r>
      </text>
    </comment>
    <comment ref="C4" authorId="1" shapeId="0" xr:uid="{7A6D2C3A-5E88-064C-A08C-60B5F8EB68BB}">
      <text>
        <r>
          <rPr>
            <b/>
            <sz val="10"/>
            <color rgb="FF000000"/>
            <rFont val="Tahoma"/>
            <family val="2"/>
          </rPr>
          <t>Dang Phuong Nam:</t>
        </r>
        <r>
          <rPr>
            <sz val="10"/>
            <color rgb="FF000000"/>
            <rFont val="Tahoma"/>
            <family val="2"/>
          </rPr>
          <t xml:space="preserve">
</t>
        </r>
        <r>
          <rPr>
            <sz val="10"/>
            <color rgb="FF000000"/>
            <rFont val="Helvetica Neue"/>
            <family val="2"/>
          </rPr>
          <t>Last week was: 24.990.000</t>
        </r>
      </text>
    </comment>
    <comment ref="D4" authorId="1" shapeId="0" xr:uid="{6AF9F6AF-8A66-3E42-8BCB-576130F92AB6}">
      <text>
        <r>
          <rPr>
            <b/>
            <sz val="10"/>
            <color rgb="FF000000"/>
            <rFont val="Tahoma"/>
            <family val="2"/>
          </rPr>
          <t>Đặng Thanh Vượng:</t>
        </r>
        <r>
          <rPr>
            <sz val="10"/>
            <color rgb="FF000000"/>
            <rFont val="Tahoma"/>
            <family val="2"/>
          </rPr>
          <t xml:space="preserve">
</t>
        </r>
        <r>
          <rPr>
            <sz val="10"/>
            <color rgb="FF000000"/>
            <rFont val="Tahoma"/>
            <family val="2"/>
          </rPr>
          <t>Last week was: 24.790.000</t>
        </r>
      </text>
    </comment>
    <comment ref="B6" authorId="0" shapeId="0" xr:uid="{6F658A0F-8464-4C45-802E-49D545C4B556}">
      <text>
        <r>
          <rPr>
            <b/>
            <sz val="9"/>
            <color rgb="FF000000"/>
            <rFont val="Times New Roman"/>
            <family val="1"/>
          </rPr>
          <t>pc:</t>
        </r>
        <r>
          <rPr>
            <sz val="9"/>
            <color rgb="FF000000"/>
            <rFont val="Times New Roman"/>
            <family val="1"/>
          </rPr>
          <t xml:space="preserve">
</t>
        </r>
        <r>
          <rPr>
            <sz val="9"/>
            <color rgb="FF000000"/>
            <rFont val="Times New Roman"/>
            <family val="1"/>
          </rPr>
          <t>Was 19,690,000</t>
        </r>
      </text>
    </comment>
    <comment ref="C6" authorId="1" shapeId="0" xr:uid="{01789518-D965-B940-9E97-96EC667A311D}">
      <text>
        <r>
          <rPr>
            <b/>
            <sz val="10"/>
            <color rgb="FF000000"/>
            <rFont val="Tahoma"/>
            <family val="2"/>
          </rPr>
          <t>Dang Phuong Nam:</t>
        </r>
        <r>
          <rPr>
            <sz val="10"/>
            <color rgb="FF000000"/>
            <rFont val="Tahoma"/>
            <family val="2"/>
          </rPr>
          <t xml:space="preserve">
</t>
        </r>
        <r>
          <rPr>
            <sz val="10"/>
            <color rgb="FF000000"/>
            <rFont val="Tahoma"/>
            <family val="2"/>
          </rPr>
          <t>Last week was: 19.690.000</t>
        </r>
      </text>
    </comment>
    <comment ref="D6" authorId="1" shapeId="0" xr:uid="{D6BE282E-0C6C-A940-8503-5E4366907D60}">
      <text>
        <r>
          <rPr>
            <b/>
            <sz val="10"/>
            <color rgb="FF000000"/>
            <rFont val="Tahoma"/>
            <family val="2"/>
          </rPr>
          <t>Đặng Thanh Vượng:</t>
        </r>
        <r>
          <rPr>
            <sz val="10"/>
            <color rgb="FF000000"/>
            <rFont val="Tahoma"/>
            <family val="2"/>
          </rPr>
          <t xml:space="preserve">
</t>
        </r>
        <r>
          <rPr>
            <sz val="10"/>
            <color rgb="FF000000"/>
            <rFont val="Tahoma"/>
            <family val="2"/>
          </rPr>
          <t>Last week was: 19.590.000</t>
        </r>
      </text>
    </comment>
    <comment ref="F6" authorId="2" shapeId="0" xr:uid="{F843023A-38F5-764E-ACFB-33EA2D3A1A0D}">
      <text>
        <r>
          <rPr>
            <b/>
            <sz val="10"/>
            <color rgb="FF000000"/>
            <rFont val="Tahoma"/>
            <family val="2"/>
          </rPr>
          <t>W5: 19.690.000</t>
        </r>
      </text>
    </comment>
    <comment ref="B7" authorId="0" shapeId="0" xr:uid="{CEC2FE7C-A244-7A41-9B95-D60CFF6B9F15}">
      <text>
        <r>
          <rPr>
            <b/>
            <sz val="9"/>
            <color rgb="FF000000"/>
            <rFont val="Times New Roman"/>
            <family val="1"/>
          </rPr>
          <t>pc:</t>
        </r>
        <r>
          <rPr>
            <sz val="9"/>
            <color rgb="FF000000"/>
            <rFont val="Times New Roman"/>
            <family val="1"/>
          </rPr>
          <t xml:space="preserve">
</t>
        </r>
        <r>
          <rPr>
            <sz val="9"/>
            <color rgb="FF000000"/>
            <rFont val="Times New Roman"/>
            <family val="1"/>
          </rPr>
          <t>Was 16,790,000</t>
        </r>
      </text>
    </comment>
    <comment ref="C7" authorId="1" shapeId="0" xr:uid="{E3E1C3F3-BA51-9B43-91D1-D74AA8C55E16}">
      <text>
        <r>
          <rPr>
            <b/>
            <sz val="10"/>
            <color rgb="FF000000"/>
            <rFont val="Tahoma"/>
            <family val="2"/>
          </rPr>
          <t>Dang Phuong Nam:</t>
        </r>
        <r>
          <rPr>
            <sz val="10"/>
            <color rgb="FF000000"/>
            <rFont val="Tahoma"/>
            <family val="2"/>
          </rPr>
          <t xml:space="preserve">
</t>
        </r>
        <r>
          <rPr>
            <sz val="10"/>
            <color rgb="FF000000"/>
            <rFont val="Tahoma"/>
            <family val="2"/>
          </rPr>
          <t>Last week was: 16.790.000</t>
        </r>
      </text>
    </comment>
    <comment ref="D7" authorId="1" shapeId="0" xr:uid="{E70FAD55-CEC9-224F-8DE9-5850E6347B9C}">
      <text>
        <r>
          <rPr>
            <b/>
            <sz val="10"/>
            <color rgb="FF000000"/>
            <rFont val="Tahoma"/>
            <family val="2"/>
          </rPr>
          <t>Đặng Thanh Vượng:</t>
        </r>
        <r>
          <rPr>
            <sz val="10"/>
            <color rgb="FF000000"/>
            <rFont val="Tahoma"/>
            <family val="2"/>
          </rPr>
          <t xml:space="preserve">
</t>
        </r>
        <r>
          <rPr>
            <sz val="10"/>
            <color rgb="FF000000"/>
            <rFont val="Tahoma"/>
            <family val="2"/>
          </rPr>
          <t>Last week was: 16.690.000</t>
        </r>
      </text>
    </comment>
    <comment ref="F7" authorId="2" shapeId="0" xr:uid="{A0E82B29-9C35-964F-9007-DFF52130C14A}">
      <text>
        <r>
          <rPr>
            <b/>
            <sz val="10"/>
            <color rgb="FF000000"/>
            <rFont val="Tahoma"/>
            <family val="2"/>
          </rPr>
          <t>W5: 16.990.000</t>
        </r>
      </text>
    </comment>
    <comment ref="B8" authorId="0" shapeId="0" xr:uid="{E811E67C-02DA-FB4D-BEBE-FD3D7932B5FD}">
      <text>
        <r>
          <rPr>
            <b/>
            <sz val="9"/>
            <color rgb="FF000000"/>
            <rFont val="Times New Roman"/>
            <family val="1"/>
          </rPr>
          <t>pc:</t>
        </r>
        <r>
          <rPr>
            <sz val="9"/>
            <color rgb="FF000000"/>
            <rFont val="Times New Roman"/>
            <family val="1"/>
          </rPr>
          <t xml:space="preserve">
</t>
        </r>
        <r>
          <rPr>
            <sz val="9"/>
            <color rgb="FF000000"/>
            <rFont val="Times New Roman"/>
            <family val="1"/>
          </rPr>
          <t>Was 13,890,000</t>
        </r>
      </text>
    </comment>
    <comment ref="C8" authorId="1" shapeId="0" xr:uid="{12FAF6AC-F76C-0449-8A22-198B64BDCE77}">
      <text>
        <r>
          <rPr>
            <b/>
            <sz val="10"/>
            <color rgb="FF000000"/>
            <rFont val="Tahoma"/>
            <family val="2"/>
          </rPr>
          <t xml:space="preserve">Dang Phuong Nam: </t>
        </r>
        <r>
          <rPr>
            <sz val="10"/>
            <color rgb="FF000000"/>
            <rFont val="Tahoma"/>
            <family val="2"/>
          </rPr>
          <t>Last week was: 13.890.000</t>
        </r>
      </text>
    </comment>
    <comment ref="C9" authorId="1" shapeId="0" xr:uid="{D26A728A-DE8E-2C41-99E3-C70EABCBF8F4}">
      <text>
        <r>
          <rPr>
            <b/>
            <sz val="10"/>
            <color rgb="FF000000"/>
            <rFont val="Tahoma"/>
            <family val="2"/>
          </rPr>
          <t>Dang Phuong Nam:</t>
        </r>
        <r>
          <rPr>
            <sz val="10"/>
            <color rgb="FF000000"/>
            <rFont val="Tahoma"/>
            <family val="2"/>
          </rPr>
          <t xml:space="preserve">
</t>
        </r>
        <r>
          <rPr>
            <sz val="10"/>
            <color rgb="FF000000"/>
            <rFont val="Tahoma"/>
            <family val="2"/>
          </rPr>
          <t>Last week was: 11.870.000</t>
        </r>
      </text>
    </comment>
    <comment ref="F9" authorId="2" shapeId="0" xr:uid="{73452E9E-66E7-7645-B9A8-338E9F38C423}">
      <text>
        <r>
          <rPr>
            <b/>
            <sz val="10"/>
            <color rgb="FF000000"/>
            <rFont val="Tahoma"/>
            <family val="2"/>
          </rPr>
          <t>W5: 11.990.000</t>
        </r>
      </text>
    </comment>
    <comment ref="G9" authorId="3" shapeId="0" xr:uid="{78B722A5-58D9-CE48-A3A5-06D067A14F79}">
      <text>
        <r>
          <rPr>
            <b/>
            <sz val="9"/>
            <color rgb="FF000000"/>
            <rFont val="Tahoma"/>
            <family val="2"/>
          </rPr>
          <t>Administrator:</t>
        </r>
        <r>
          <rPr>
            <sz val="9"/>
            <color rgb="FF000000"/>
            <rFont val="Tahoma"/>
            <family val="2"/>
          </rPr>
          <t xml:space="preserve">
</t>
        </r>
        <r>
          <rPr>
            <sz val="9"/>
            <color rgb="FF000000"/>
            <rFont val="Tahoma"/>
            <family val="2"/>
          </rPr>
          <t xml:space="preserve">11990000
</t>
        </r>
      </text>
    </comment>
    <comment ref="B10" authorId="0" shapeId="0" xr:uid="{B466582F-7914-9042-B1EF-3419010D6052}">
      <text>
        <r>
          <rPr>
            <b/>
            <sz val="9"/>
            <rFont val="Times New Roman"/>
            <family val="1"/>
          </rPr>
          <t>pc:</t>
        </r>
        <r>
          <rPr>
            <sz val="9"/>
            <rFont val="Times New Roman"/>
            <family val="1"/>
          </rPr>
          <t xml:space="preserve">
Was 8,990,000</t>
        </r>
      </text>
    </comment>
    <comment ref="C10" authorId="1" shapeId="0" xr:uid="{4C4DB55F-12EF-1E43-A395-6258F6271B9F}">
      <text>
        <r>
          <rPr>
            <b/>
            <sz val="10"/>
            <color rgb="FF000000"/>
            <rFont val="Tahoma"/>
            <family val="2"/>
          </rPr>
          <t>Dang Phuong Nam:</t>
        </r>
        <r>
          <rPr>
            <sz val="10"/>
            <color rgb="FF000000"/>
            <rFont val="Tahoma"/>
            <family val="2"/>
          </rPr>
          <t xml:space="preserve">
</t>
        </r>
        <r>
          <rPr>
            <sz val="10"/>
            <color rgb="FF000000"/>
            <rFont val="Tahoma"/>
            <family val="2"/>
          </rPr>
          <t>Last week was: 8.990.000</t>
        </r>
      </text>
    </comment>
    <comment ref="D10" authorId="1" shapeId="0" xr:uid="{CB7F254F-4627-FD4B-AC81-4027054E206C}">
      <text>
        <r>
          <rPr>
            <b/>
            <sz val="10"/>
            <color rgb="FF000000"/>
            <rFont val="Tahoma"/>
            <family val="2"/>
          </rPr>
          <t>Đặng Thanh Vượng:</t>
        </r>
        <r>
          <rPr>
            <sz val="10"/>
            <color rgb="FF000000"/>
            <rFont val="Tahoma"/>
            <family val="2"/>
          </rPr>
          <t xml:space="preserve">
</t>
        </r>
        <r>
          <rPr>
            <sz val="10"/>
            <color rgb="FF000000"/>
            <rFont val="Helvetica Neue"/>
            <family val="2"/>
          </rPr>
          <t>Last week was:8.940,000</t>
        </r>
        <r>
          <rPr>
            <sz val="10"/>
            <color rgb="FF000000"/>
            <rFont val="Tahoma"/>
            <family val="2"/>
          </rPr>
          <t xml:space="preserve">	</t>
        </r>
      </text>
    </comment>
    <comment ref="F10" authorId="2" shapeId="0" xr:uid="{D2D21E14-3719-4F4B-8F8B-6D761AA63238}">
      <text>
        <r>
          <rPr>
            <b/>
            <sz val="10"/>
            <color rgb="FF000000"/>
            <rFont val="Tahoma"/>
            <family val="2"/>
          </rPr>
          <t>W5: 8.790.000</t>
        </r>
      </text>
    </comment>
    <comment ref="D11" authorId="1" shapeId="0" xr:uid="{2F638B42-B18A-FB44-8179-F216F0E065D3}">
      <text>
        <r>
          <rPr>
            <b/>
            <sz val="10"/>
            <color rgb="FF000000"/>
            <rFont val="Tahoma"/>
            <family val="2"/>
          </rPr>
          <t>Đặng Thanh Vượng:</t>
        </r>
        <r>
          <rPr>
            <sz val="10"/>
            <color rgb="FF000000"/>
            <rFont val="Tahoma"/>
            <family val="2"/>
          </rPr>
          <t xml:space="preserve">
</t>
        </r>
        <r>
          <rPr>
            <sz val="10"/>
            <color rgb="FF000000"/>
            <rFont val="Helvetica Neue"/>
            <family val="2"/>
          </rPr>
          <t>Last week was: 20.390,000</t>
        </r>
        <r>
          <rPr>
            <sz val="10"/>
            <color rgb="FF000000"/>
            <rFont val="Tahoma"/>
            <family val="2"/>
          </rPr>
          <t xml:space="preserve">	</t>
        </r>
      </text>
    </comment>
    <comment ref="E11" authorId="5" shapeId="0" xr:uid="{E8CD6FB8-924A-6F4F-A5FB-94E1BEC646E7}">
      <text>
        <r>
          <rPr>
            <b/>
            <sz val="10"/>
            <color rgb="FF000000"/>
            <rFont val="Tahoma"/>
            <family val="2"/>
          </rPr>
          <t>Duy Nguyen:</t>
        </r>
        <r>
          <rPr>
            <sz val="10"/>
            <color rgb="FF000000"/>
            <rFont val="Tahoma"/>
            <family val="2"/>
          </rPr>
          <t xml:space="preserve">
</t>
        </r>
        <r>
          <rPr>
            <sz val="10"/>
            <color rgb="FF000000"/>
            <rFont val="Tahoma"/>
            <family val="2"/>
          </rPr>
          <t>last week was 20,790,000</t>
        </r>
      </text>
    </comment>
    <comment ref="B12" authorId="0" shapeId="0" xr:uid="{06B51A4B-25E3-2A4B-9D7E-2340E14995CD}">
      <text>
        <r>
          <rPr>
            <b/>
            <sz val="9"/>
            <color rgb="FF000000"/>
            <rFont val="Times New Roman"/>
            <family val="1"/>
          </rPr>
          <t>pc:</t>
        </r>
        <r>
          <rPr>
            <sz val="9"/>
            <color rgb="FF000000"/>
            <rFont val="Times New Roman"/>
            <family val="1"/>
          </rPr>
          <t xml:space="preserve">
</t>
        </r>
        <r>
          <rPr>
            <sz val="9"/>
            <color rgb="FF000000"/>
            <rFont val="Times New Roman"/>
            <family val="1"/>
          </rPr>
          <t>Was 14,590,000</t>
        </r>
      </text>
    </comment>
    <comment ref="C12" authorId="1" shapeId="0" xr:uid="{D6F6E898-9051-AE4B-82C1-D366450A4801}">
      <text>
        <r>
          <rPr>
            <b/>
            <sz val="10"/>
            <color rgb="FF000000"/>
            <rFont val="Tahoma"/>
            <family val="2"/>
          </rPr>
          <t>Dang Phuong Nam:</t>
        </r>
        <r>
          <rPr>
            <sz val="10"/>
            <color rgb="FF000000"/>
            <rFont val="Tahoma"/>
            <family val="2"/>
          </rPr>
          <t xml:space="preserve">
</t>
        </r>
        <r>
          <rPr>
            <sz val="10"/>
            <color rgb="FF000000"/>
            <rFont val="Tahoma"/>
            <family val="2"/>
          </rPr>
          <t>Last week was: 14.590.000</t>
        </r>
      </text>
    </comment>
    <comment ref="D12" authorId="1" shapeId="0" xr:uid="{E10233BF-2E20-7840-9842-8DD4873C09C5}">
      <text>
        <r>
          <rPr>
            <b/>
            <sz val="10"/>
            <color rgb="FF000000"/>
            <rFont val="Tahoma"/>
            <family val="2"/>
          </rPr>
          <t>Đặng Thanh Vượng:</t>
        </r>
        <r>
          <rPr>
            <sz val="10"/>
            <color rgb="FF000000"/>
            <rFont val="Tahoma"/>
            <family val="2"/>
          </rPr>
          <t xml:space="preserve">
</t>
        </r>
        <r>
          <rPr>
            <sz val="10"/>
            <color rgb="FF000000"/>
            <rFont val="Helvetica Neue"/>
            <family val="2"/>
          </rPr>
          <t>Last week was: 14.290,000</t>
        </r>
        <r>
          <rPr>
            <sz val="10"/>
            <color rgb="FF000000"/>
            <rFont val="Tahoma"/>
            <family val="2"/>
          </rPr>
          <t xml:space="preserve">	</t>
        </r>
      </text>
    </comment>
    <comment ref="E12" authorId="5" shapeId="0" xr:uid="{C0314857-DB9C-0441-9861-CC0E63B647C0}">
      <text>
        <r>
          <rPr>
            <b/>
            <sz val="10"/>
            <color rgb="FF000000"/>
            <rFont val="Tahoma"/>
            <family val="2"/>
          </rPr>
          <t>Duy Nguyen:</t>
        </r>
        <r>
          <rPr>
            <sz val="10"/>
            <color rgb="FF000000"/>
            <rFont val="Tahoma"/>
            <family val="2"/>
          </rPr>
          <t xml:space="preserve">
</t>
        </r>
        <r>
          <rPr>
            <sz val="10"/>
            <color rgb="FF000000"/>
            <rFont val="Tahoma"/>
            <family val="2"/>
          </rPr>
          <t>last week was 14,390,000</t>
        </r>
      </text>
    </comment>
    <comment ref="F12" authorId="2" shapeId="0" xr:uid="{980E3EA3-3177-3840-ABD2-229B0FFC942E}">
      <text>
        <r>
          <rPr>
            <b/>
            <sz val="10"/>
            <color rgb="FF000000"/>
            <rFont val="Tahoma"/>
            <family val="2"/>
          </rPr>
          <t>W5: 14.390.000</t>
        </r>
      </text>
    </comment>
    <comment ref="D13" authorId="1" shapeId="0" xr:uid="{74A30094-F120-3342-943F-C55D34B9C4CB}">
      <text>
        <r>
          <rPr>
            <b/>
            <sz val="10"/>
            <color rgb="FF000000"/>
            <rFont val="Tahoma"/>
            <family val="2"/>
          </rPr>
          <t>Đặng Thanh Vượng:</t>
        </r>
        <r>
          <rPr>
            <sz val="10"/>
            <color rgb="FF000000"/>
            <rFont val="Tahoma"/>
            <family val="2"/>
          </rPr>
          <t xml:space="preserve">
</t>
        </r>
        <r>
          <rPr>
            <sz val="10"/>
            <color rgb="FF000000"/>
            <rFont val="Helvetica Neue"/>
            <family val="2"/>
          </rPr>
          <t>Last week was: 11.890,000</t>
        </r>
        <r>
          <rPr>
            <sz val="10"/>
            <color rgb="FF000000"/>
            <rFont val="Tahoma"/>
            <family val="2"/>
          </rPr>
          <t xml:space="preserve">	</t>
        </r>
      </text>
    </comment>
    <comment ref="F13" authorId="2" shapeId="0" xr:uid="{910A959A-ABD7-DC4B-8B9E-F45D4AD7A751}">
      <text>
        <r>
          <rPr>
            <b/>
            <sz val="10"/>
            <color rgb="FF000000"/>
            <rFont val="Tahoma"/>
            <family val="2"/>
          </rPr>
          <t>W5: 11.190.000</t>
        </r>
      </text>
    </comment>
    <comment ref="B14" authorId="0" shapeId="0" xr:uid="{BD32FEB0-2B23-2145-8BCC-A85160537376}">
      <text>
        <r>
          <rPr>
            <b/>
            <sz val="9"/>
            <rFont val="Times New Roman"/>
            <family val="1"/>
          </rPr>
          <t>pc:</t>
        </r>
        <r>
          <rPr>
            <sz val="9"/>
            <rFont val="Times New Roman"/>
            <family val="1"/>
          </rPr>
          <t xml:space="preserve">
Was 10,290,000</t>
        </r>
      </text>
    </comment>
    <comment ref="C14" authorId="1" shapeId="0" xr:uid="{CA01F548-8842-FA45-BE29-602E8A8DCDB5}">
      <text>
        <r>
          <rPr>
            <b/>
            <sz val="10"/>
            <color rgb="FF000000"/>
            <rFont val="Tahoma"/>
            <family val="2"/>
          </rPr>
          <t>Dang Phuong Nam:</t>
        </r>
        <r>
          <rPr>
            <sz val="10"/>
            <color rgb="FF000000"/>
            <rFont val="Tahoma"/>
            <family val="2"/>
          </rPr>
          <t xml:space="preserve">
</t>
        </r>
        <r>
          <rPr>
            <sz val="10"/>
            <color rgb="FF000000"/>
            <rFont val="Tahoma"/>
            <family val="2"/>
          </rPr>
          <t>Last week was: 10.290.000</t>
        </r>
      </text>
    </comment>
    <comment ref="D14" authorId="1" shapeId="0" xr:uid="{04B6BE41-262B-AD45-B201-0E1035809544}">
      <text>
        <r>
          <rPr>
            <b/>
            <sz val="10"/>
            <color rgb="FF000000"/>
            <rFont val="Tahoma"/>
            <family val="2"/>
          </rPr>
          <t>Đặng Thanh Vượng:</t>
        </r>
        <r>
          <rPr>
            <sz val="10"/>
            <color rgb="FF000000"/>
            <rFont val="Tahoma"/>
            <family val="2"/>
          </rPr>
          <t xml:space="preserve">
</t>
        </r>
        <r>
          <rPr>
            <sz val="10"/>
            <color rgb="FF000000"/>
            <rFont val="Helvetica Neue"/>
            <family val="2"/>
          </rPr>
          <t>Last week was: 9.940,000</t>
        </r>
        <r>
          <rPr>
            <sz val="10"/>
            <color rgb="FF000000"/>
            <rFont val="Tahoma"/>
            <family val="2"/>
          </rPr>
          <t xml:space="preserve">	</t>
        </r>
      </text>
    </comment>
    <comment ref="E14" authorId="5" shapeId="0" xr:uid="{B36A4A2B-2937-3541-94DE-5F6B274A1C26}">
      <text>
        <r>
          <rPr>
            <b/>
            <sz val="10"/>
            <color rgb="FF000000"/>
            <rFont val="Tahoma"/>
            <family val="2"/>
          </rPr>
          <t>Duy Nguyen:</t>
        </r>
        <r>
          <rPr>
            <sz val="10"/>
            <color rgb="FF000000"/>
            <rFont val="Tahoma"/>
            <family val="2"/>
          </rPr>
          <t xml:space="preserve">
</t>
        </r>
        <r>
          <rPr>
            <sz val="10"/>
            <color rgb="FF000000"/>
            <rFont val="Tahoma"/>
            <family val="2"/>
          </rPr>
          <t>last week was 9,890,000</t>
        </r>
      </text>
    </comment>
    <comment ref="F14" authorId="2" shapeId="0" xr:uid="{0EE43DFF-B889-AE4C-981C-745A78D0136A}">
      <text>
        <r>
          <rPr>
            <b/>
            <sz val="10"/>
            <color rgb="FF000000"/>
            <rFont val="Tahoma"/>
            <family val="2"/>
          </rPr>
          <t>W5: 9.990.000</t>
        </r>
      </text>
    </comment>
    <comment ref="B15" authorId="0" shapeId="0" xr:uid="{9C4D6132-071A-6A4B-9D51-4049C1EC1E27}">
      <text>
        <r>
          <rPr>
            <b/>
            <sz val="9"/>
            <rFont val="Times New Roman"/>
            <family val="1"/>
          </rPr>
          <t>pc:</t>
        </r>
        <r>
          <rPr>
            <sz val="9"/>
            <rFont val="Times New Roman"/>
            <family val="1"/>
          </rPr>
          <t xml:space="preserve">
Was 7,190,000</t>
        </r>
      </text>
    </comment>
    <comment ref="C15" authorId="1" shapeId="0" xr:uid="{414EBADB-D6A9-D94E-A596-A26B9562C1FB}">
      <text>
        <r>
          <rPr>
            <b/>
            <sz val="10"/>
            <color rgb="FF000000"/>
            <rFont val="Tahoma"/>
            <family val="2"/>
          </rPr>
          <t>Dang Phuong Nam:</t>
        </r>
        <r>
          <rPr>
            <sz val="10"/>
            <color rgb="FF000000"/>
            <rFont val="Tahoma"/>
            <family val="2"/>
          </rPr>
          <t xml:space="preserve">
</t>
        </r>
        <r>
          <rPr>
            <sz val="10"/>
            <color rgb="FF000000"/>
            <rFont val="Tahoma"/>
            <family val="2"/>
          </rPr>
          <t>Last week was: 7.190.000</t>
        </r>
      </text>
    </comment>
    <comment ref="D15" authorId="1" shapeId="0" xr:uid="{A63B9A93-8F32-E644-8E17-6C4E8E1E727D}">
      <text>
        <r>
          <rPr>
            <b/>
            <sz val="10"/>
            <color rgb="FF000000"/>
            <rFont val="Tahoma"/>
            <family val="2"/>
          </rPr>
          <t>Đặng Thanh Vượng:</t>
        </r>
        <r>
          <rPr>
            <sz val="10"/>
            <color rgb="FF000000"/>
            <rFont val="Tahoma"/>
            <family val="2"/>
          </rPr>
          <t xml:space="preserve">
</t>
        </r>
        <r>
          <rPr>
            <sz val="10"/>
            <color rgb="FF000000"/>
            <rFont val="Helvetica Neue"/>
            <family val="2"/>
          </rPr>
          <t>Last week was: 7.140,000</t>
        </r>
        <r>
          <rPr>
            <sz val="10"/>
            <color rgb="FF000000"/>
            <rFont val="Tahoma"/>
            <family val="2"/>
          </rPr>
          <t xml:space="preserve">	</t>
        </r>
      </text>
    </comment>
    <comment ref="F15" authorId="2" shapeId="0" xr:uid="{9C7A57F0-4055-0E40-8386-C547AD068EF7}">
      <text>
        <r>
          <rPr>
            <b/>
            <sz val="10"/>
            <color rgb="FF000000"/>
            <rFont val="Tahoma"/>
            <family val="2"/>
          </rPr>
          <t>W5: 6.990.000</t>
        </r>
      </text>
    </comment>
    <comment ref="D16" authorId="1" shapeId="0" xr:uid="{A4DB5F88-095C-1447-A689-CC280E799AA4}">
      <text>
        <r>
          <rPr>
            <b/>
            <sz val="10"/>
            <color rgb="FF000000"/>
            <rFont val="Tahoma"/>
            <family val="2"/>
          </rPr>
          <t>Đặng Thanh Vượng:</t>
        </r>
        <r>
          <rPr>
            <sz val="10"/>
            <color rgb="FF000000"/>
            <rFont val="Tahoma"/>
            <family val="2"/>
          </rPr>
          <t xml:space="preserve">
</t>
        </r>
        <r>
          <rPr>
            <sz val="10"/>
            <color rgb="FF000000"/>
            <rFont val="Helvetica Neue"/>
            <family val="2"/>
          </rPr>
          <t>Last week was: 12.290,000</t>
        </r>
        <r>
          <rPr>
            <sz val="10"/>
            <color rgb="FF000000"/>
            <rFont val="Tahoma"/>
            <family val="2"/>
          </rPr>
          <t xml:space="preserve">	</t>
        </r>
      </text>
    </comment>
    <comment ref="G16" authorId="3" shapeId="0" xr:uid="{A6B4FD6F-F815-EE4C-BA5B-74B4BCB825F4}">
      <text>
        <r>
          <rPr>
            <b/>
            <sz val="9"/>
            <color rgb="FF000000"/>
            <rFont val="Tahoma"/>
            <family val="2"/>
          </rPr>
          <t>Administrator:</t>
        </r>
        <r>
          <rPr>
            <sz val="9"/>
            <color rgb="FF000000"/>
            <rFont val="Tahoma"/>
            <family val="2"/>
          </rPr>
          <t xml:space="preserve">
</t>
        </r>
        <r>
          <rPr>
            <sz val="9"/>
            <color rgb="FF000000"/>
            <rFont val="Tahoma"/>
            <family val="2"/>
          </rPr>
          <t xml:space="preserve">11740000
</t>
        </r>
      </text>
    </comment>
    <comment ref="B17" authorId="0" shapeId="0" xr:uid="{DF554E72-103A-2848-B0B9-3BF1B43FAFB0}">
      <text>
        <r>
          <rPr>
            <b/>
            <sz val="9"/>
            <color rgb="FF000000"/>
            <rFont val="Times New Roman"/>
            <family val="1"/>
          </rPr>
          <t>pc:</t>
        </r>
        <r>
          <rPr>
            <sz val="9"/>
            <color rgb="FF000000"/>
            <rFont val="Times New Roman"/>
            <family val="1"/>
          </rPr>
          <t xml:space="preserve">
</t>
        </r>
        <r>
          <rPr>
            <sz val="9"/>
            <color rgb="FF000000"/>
            <rFont val="Times New Roman"/>
            <family val="1"/>
          </rPr>
          <t>Was 9,790,000</t>
        </r>
      </text>
    </comment>
    <comment ref="C17" authorId="1" shapeId="0" xr:uid="{0F731115-3E67-1B4D-A28C-F0D8D5AF1219}">
      <text>
        <r>
          <rPr>
            <b/>
            <sz val="10"/>
            <color rgb="FF000000"/>
            <rFont val="Tahoma"/>
            <family val="2"/>
          </rPr>
          <t>Dang Phuong Nam:</t>
        </r>
        <r>
          <rPr>
            <sz val="10"/>
            <color rgb="FF000000"/>
            <rFont val="Tahoma"/>
            <family val="2"/>
          </rPr>
          <t xml:space="preserve">
</t>
        </r>
        <r>
          <rPr>
            <sz val="10"/>
            <color rgb="FF000000"/>
            <rFont val="Tahoma"/>
            <family val="2"/>
          </rPr>
          <t>Last week was: 9.790.000</t>
        </r>
      </text>
    </comment>
    <comment ref="D17" authorId="1" shapeId="0" xr:uid="{AFB2C6FF-F3D4-E149-A9B6-D16F45BDEC09}">
      <text>
        <r>
          <rPr>
            <b/>
            <sz val="10"/>
            <color rgb="FF000000"/>
            <rFont val="Tahoma"/>
            <family val="2"/>
          </rPr>
          <t>Đặng Thanh Vượng:</t>
        </r>
        <r>
          <rPr>
            <sz val="10"/>
            <color rgb="FF000000"/>
            <rFont val="Tahoma"/>
            <family val="2"/>
          </rPr>
          <t xml:space="preserve">
</t>
        </r>
        <r>
          <rPr>
            <sz val="10"/>
            <color rgb="FF000000"/>
            <rFont val="Helvetica Neue"/>
            <family val="2"/>
          </rPr>
          <t>Last week was: 9.440,000</t>
        </r>
        <r>
          <rPr>
            <sz val="10"/>
            <color rgb="FF000000"/>
            <rFont val="Tahoma"/>
            <family val="2"/>
          </rPr>
          <t xml:space="preserve">	</t>
        </r>
      </text>
    </comment>
    <comment ref="E17" authorId="5" shapeId="0" xr:uid="{33A8F184-CF2B-7343-87B2-B4BA546F7E53}">
      <text>
        <r>
          <rPr>
            <b/>
            <sz val="10"/>
            <color rgb="FF000000"/>
            <rFont val="Tahoma"/>
            <family val="2"/>
          </rPr>
          <t>Duy Nguyen:</t>
        </r>
        <r>
          <rPr>
            <sz val="10"/>
            <color rgb="FF000000"/>
            <rFont val="Tahoma"/>
            <family val="2"/>
          </rPr>
          <t xml:space="preserve">
</t>
        </r>
        <r>
          <rPr>
            <sz val="10"/>
            <color rgb="FF000000"/>
            <rFont val="Tahoma"/>
            <family val="2"/>
          </rPr>
          <t>last week was 9,190,000</t>
        </r>
      </text>
    </comment>
    <comment ref="G17" authorId="3" shapeId="0" xr:uid="{EF810D36-2D55-574E-9410-EB6A4DCF51FF}">
      <text>
        <r>
          <rPr>
            <b/>
            <sz val="9"/>
            <color rgb="FF000000"/>
            <rFont val="Tahoma"/>
            <family val="2"/>
          </rPr>
          <t>Administrator:</t>
        </r>
        <r>
          <rPr>
            <sz val="9"/>
            <color rgb="FF000000"/>
            <rFont val="Tahoma"/>
            <family val="2"/>
          </rPr>
          <t xml:space="preserve">
</t>
        </r>
        <r>
          <rPr>
            <sz val="9"/>
            <color rgb="FF000000"/>
            <rFont val="Tahoma"/>
            <family val="2"/>
          </rPr>
          <t xml:space="preserve">8940000
</t>
        </r>
      </text>
    </comment>
    <comment ref="B18" authorId="0" shapeId="0" xr:uid="{58E54BD0-8A8F-6843-B803-9A17B044FD85}">
      <text>
        <r>
          <rPr>
            <b/>
            <sz val="9"/>
            <rFont val="Times New Roman"/>
            <family val="1"/>
          </rPr>
          <t>pc:</t>
        </r>
        <r>
          <rPr>
            <sz val="9"/>
            <rFont val="Times New Roman"/>
            <family val="1"/>
          </rPr>
          <t xml:space="preserve">
Was 21,990,000</t>
        </r>
      </text>
    </comment>
    <comment ref="D18" authorId="1" shapeId="0" xr:uid="{DDFFB48D-C3A7-1348-8064-D731766653E1}">
      <text>
        <r>
          <rPr>
            <b/>
            <sz val="10"/>
            <color rgb="FF000000"/>
            <rFont val="Tahoma"/>
            <family val="2"/>
          </rPr>
          <t>Đặng Thanh Vượng:</t>
        </r>
        <r>
          <rPr>
            <sz val="10"/>
            <color rgb="FF000000"/>
            <rFont val="Tahoma"/>
            <family val="2"/>
          </rPr>
          <t xml:space="preserve">
</t>
        </r>
        <r>
          <rPr>
            <sz val="10"/>
            <color rgb="FF000000"/>
            <rFont val="Helvetica Neue"/>
            <family val="2"/>
          </rPr>
          <t>Last week was: 20.890,000</t>
        </r>
        <r>
          <rPr>
            <sz val="10"/>
            <color rgb="FF000000"/>
            <rFont val="Tahoma"/>
            <family val="2"/>
          </rPr>
          <t xml:space="preserve">	</t>
        </r>
      </text>
    </comment>
    <comment ref="B19" authorId="0" shapeId="0" xr:uid="{3A2DEAAA-716F-734C-B148-80BEEF2F4964}">
      <text>
        <r>
          <rPr>
            <b/>
            <sz val="9"/>
            <rFont val="Times New Roman"/>
            <family val="1"/>
          </rPr>
          <t>pc:</t>
        </r>
        <r>
          <rPr>
            <sz val="9"/>
            <rFont val="Times New Roman"/>
            <family val="1"/>
          </rPr>
          <t xml:space="preserve">
Was 5,990,000</t>
        </r>
      </text>
    </comment>
    <comment ref="E19" authorId="5" shapeId="0" xr:uid="{5B934B29-34FC-AB43-9F14-15210C9CBE86}">
      <text>
        <r>
          <rPr>
            <b/>
            <sz val="10"/>
            <color rgb="FF000000"/>
            <rFont val="Tahoma"/>
            <family val="2"/>
          </rPr>
          <t>Duy Nguyen:</t>
        </r>
        <r>
          <rPr>
            <sz val="10"/>
            <color rgb="FF000000"/>
            <rFont val="Tahoma"/>
            <family val="2"/>
          </rPr>
          <t xml:space="preserve">
</t>
        </r>
        <r>
          <rPr>
            <sz val="10"/>
            <color rgb="FF000000"/>
            <rFont val="Tahoma"/>
            <family val="2"/>
          </rPr>
          <t>last week was 5,790,000</t>
        </r>
      </text>
    </comment>
    <comment ref="D20" authorId="1" shapeId="0" xr:uid="{C338E260-2412-0445-B46D-BA911BF9312C}">
      <text>
        <r>
          <rPr>
            <b/>
            <sz val="10"/>
            <color rgb="FF000000"/>
            <rFont val="Tahoma"/>
            <family val="2"/>
          </rPr>
          <t>Đặng Thanh Vượng:</t>
        </r>
        <r>
          <rPr>
            <sz val="10"/>
            <color rgb="FF000000"/>
            <rFont val="Tahoma"/>
            <family val="2"/>
          </rPr>
          <t xml:space="preserve">
</t>
        </r>
        <r>
          <rPr>
            <sz val="10"/>
            <color rgb="FF000000"/>
            <rFont val="Helvetica Neue"/>
            <family val="2"/>
          </rPr>
          <t>Last week was: 17.490,000</t>
        </r>
        <r>
          <rPr>
            <sz val="10"/>
            <color rgb="FF000000"/>
            <rFont val="Tahoma"/>
            <family val="2"/>
          </rPr>
          <t xml:space="preserve">	</t>
        </r>
      </text>
    </comment>
    <comment ref="B21" authorId="0" shapeId="0" xr:uid="{FEF4A95C-5BAD-AC41-A15F-D98B3797E1AC}">
      <text>
        <r>
          <rPr>
            <b/>
            <sz val="9"/>
            <color rgb="FF000000"/>
            <rFont val="Times New Roman"/>
            <family val="1"/>
          </rPr>
          <t>pc:</t>
        </r>
        <r>
          <rPr>
            <sz val="9"/>
            <color rgb="FF000000"/>
            <rFont val="Times New Roman"/>
            <family val="1"/>
          </rPr>
          <t xml:space="preserve">
</t>
        </r>
        <r>
          <rPr>
            <sz val="9"/>
            <color rgb="FF000000"/>
            <rFont val="Times New Roman"/>
            <family val="1"/>
          </rPr>
          <t>Was 5,490,000</t>
        </r>
      </text>
    </comment>
    <comment ref="C21" authorId="1" shapeId="0" xr:uid="{9391693E-5404-4343-BCD7-C2994CD26AC5}">
      <text>
        <r>
          <rPr>
            <b/>
            <sz val="10"/>
            <color rgb="FF000000"/>
            <rFont val="Tahoma"/>
            <family val="2"/>
          </rPr>
          <t>Dang Phuong Nam:</t>
        </r>
        <r>
          <rPr>
            <sz val="10"/>
            <color rgb="FF000000"/>
            <rFont val="Tahoma"/>
            <family val="2"/>
          </rPr>
          <t xml:space="preserve">
</t>
        </r>
        <r>
          <rPr>
            <sz val="10"/>
            <color rgb="FF000000"/>
            <rFont val="Tahoma"/>
            <family val="2"/>
          </rPr>
          <t>Last week was: 5.790.000</t>
        </r>
      </text>
    </comment>
    <comment ref="B22" authorId="0" shapeId="0" xr:uid="{4F09FE55-8EA8-B448-BC57-F23CA5E25C4F}">
      <text>
        <r>
          <rPr>
            <b/>
            <sz val="9"/>
            <rFont val="Times New Roman"/>
            <family val="1"/>
          </rPr>
          <t>pc:</t>
        </r>
        <r>
          <rPr>
            <sz val="9"/>
            <rFont val="Times New Roman"/>
            <family val="1"/>
          </rPr>
          <t xml:space="preserve">
Was 4,090,000</t>
        </r>
      </text>
    </comment>
    <comment ref="C22" authorId="1" shapeId="0" xr:uid="{5F31B19A-2A45-F040-82EF-9E8D79C11261}">
      <text>
        <r>
          <rPr>
            <b/>
            <sz val="10"/>
            <color rgb="FF000000"/>
            <rFont val="Tahoma"/>
            <family val="2"/>
          </rPr>
          <t>Dang Phuong Nam:</t>
        </r>
        <r>
          <rPr>
            <sz val="10"/>
            <color rgb="FF000000"/>
            <rFont val="Tahoma"/>
            <family val="2"/>
          </rPr>
          <t xml:space="preserve">
</t>
        </r>
        <r>
          <rPr>
            <sz val="10"/>
            <color rgb="FF000000"/>
            <rFont val="Tahoma"/>
            <family val="2"/>
          </rPr>
          <t>Last week was: 4.090.000</t>
        </r>
      </text>
    </comment>
    <comment ref="D22" authorId="1" shapeId="0" xr:uid="{D3208383-6861-B14B-860F-A98B1B493DBE}">
      <text>
        <r>
          <rPr>
            <b/>
            <sz val="10"/>
            <color rgb="FF000000"/>
            <rFont val="Tahoma"/>
            <family val="2"/>
          </rPr>
          <t>Đặng Thanh Vượng:</t>
        </r>
        <r>
          <rPr>
            <sz val="10"/>
            <color rgb="FF000000"/>
            <rFont val="Tahoma"/>
            <family val="2"/>
          </rPr>
          <t xml:space="preserve">
</t>
        </r>
        <r>
          <rPr>
            <sz val="10"/>
            <color rgb="FF000000"/>
            <rFont val="Helvetica Neue"/>
            <family val="2"/>
          </rPr>
          <t>Last week was: 3.890,000</t>
        </r>
        <r>
          <rPr>
            <sz val="10"/>
            <color rgb="FF000000"/>
            <rFont val="Tahoma"/>
            <family val="2"/>
          </rPr>
          <t xml:space="preserve">	</t>
        </r>
      </text>
    </comment>
    <comment ref="E22" authorId="5" shapeId="0" xr:uid="{F5C1B76B-B847-B04E-8E17-FEB537834B93}">
      <text>
        <r>
          <rPr>
            <b/>
            <sz val="10"/>
            <color rgb="FF000000"/>
            <rFont val="Tahoma"/>
            <family val="2"/>
          </rPr>
          <t>Duy Nguyen:</t>
        </r>
        <r>
          <rPr>
            <sz val="10"/>
            <color rgb="FF000000"/>
            <rFont val="Tahoma"/>
            <family val="2"/>
          </rPr>
          <t xml:space="preserve">
</t>
        </r>
        <r>
          <rPr>
            <sz val="10"/>
            <color rgb="FF000000"/>
            <rFont val="Tahoma"/>
            <family val="2"/>
          </rPr>
          <t>last week was 3,890,000</t>
        </r>
      </text>
    </comment>
    <comment ref="F22" authorId="2" shapeId="0" xr:uid="{284013D1-F396-0A47-A6DA-7C97EF13375F}">
      <text>
        <r>
          <rPr>
            <b/>
            <sz val="10"/>
            <color rgb="FF000000"/>
            <rFont val="Tahoma"/>
            <family val="2"/>
          </rPr>
          <t>W5: 3.990.000</t>
        </r>
      </text>
    </comment>
    <comment ref="B23" authorId="0" shapeId="0" xr:uid="{71ACCF3B-32BD-C146-85E4-5944AD62D7E7}">
      <text>
        <r>
          <rPr>
            <b/>
            <sz val="9"/>
            <color rgb="FF000000"/>
            <rFont val="Times New Roman"/>
            <family val="1"/>
          </rPr>
          <t>pc:</t>
        </r>
        <r>
          <rPr>
            <sz val="9"/>
            <color rgb="FF000000"/>
            <rFont val="Times New Roman"/>
            <family val="1"/>
          </rPr>
          <t xml:space="preserve">
</t>
        </r>
        <r>
          <rPr>
            <sz val="9"/>
            <color rgb="FF000000"/>
            <rFont val="Times New Roman"/>
            <family val="1"/>
          </rPr>
          <t>Was 2,790,000</t>
        </r>
      </text>
    </comment>
    <comment ref="C23" authorId="1" shapeId="0" xr:uid="{252FC862-7AF0-B842-AAD6-841E172A91C7}">
      <text>
        <r>
          <rPr>
            <b/>
            <sz val="10"/>
            <color rgb="FF000000"/>
            <rFont val="Tahoma"/>
            <family val="2"/>
          </rPr>
          <t>Dang Phuong Nam:</t>
        </r>
        <r>
          <rPr>
            <sz val="10"/>
            <color rgb="FF000000"/>
            <rFont val="Tahoma"/>
            <family val="2"/>
          </rPr>
          <t xml:space="preserve">
</t>
        </r>
        <r>
          <rPr>
            <sz val="10"/>
            <color rgb="FF000000"/>
            <rFont val="Tahoma"/>
            <family val="2"/>
          </rPr>
          <t>Last week was: 2.790.000</t>
        </r>
      </text>
    </comment>
    <comment ref="D23" authorId="1" shapeId="0" xr:uid="{05CA9B7E-B694-C04D-B754-F57E308E5E8C}">
      <text>
        <r>
          <rPr>
            <b/>
            <sz val="10"/>
            <color rgb="FF000000"/>
            <rFont val="Tahoma"/>
            <family val="2"/>
          </rPr>
          <t>Đặng Thanh Vượng:</t>
        </r>
        <r>
          <rPr>
            <sz val="10"/>
            <color rgb="FF000000"/>
            <rFont val="Tahoma"/>
            <family val="2"/>
          </rPr>
          <t xml:space="preserve">
</t>
        </r>
        <r>
          <rPr>
            <sz val="10"/>
            <color rgb="FF000000"/>
            <rFont val="Helvetica Neue"/>
            <family val="2"/>
          </rPr>
          <t>Last week was:2.650,000</t>
        </r>
        <r>
          <rPr>
            <sz val="10"/>
            <color rgb="FF000000"/>
            <rFont val="Tahoma"/>
            <family val="2"/>
          </rPr>
          <t xml:space="preserve">	</t>
        </r>
      </text>
    </comment>
    <comment ref="E23" authorId="5" shapeId="0" xr:uid="{ACCA76BD-25C5-E545-AC04-791E377B3CAC}">
      <text>
        <r>
          <rPr>
            <b/>
            <sz val="10"/>
            <color rgb="FF000000"/>
            <rFont val="Tahoma"/>
            <family val="2"/>
          </rPr>
          <t>Duy Nguyen:</t>
        </r>
        <r>
          <rPr>
            <sz val="10"/>
            <color rgb="FF000000"/>
            <rFont val="Tahoma"/>
            <family val="2"/>
          </rPr>
          <t xml:space="preserve">
</t>
        </r>
        <r>
          <rPr>
            <sz val="10"/>
            <color rgb="FF000000"/>
            <rFont val="Tahoma"/>
            <family val="2"/>
          </rPr>
          <t>last week was 2,650,000</t>
        </r>
      </text>
    </comment>
    <comment ref="F23" authorId="2" shapeId="0" xr:uid="{ECA111E6-96A8-FF47-8A1D-85183EBA8077}">
      <text>
        <r>
          <rPr>
            <b/>
            <sz val="10"/>
            <color rgb="FF000000"/>
            <rFont val="Tahoma"/>
            <family val="2"/>
          </rPr>
          <t>W5: 2.690.000</t>
        </r>
      </text>
    </comment>
    <comment ref="B24" authorId="0" shapeId="0" xr:uid="{183EF433-EECD-934A-BF8D-00CA0877EDE7}">
      <text>
        <r>
          <rPr>
            <b/>
            <sz val="9"/>
            <rFont val="Times New Roman"/>
            <family val="1"/>
          </rPr>
          <t>pc:</t>
        </r>
        <r>
          <rPr>
            <sz val="9"/>
            <rFont val="Times New Roman"/>
            <family val="1"/>
          </rPr>
          <t xml:space="preserve">
Was 27,990,000</t>
        </r>
      </text>
    </comment>
    <comment ref="C24" authorId="1" shapeId="0" xr:uid="{C3F0243C-F0CF-4B42-8AB0-79DBF8E51112}">
      <text>
        <r>
          <rPr>
            <b/>
            <sz val="10"/>
            <color rgb="FF000000"/>
            <rFont val="Tahoma"/>
            <family val="2"/>
          </rPr>
          <t>Dang Phuong Nam:</t>
        </r>
        <r>
          <rPr>
            <sz val="10"/>
            <color rgb="FF000000"/>
            <rFont val="Tahoma"/>
            <family val="2"/>
          </rPr>
          <t xml:space="preserve">
</t>
        </r>
        <r>
          <rPr>
            <sz val="10"/>
            <color rgb="FF000000"/>
            <rFont val="Helvetica Neue"/>
            <family val="2"/>
          </rPr>
          <t>Last week was: 27.790.000</t>
        </r>
      </text>
    </comment>
    <comment ref="E24" authorId="5" shapeId="0" xr:uid="{69E88682-2533-7F44-9A23-B984AA6B43A0}">
      <text>
        <r>
          <rPr>
            <b/>
            <sz val="10"/>
            <color rgb="FF000000"/>
            <rFont val="Tahoma"/>
            <family val="2"/>
          </rPr>
          <t>Duy Nguyen:</t>
        </r>
        <r>
          <rPr>
            <sz val="10"/>
            <color rgb="FF000000"/>
            <rFont val="Tahoma"/>
            <family val="2"/>
          </rPr>
          <t xml:space="preserve">
</t>
        </r>
        <r>
          <rPr>
            <sz val="10"/>
            <color rgb="FF000000"/>
            <rFont val="Tahoma"/>
            <family val="2"/>
          </rPr>
          <t>last week was 27,990,000</t>
        </r>
      </text>
    </comment>
    <comment ref="B25" authorId="0" shapeId="0" xr:uid="{40A0428E-FE46-F143-AF91-C5CA258687F1}">
      <text>
        <r>
          <rPr>
            <b/>
            <sz val="9"/>
            <color rgb="FF000000"/>
            <rFont val="Times New Roman"/>
            <family val="1"/>
          </rPr>
          <t>pc:</t>
        </r>
        <r>
          <rPr>
            <sz val="9"/>
            <color rgb="FF000000"/>
            <rFont val="Times New Roman"/>
            <family val="1"/>
          </rPr>
          <t xml:space="preserve">
</t>
        </r>
        <r>
          <rPr>
            <sz val="9"/>
            <color rgb="FF000000"/>
            <rFont val="Times New Roman"/>
            <family val="1"/>
          </rPr>
          <t>Was 32,190,000</t>
        </r>
      </text>
    </comment>
    <comment ref="C25" authorId="1" shapeId="0" xr:uid="{8DF8EBE1-C22E-544D-BECD-EC2D96F7B486}">
      <text>
        <r>
          <rPr>
            <b/>
            <sz val="10"/>
            <color rgb="FF000000"/>
            <rFont val="Tahoma"/>
            <family val="2"/>
          </rPr>
          <t>Dang Phuong Nam:</t>
        </r>
        <r>
          <rPr>
            <sz val="10"/>
            <color rgb="FF000000"/>
            <rFont val="Tahoma"/>
            <family val="2"/>
          </rPr>
          <t xml:space="preserve">
</t>
        </r>
        <r>
          <rPr>
            <sz val="10"/>
            <color rgb="FF000000"/>
            <rFont val="Tahoma"/>
            <family val="2"/>
          </rPr>
          <t>Last week was: 32.190.000</t>
        </r>
      </text>
    </comment>
    <comment ref="D25" authorId="1" shapeId="0" xr:uid="{197CBA1D-5F94-8244-9FCC-05C598962DC0}">
      <text>
        <r>
          <rPr>
            <b/>
            <sz val="10"/>
            <color rgb="FF000000"/>
            <rFont val="Tahoma"/>
            <family val="2"/>
          </rPr>
          <t>Đặng Thanh Vượng:</t>
        </r>
        <r>
          <rPr>
            <sz val="10"/>
            <color rgb="FF000000"/>
            <rFont val="Tahoma"/>
            <family val="2"/>
          </rPr>
          <t xml:space="preserve">
</t>
        </r>
        <r>
          <rPr>
            <sz val="10"/>
            <color rgb="FF000000"/>
            <rFont val="Helvetica Neue"/>
            <family val="2"/>
          </rPr>
          <t>Last week was: 32.690,000</t>
        </r>
        <r>
          <rPr>
            <sz val="10"/>
            <color rgb="FF000000"/>
            <rFont val="Tahoma"/>
            <family val="2"/>
          </rPr>
          <t xml:space="preserve">	</t>
        </r>
      </text>
    </comment>
    <comment ref="C26" authorId="1" shapeId="0" xr:uid="{600AF9F5-177A-3948-990C-42B799EC9873}">
      <text>
        <r>
          <rPr>
            <b/>
            <sz val="10"/>
            <color rgb="FF000000"/>
            <rFont val="Tahoma"/>
            <family val="2"/>
          </rPr>
          <t>Dang Phuong Nam:</t>
        </r>
        <r>
          <rPr>
            <sz val="10"/>
            <color rgb="FF000000"/>
            <rFont val="Tahoma"/>
            <family val="2"/>
          </rPr>
          <t xml:space="preserve">
</t>
        </r>
        <r>
          <rPr>
            <sz val="10"/>
            <color rgb="FF000000"/>
            <rFont val="Tahoma"/>
            <family val="2"/>
          </rPr>
          <t>Last week was: 38.690.000</t>
        </r>
      </text>
    </comment>
    <comment ref="E26" authorId="5" shapeId="0" xr:uid="{56AD8AA9-57C2-6540-87F3-5718F0D3C6F5}">
      <text>
        <r>
          <rPr>
            <b/>
            <sz val="10"/>
            <color rgb="FF000000"/>
            <rFont val="Tahoma"/>
            <family val="2"/>
          </rPr>
          <t>Duy Nguyen:</t>
        </r>
        <r>
          <rPr>
            <sz val="10"/>
            <color rgb="FF000000"/>
            <rFont val="Tahoma"/>
            <family val="2"/>
          </rPr>
          <t xml:space="preserve">
</t>
        </r>
        <r>
          <rPr>
            <sz val="10"/>
            <color rgb="FF000000"/>
            <rFont val="Tahoma"/>
            <family val="2"/>
          </rPr>
          <t>last week was 37,690,000</t>
        </r>
      </text>
    </comment>
    <comment ref="B27" authorId="0" shapeId="0" xr:uid="{2BCE96F8-FA8E-1145-9C13-8112BAF5DB2B}">
      <text>
        <r>
          <rPr>
            <b/>
            <sz val="9"/>
            <color rgb="FF000000"/>
            <rFont val="Times New Roman"/>
            <family val="1"/>
          </rPr>
          <t>pc:</t>
        </r>
        <r>
          <rPr>
            <sz val="9"/>
            <color rgb="FF000000"/>
            <rFont val="Times New Roman"/>
            <family val="1"/>
          </rPr>
          <t xml:space="preserve">
</t>
        </r>
        <r>
          <rPr>
            <sz val="9"/>
            <color rgb="FF000000"/>
            <rFont val="Times New Roman"/>
            <family val="1"/>
          </rPr>
          <t>Was 18,590,000</t>
        </r>
      </text>
    </comment>
    <comment ref="C27" authorId="1" shapeId="0" xr:uid="{AEC680BD-5A35-CC48-A67B-2185C96FC851}">
      <text>
        <r>
          <rPr>
            <b/>
            <sz val="10"/>
            <color rgb="FF000000"/>
            <rFont val="Tahoma"/>
            <family val="2"/>
          </rPr>
          <t>Dang Phuong Nam:</t>
        </r>
        <r>
          <rPr>
            <sz val="10"/>
            <color rgb="FF000000"/>
            <rFont val="Tahoma"/>
            <family val="2"/>
          </rPr>
          <t xml:space="preserve">
</t>
        </r>
        <r>
          <rPr>
            <sz val="10"/>
            <color rgb="FF000000"/>
            <rFont val="Tahoma"/>
            <family val="2"/>
          </rPr>
          <t>Last week was: 18.590.000</t>
        </r>
      </text>
    </comment>
    <comment ref="D27" authorId="1" shapeId="0" xr:uid="{421C8484-8D18-4740-AA43-BE555B29D0C5}">
      <text>
        <r>
          <rPr>
            <b/>
            <sz val="10"/>
            <color rgb="FF000000"/>
            <rFont val="Tahoma"/>
            <family val="2"/>
          </rPr>
          <t>Dang Phuong Nam:</t>
        </r>
        <r>
          <rPr>
            <sz val="10"/>
            <color rgb="FF000000"/>
            <rFont val="Tahoma"/>
            <family val="2"/>
          </rPr>
          <t xml:space="preserve">
</t>
        </r>
        <r>
          <rPr>
            <sz val="10"/>
            <color rgb="FF000000"/>
            <rFont val="Helvetica Neue"/>
            <family val="2"/>
          </rPr>
          <t>Last wek was:18,390,000</t>
        </r>
        <r>
          <rPr>
            <sz val="10"/>
            <color rgb="FF000000"/>
            <rFont val="Tahoma"/>
            <family val="2"/>
          </rPr>
          <t xml:space="preserve">	</t>
        </r>
      </text>
    </comment>
    <comment ref="E27" authorId="5" shapeId="0" xr:uid="{F80A9581-4440-FC46-9186-8F31AA5E51A4}">
      <text>
        <r>
          <rPr>
            <b/>
            <sz val="10"/>
            <color rgb="FF000000"/>
            <rFont val="Tahoma"/>
            <family val="2"/>
          </rPr>
          <t>Duy Nguyen:</t>
        </r>
        <r>
          <rPr>
            <sz val="10"/>
            <color rgb="FF000000"/>
            <rFont val="Tahoma"/>
            <family val="2"/>
          </rPr>
          <t xml:space="preserve">
</t>
        </r>
        <r>
          <rPr>
            <sz val="10"/>
            <color rgb="FF000000"/>
            <rFont val="Tahoma"/>
            <family val="2"/>
          </rPr>
          <t>last week was 18,490,000</t>
        </r>
      </text>
    </comment>
    <comment ref="F27" authorId="2" shapeId="0" xr:uid="{0F586FA6-6CB6-2844-8156-064187CFA48C}">
      <text>
        <r>
          <rPr>
            <b/>
            <sz val="10"/>
            <color rgb="FF000000"/>
            <rFont val="Tahoma"/>
            <family val="2"/>
          </rPr>
          <t>W5: 18.290.000</t>
        </r>
      </text>
    </comment>
    <comment ref="B28" authorId="0" shapeId="0" xr:uid="{F07EE9E5-16F3-3F4C-ABA1-F51EEEA8981A}">
      <text>
        <r>
          <rPr>
            <b/>
            <sz val="9"/>
            <color rgb="FF000000"/>
            <rFont val="Times New Roman"/>
            <family val="1"/>
          </rPr>
          <t>pc:</t>
        </r>
        <r>
          <rPr>
            <sz val="9"/>
            <color rgb="FF000000"/>
            <rFont val="Times New Roman"/>
            <family val="1"/>
          </rPr>
          <t xml:space="preserve">
</t>
        </r>
        <r>
          <rPr>
            <sz val="9"/>
            <color rgb="FF000000"/>
            <rFont val="Times New Roman"/>
            <family val="1"/>
          </rPr>
          <t>Was 24,990,000</t>
        </r>
      </text>
    </comment>
    <comment ref="C28" authorId="1" shapeId="0" xr:uid="{835D27B7-AF70-D540-8CBC-80E3F06DEDAD}">
      <text>
        <r>
          <rPr>
            <b/>
            <sz val="10"/>
            <color rgb="FF000000"/>
            <rFont val="Tahoma"/>
            <family val="2"/>
          </rPr>
          <t>Dang Phuong Nam:</t>
        </r>
        <r>
          <rPr>
            <sz val="10"/>
            <color rgb="FF000000"/>
            <rFont val="Tahoma"/>
            <family val="2"/>
          </rPr>
          <t xml:space="preserve">
</t>
        </r>
        <r>
          <rPr>
            <sz val="10"/>
            <color rgb="FF000000"/>
            <rFont val="Tahoma"/>
            <family val="2"/>
          </rPr>
          <t>Last week was: 24.990.000</t>
        </r>
      </text>
    </comment>
    <comment ref="E28" authorId="5" shapeId="0" xr:uid="{E8805C8E-364C-E04C-A46E-F9761DB9DDCC}">
      <text>
        <r>
          <rPr>
            <b/>
            <sz val="10"/>
            <color rgb="FF000000"/>
            <rFont val="Tahoma"/>
            <family val="2"/>
          </rPr>
          <t>Duy Nguyen:</t>
        </r>
        <r>
          <rPr>
            <sz val="10"/>
            <color rgb="FF000000"/>
            <rFont val="Tahoma"/>
            <family val="2"/>
          </rPr>
          <t xml:space="preserve">
</t>
        </r>
        <r>
          <rPr>
            <sz val="10"/>
            <color rgb="FF000000"/>
            <rFont val="Tahoma"/>
            <family val="2"/>
          </rPr>
          <t>last week was 24,790,000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Administrator</author>
    <author>Microsoft Office User</author>
  </authors>
  <commentList>
    <comment ref="B2" authorId="0" shapeId="0" xr:uid="{E3ED6218-1FFB-AD42-885E-546C63EA11D9}">
      <text>
        <r>
          <rPr>
            <b/>
            <sz val="9"/>
            <color rgb="FF000000"/>
            <rFont val="Times New Roman"/>
            <family val="1"/>
          </rPr>
          <t>pc:</t>
        </r>
        <r>
          <rPr>
            <sz val="9"/>
            <color rgb="FF000000"/>
            <rFont val="Times New Roman"/>
            <family val="1"/>
          </rPr>
          <t xml:space="preserve">
</t>
        </r>
        <r>
          <rPr>
            <sz val="9"/>
            <color rgb="FF000000"/>
            <rFont val="Times New Roman"/>
            <family val="1"/>
          </rPr>
          <t>Was 19,290,000</t>
        </r>
      </text>
    </comment>
    <comment ref="C2" authorId="1" shapeId="0" xr:uid="{0AD047EE-3E7C-D041-99FB-51F441505A5D}">
      <text>
        <r>
          <rPr>
            <b/>
            <sz val="10"/>
            <color rgb="FF000000"/>
            <rFont val="Tahoma"/>
            <family val="2"/>
          </rPr>
          <t>Dang Phuong Nam:</t>
        </r>
        <r>
          <rPr>
            <sz val="10"/>
            <color rgb="FF000000"/>
            <rFont val="Tahoma"/>
            <family val="2"/>
          </rPr>
          <t xml:space="preserve">
</t>
        </r>
        <r>
          <rPr>
            <sz val="10"/>
            <color rgb="FF000000"/>
            <rFont val="Tahoma"/>
            <family val="2"/>
          </rPr>
          <t>Last week was: 19..290.000</t>
        </r>
      </text>
    </comment>
    <comment ref="D2" authorId="1" shapeId="0" xr:uid="{229D7404-A3EF-B240-B092-2DFD594D95B1}">
      <text>
        <r>
          <rPr>
            <b/>
            <sz val="10"/>
            <color rgb="FF000000"/>
            <rFont val="Tahoma"/>
            <family val="2"/>
          </rPr>
          <t>Đặng Thanh Vượng:</t>
        </r>
        <r>
          <rPr>
            <sz val="10"/>
            <color rgb="FF000000"/>
            <rFont val="Tahoma"/>
            <family val="2"/>
          </rPr>
          <t xml:space="preserve">
</t>
        </r>
        <r>
          <rPr>
            <sz val="10"/>
            <color rgb="FF000000"/>
            <rFont val="Tahoma"/>
            <family val="2"/>
          </rPr>
          <t>Last week was: 19.290.000</t>
        </r>
      </text>
    </comment>
    <comment ref="H2" authorId="2" shapeId="0" xr:uid="{C3D62491-0EC4-214E-9C46-56BBD08B26C4}">
      <text>
        <r>
          <rPr>
            <b/>
            <sz val="9"/>
            <color rgb="FF000000"/>
            <rFont val="Tahoma"/>
            <family val="2"/>
          </rPr>
          <t>Administrator:</t>
        </r>
        <r>
          <rPr>
            <sz val="9"/>
            <color rgb="FF000000"/>
            <rFont val="Tahoma"/>
            <family val="2"/>
          </rPr>
          <t xml:space="preserve">
</t>
        </r>
        <r>
          <rPr>
            <sz val="9"/>
            <color rgb="FF000000"/>
            <rFont val="Tahoma"/>
            <family val="2"/>
          </rPr>
          <t xml:space="preserve">18.800.000
</t>
        </r>
      </text>
    </comment>
    <comment ref="I2" authorId="3" shapeId="0" xr:uid="{59F7AD55-3762-1848-9FB0-200F1CF8CE38}">
      <text>
        <r>
          <rPr>
            <b/>
            <sz val="10"/>
            <color rgb="FF000000"/>
            <rFont val="Tahoma"/>
            <family val="2"/>
          </rPr>
          <t>Microsoft Office User:</t>
        </r>
        <r>
          <rPr>
            <sz val="10"/>
            <color rgb="FF000000"/>
            <rFont val="Tahoma"/>
            <family val="2"/>
          </rPr>
          <t xml:space="preserve">
</t>
        </r>
        <r>
          <rPr>
            <sz val="10"/>
            <color rgb="FF000000"/>
            <rFont val="Tahoma"/>
            <family val="2"/>
          </rPr>
          <t>last week 18,697k</t>
        </r>
      </text>
    </comment>
    <comment ref="B3" authorId="0" shapeId="0" xr:uid="{58284EE8-58B5-064B-9A04-81D15C544094}">
      <text>
        <r>
          <rPr>
            <b/>
            <sz val="9"/>
            <rFont val="Times New Roman"/>
            <family val="1"/>
          </rPr>
          <t>pc:</t>
        </r>
        <r>
          <rPr>
            <sz val="9"/>
            <rFont val="Times New Roman"/>
            <family val="1"/>
          </rPr>
          <t xml:space="preserve">
Was 22,290,000</t>
        </r>
      </text>
    </comment>
    <comment ref="C3" authorId="1" shapeId="0" xr:uid="{486A9448-A37D-9D40-9C80-DDE948636129}">
      <text>
        <r>
          <rPr>
            <b/>
            <sz val="10"/>
            <color rgb="FF000000"/>
            <rFont val="Tahoma"/>
            <family val="2"/>
          </rPr>
          <t>Dang Phuong Nam:</t>
        </r>
        <r>
          <rPr>
            <sz val="10"/>
            <color rgb="FF000000"/>
            <rFont val="Tahoma"/>
            <family val="2"/>
          </rPr>
          <t xml:space="preserve">
</t>
        </r>
        <r>
          <rPr>
            <sz val="10"/>
            <color rgb="FF000000"/>
            <rFont val="Helvetica Neue"/>
            <family val="2"/>
          </rPr>
          <t xml:space="preserve">Last week was: 22.290.000
</t>
        </r>
      </text>
    </comment>
    <comment ref="D3" authorId="1" shapeId="0" xr:uid="{4C0BCDA0-0157-524D-9C47-656857D6C387}">
      <text>
        <r>
          <rPr>
            <b/>
            <sz val="10"/>
            <color rgb="FF000000"/>
            <rFont val="Tahoma"/>
            <family val="2"/>
          </rPr>
          <t>Đặng Thanh Vượng:</t>
        </r>
        <r>
          <rPr>
            <sz val="10"/>
            <color rgb="FF000000"/>
            <rFont val="Tahoma"/>
            <family val="2"/>
          </rPr>
          <t xml:space="preserve">
</t>
        </r>
        <r>
          <rPr>
            <sz val="10"/>
            <color rgb="FF000000"/>
            <rFont val="Tahoma"/>
            <family val="2"/>
          </rPr>
          <t>Last week was: 22.190.000</t>
        </r>
      </text>
    </comment>
    <comment ref="I3" authorId="3" shapeId="0" xr:uid="{6616C5FB-258C-CF41-83C4-35187BF14CE8}">
      <text>
        <r>
          <rPr>
            <b/>
            <sz val="10"/>
            <color rgb="FF000000"/>
            <rFont val="Tahoma"/>
            <family val="2"/>
          </rPr>
          <t>Microsoft Office User:</t>
        </r>
        <r>
          <rPr>
            <sz val="10"/>
            <color rgb="FF000000"/>
            <rFont val="Tahoma"/>
            <family val="2"/>
          </rPr>
          <t xml:space="preserve">
</t>
        </r>
        <r>
          <rPr>
            <sz val="10"/>
            <color rgb="FF000000"/>
            <rFont val="Tahoma"/>
            <family val="2"/>
          </rPr>
          <t>last week 21,717k</t>
        </r>
      </text>
    </comment>
    <comment ref="B4" authorId="0" shapeId="0" xr:uid="{861D4D2E-C122-2D4E-A77F-25FAAC96600E}">
      <text>
        <r>
          <rPr>
            <b/>
            <sz val="9"/>
            <color rgb="FF000000"/>
            <rFont val="Times New Roman"/>
            <family val="1"/>
          </rPr>
          <t>pc:</t>
        </r>
        <r>
          <rPr>
            <sz val="9"/>
            <color rgb="FF000000"/>
            <rFont val="Times New Roman"/>
            <family val="1"/>
          </rPr>
          <t xml:space="preserve">
</t>
        </r>
        <r>
          <rPr>
            <sz val="9"/>
            <color rgb="FF000000"/>
            <rFont val="Times New Roman"/>
            <family val="1"/>
          </rPr>
          <t>Was 23,990,000</t>
        </r>
      </text>
    </comment>
    <comment ref="C4" authorId="1" shapeId="0" xr:uid="{A127480A-DEF1-6C40-A01D-AEBF75B00DE7}">
      <text>
        <r>
          <rPr>
            <b/>
            <sz val="10"/>
            <color rgb="FF000000"/>
            <rFont val="Tahoma"/>
            <family val="2"/>
          </rPr>
          <t>Dang Phuong Nam:</t>
        </r>
        <r>
          <rPr>
            <sz val="10"/>
            <color rgb="FF000000"/>
            <rFont val="Tahoma"/>
            <family val="2"/>
          </rPr>
          <t xml:space="preserve">
</t>
        </r>
        <r>
          <rPr>
            <sz val="10"/>
            <color rgb="FF000000"/>
            <rFont val="Helvetica Neue"/>
            <family val="2"/>
          </rPr>
          <t>Last week was: 23.990.000</t>
        </r>
      </text>
    </comment>
    <comment ref="D4" authorId="1" shapeId="0" xr:uid="{3F236A8E-77E7-4948-BF7C-A404A74EEFD9}">
      <text>
        <r>
          <rPr>
            <b/>
            <sz val="10"/>
            <color rgb="FF000000"/>
            <rFont val="Tahoma"/>
            <family val="2"/>
          </rPr>
          <t>Đặng Thanh Vượng:</t>
        </r>
        <r>
          <rPr>
            <sz val="10"/>
            <color rgb="FF000000"/>
            <rFont val="Tahoma"/>
            <family val="2"/>
          </rPr>
          <t xml:space="preserve">
</t>
        </r>
        <r>
          <rPr>
            <sz val="10"/>
            <color rgb="FF000000"/>
            <rFont val="Tahoma"/>
            <family val="2"/>
          </rPr>
          <t>Last week was: 24.390.000</t>
        </r>
      </text>
    </comment>
    <comment ref="I4" authorId="3" shapeId="0" xr:uid="{A0A8AA5E-29D1-FC45-B1ED-9B0887D0477C}">
      <text>
        <r>
          <rPr>
            <b/>
            <sz val="10"/>
            <color rgb="FF000000"/>
            <rFont val="Tahoma"/>
            <family val="2"/>
          </rPr>
          <t>Microsoft Office User:</t>
        </r>
        <r>
          <rPr>
            <sz val="10"/>
            <color rgb="FF000000"/>
            <rFont val="Tahoma"/>
            <family val="2"/>
          </rPr>
          <t xml:space="preserve">
</t>
        </r>
        <r>
          <rPr>
            <sz val="10"/>
            <color rgb="FF000000"/>
            <rFont val="Tahoma"/>
            <family val="2"/>
          </rPr>
          <t>last week 24,431k</t>
        </r>
      </text>
    </comment>
    <comment ref="D5" authorId="1" shapeId="0" xr:uid="{F6A4D3DF-2929-5947-BB0B-A5F1D21689F6}">
      <text>
        <r>
          <rPr>
            <b/>
            <sz val="10"/>
            <color rgb="FF000000"/>
            <rFont val="Tahoma"/>
            <family val="2"/>
          </rPr>
          <t>Đặng Thanh Vượng:</t>
        </r>
        <r>
          <rPr>
            <sz val="10"/>
            <color rgb="FF000000"/>
            <rFont val="Tahoma"/>
            <family val="2"/>
          </rPr>
          <t xml:space="preserve">
</t>
        </r>
        <r>
          <rPr>
            <sz val="10"/>
            <color rgb="FF000000"/>
            <rFont val="Tahoma"/>
            <family val="2"/>
          </rPr>
          <t>Last week was: 29.390.000</t>
        </r>
      </text>
    </comment>
    <comment ref="H5" authorId="2" shapeId="0" xr:uid="{9768E760-727E-B041-9E22-F6331A9AF654}">
      <text>
        <r>
          <rPr>
            <b/>
            <sz val="9"/>
            <color indexed="81"/>
            <rFont val="Tahoma"/>
            <family val="2"/>
          </rPr>
          <t>Administrator:</t>
        </r>
        <r>
          <rPr>
            <sz val="9"/>
            <color indexed="81"/>
            <rFont val="Tahoma"/>
            <family val="2"/>
          </rPr>
          <t xml:space="preserve">
28790000</t>
        </r>
      </text>
    </comment>
    <comment ref="B6" authorId="0" shapeId="0" xr:uid="{00CDF877-13E7-094F-B0C1-2821BB3C7EC5}">
      <text>
        <r>
          <rPr>
            <b/>
            <sz val="9"/>
            <color rgb="FF000000"/>
            <rFont val="Times New Roman"/>
            <family val="1"/>
          </rPr>
          <t>pc:</t>
        </r>
        <r>
          <rPr>
            <sz val="9"/>
            <color rgb="FF000000"/>
            <rFont val="Times New Roman"/>
            <family val="1"/>
          </rPr>
          <t xml:space="preserve">
</t>
        </r>
        <r>
          <rPr>
            <sz val="9"/>
            <color rgb="FF000000"/>
            <rFont val="Times New Roman"/>
            <family val="1"/>
          </rPr>
          <t>Was 19,990,000</t>
        </r>
      </text>
    </comment>
    <comment ref="D6" authorId="1" shapeId="0" xr:uid="{BD12E0AC-D00D-1B4B-B896-AA42E7708484}">
      <text>
        <r>
          <rPr>
            <b/>
            <sz val="10"/>
            <color rgb="FF000000"/>
            <rFont val="Tahoma"/>
            <family val="2"/>
          </rPr>
          <t>Đặng Thanh Vượng:</t>
        </r>
        <r>
          <rPr>
            <sz val="10"/>
            <color rgb="FF000000"/>
            <rFont val="Tahoma"/>
            <family val="2"/>
          </rPr>
          <t xml:space="preserve">
</t>
        </r>
        <r>
          <rPr>
            <sz val="10"/>
            <color rgb="FF000000"/>
            <rFont val="Tahoma"/>
            <family val="2"/>
          </rPr>
          <t>Last week was: 19.590.000</t>
        </r>
      </text>
    </comment>
    <comment ref="E6" authorId="3" shapeId="0" xr:uid="{BA9E7776-029C-C042-BA60-3FA28094B65C}">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19.990.000đ</t>
        </r>
      </text>
    </comment>
    <comment ref="D7" authorId="1" shapeId="0" xr:uid="{D6FCC86E-F302-B846-BA1E-DD08B2F3FB76}">
      <text>
        <r>
          <rPr>
            <b/>
            <sz val="10"/>
            <color rgb="FF000000"/>
            <rFont val="Tahoma"/>
            <family val="2"/>
          </rPr>
          <t>Đặng Thanh Vượng:</t>
        </r>
        <r>
          <rPr>
            <sz val="10"/>
            <color rgb="FF000000"/>
            <rFont val="Tahoma"/>
            <family val="2"/>
          </rPr>
          <t xml:space="preserve">
</t>
        </r>
        <r>
          <rPr>
            <sz val="10"/>
            <color rgb="FF000000"/>
            <rFont val="Tahoma"/>
            <family val="2"/>
          </rPr>
          <t>Last week was: 16.690.000</t>
        </r>
      </text>
    </comment>
    <comment ref="E7" authorId="3" shapeId="0" xr:uid="{712F3F15-3ED6-B241-AEBE-42024E6FFC21}">
      <text>
        <r>
          <rPr>
            <b/>
            <sz val="10"/>
            <color rgb="FF000000"/>
            <rFont val="Tahoma"/>
            <family val="2"/>
          </rPr>
          <t>Microsoft Office User:</t>
        </r>
        <r>
          <rPr>
            <sz val="10"/>
            <color rgb="FF000000"/>
            <rFont val="Tahoma"/>
            <family val="2"/>
          </rPr>
          <t xml:space="preserve">
</t>
        </r>
        <r>
          <rPr>
            <sz val="10"/>
            <color rgb="FF000000"/>
            <rFont val="Aptos Narrow"/>
            <family val="2"/>
          </rPr>
          <t xml:space="preserve">Last week was:
</t>
        </r>
        <r>
          <rPr>
            <sz val="10"/>
            <color rgb="FF000000"/>
            <rFont val="Tahoma"/>
            <family val="2"/>
          </rPr>
          <t>16.690.000đ</t>
        </r>
      </text>
    </comment>
    <comment ref="B8" authorId="0" shapeId="0" xr:uid="{98314A89-CD4E-704B-92C2-CF4468ED667B}">
      <text>
        <r>
          <rPr>
            <b/>
            <sz val="9"/>
            <color rgb="FF000000"/>
            <rFont val="Times New Roman"/>
            <family val="1"/>
          </rPr>
          <t>pc:</t>
        </r>
        <r>
          <rPr>
            <sz val="9"/>
            <color rgb="FF000000"/>
            <rFont val="Times New Roman"/>
            <family val="1"/>
          </rPr>
          <t xml:space="preserve">
</t>
        </r>
        <r>
          <rPr>
            <sz val="9"/>
            <color rgb="FF000000"/>
            <rFont val="Times New Roman"/>
            <family val="1"/>
          </rPr>
          <t>Was 13,790,000</t>
        </r>
      </text>
    </comment>
    <comment ref="C8" authorId="1" shapeId="0" xr:uid="{67F49467-C8A2-9D49-9527-0A563CF88A55}">
      <text>
        <r>
          <rPr>
            <b/>
            <sz val="10"/>
            <color rgb="FF000000"/>
            <rFont val="Tahoma"/>
            <family val="2"/>
          </rPr>
          <t xml:space="preserve">Dang Phuong Nam: </t>
        </r>
        <r>
          <rPr>
            <sz val="10"/>
            <color rgb="FF000000"/>
            <rFont val="Tahoma"/>
            <family val="2"/>
          </rPr>
          <t>Last week was: 13.790.000</t>
        </r>
      </text>
    </comment>
    <comment ref="D8" authorId="1" shapeId="0" xr:uid="{0A3B4A66-AADC-FD46-A979-7EC34FC601E8}">
      <text>
        <r>
          <rPr>
            <b/>
            <sz val="10"/>
            <color rgb="FF000000"/>
            <rFont val="Tahoma"/>
            <family val="2"/>
          </rPr>
          <t>Đặng Thanh Vượng:</t>
        </r>
        <r>
          <rPr>
            <sz val="10"/>
            <color rgb="FF000000"/>
            <rFont val="Tahoma"/>
            <family val="2"/>
          </rPr>
          <t xml:space="preserve">
</t>
        </r>
        <r>
          <rPr>
            <sz val="10"/>
            <color rgb="FF000000"/>
            <rFont val="Tahoma"/>
            <family val="2"/>
          </rPr>
          <t>Last week was: 13.690.000</t>
        </r>
      </text>
    </comment>
    <comment ref="I8" authorId="3" shapeId="0" xr:uid="{F9A1C33F-1525-E749-AFFB-C0C07AD08C75}">
      <text>
        <r>
          <rPr>
            <b/>
            <sz val="10"/>
            <color rgb="FF000000"/>
            <rFont val="Tahoma"/>
            <family val="2"/>
          </rPr>
          <t>Microsoft Office User:</t>
        </r>
        <r>
          <rPr>
            <sz val="10"/>
            <color rgb="FF000000"/>
            <rFont val="Tahoma"/>
            <family val="2"/>
          </rPr>
          <t xml:space="preserve">
</t>
        </r>
        <r>
          <rPr>
            <sz val="10"/>
            <color rgb="FF000000"/>
            <rFont val="Tahoma"/>
            <family val="2"/>
          </rPr>
          <t>last week 13,057k</t>
        </r>
      </text>
    </comment>
    <comment ref="D9" authorId="1" shapeId="0" xr:uid="{A91F1478-0AF7-B045-9ADF-29A3BB7145B7}">
      <text>
        <r>
          <rPr>
            <b/>
            <sz val="10"/>
            <color rgb="FF000000"/>
            <rFont val="Tahoma"/>
            <family val="2"/>
          </rPr>
          <t>Đặng Thanh Vượng:</t>
        </r>
        <r>
          <rPr>
            <sz val="10"/>
            <color rgb="FF000000"/>
            <rFont val="Tahoma"/>
            <family val="2"/>
          </rPr>
          <t xml:space="preserve">
</t>
        </r>
        <r>
          <rPr>
            <sz val="10"/>
            <color rgb="FF000000"/>
            <rFont val="Tahoma"/>
            <family val="2"/>
          </rPr>
          <t>Last week was: 11.890.000</t>
        </r>
      </text>
    </comment>
    <comment ref="B10" authorId="0" shapeId="0" xr:uid="{BF41B982-793B-5B46-8962-1EA305EDCB74}">
      <text>
        <r>
          <rPr>
            <b/>
            <sz val="9"/>
            <rFont val="Times New Roman"/>
            <family val="1"/>
          </rPr>
          <t>pc:</t>
        </r>
        <r>
          <rPr>
            <sz val="9"/>
            <rFont val="Times New Roman"/>
            <family val="1"/>
          </rPr>
          <t xml:space="preserve">
Was 8,790,000
</t>
        </r>
      </text>
    </comment>
    <comment ref="C10" authorId="1" shapeId="0" xr:uid="{A112B1B4-ADC6-164B-938B-15A1420DE085}">
      <text>
        <r>
          <rPr>
            <b/>
            <sz val="10"/>
            <color rgb="FF000000"/>
            <rFont val="Tahoma"/>
            <family val="2"/>
          </rPr>
          <t>Dang Phuong Nam:</t>
        </r>
        <r>
          <rPr>
            <sz val="10"/>
            <color rgb="FF000000"/>
            <rFont val="Tahoma"/>
            <family val="2"/>
          </rPr>
          <t xml:space="preserve">
</t>
        </r>
        <r>
          <rPr>
            <sz val="10"/>
            <color rgb="FF000000"/>
            <rFont val="Tahoma"/>
            <family val="2"/>
          </rPr>
          <t>Last week was: 8.790.000</t>
        </r>
      </text>
    </comment>
    <comment ref="D10" authorId="1" shapeId="0" xr:uid="{AFAF85E9-2D3B-CC4D-971D-B7C7E3FC1639}">
      <text>
        <r>
          <rPr>
            <b/>
            <sz val="10"/>
            <color rgb="FF000000"/>
            <rFont val="Tahoma"/>
            <family val="2"/>
          </rPr>
          <t>Đặng Thanh Vượng:</t>
        </r>
        <r>
          <rPr>
            <sz val="10"/>
            <color rgb="FF000000"/>
            <rFont val="Tahoma"/>
            <family val="2"/>
          </rPr>
          <t xml:space="preserve">
</t>
        </r>
        <r>
          <rPr>
            <sz val="10"/>
            <color rgb="FF000000"/>
            <rFont val="Helvetica Neue"/>
            <family val="2"/>
          </rPr>
          <t>Last week was:8.740,000</t>
        </r>
        <r>
          <rPr>
            <sz val="10"/>
            <color rgb="FF000000"/>
            <rFont val="Tahoma"/>
            <family val="2"/>
          </rPr>
          <t xml:space="preserve">	</t>
        </r>
      </text>
    </comment>
    <comment ref="H10" authorId="2" shapeId="0" xr:uid="{3D5B5AA7-A24B-5447-8E84-9B0B4F301D2A}">
      <text>
        <r>
          <rPr>
            <b/>
            <sz val="9"/>
            <color rgb="FF000000"/>
            <rFont val="Tahoma"/>
            <family val="2"/>
          </rPr>
          <t>Administrator:</t>
        </r>
        <r>
          <rPr>
            <sz val="9"/>
            <color rgb="FF000000"/>
            <rFont val="Tahoma"/>
            <family val="2"/>
          </rPr>
          <t xml:space="preserve">
</t>
        </r>
        <r>
          <rPr>
            <sz val="9"/>
            <color rgb="FF000000"/>
            <rFont val="Tahoma"/>
            <family val="2"/>
          </rPr>
          <t>8790000</t>
        </r>
      </text>
    </comment>
    <comment ref="B11" authorId="0" shapeId="0" xr:uid="{A0FF4CEC-6403-C647-9D9A-CAA7E049B2B9}">
      <text>
        <r>
          <rPr>
            <b/>
            <sz val="9"/>
            <rFont val="Times New Roman"/>
            <family val="1"/>
          </rPr>
          <t>pc:</t>
        </r>
        <r>
          <rPr>
            <sz val="9"/>
            <rFont val="Times New Roman"/>
            <family val="1"/>
          </rPr>
          <t xml:space="preserve">
Was 20,990,000</t>
        </r>
      </text>
    </comment>
    <comment ref="C11" authorId="1" shapeId="0" xr:uid="{1F0A8AF4-4A26-814B-82FF-CA530347E5C2}">
      <text>
        <r>
          <rPr>
            <b/>
            <sz val="10"/>
            <color rgb="FF000000"/>
            <rFont val="Tahoma"/>
            <family val="2"/>
          </rPr>
          <t>Dang Phuong Nam:</t>
        </r>
        <r>
          <rPr>
            <sz val="10"/>
            <color rgb="FF000000"/>
            <rFont val="Tahoma"/>
            <family val="2"/>
          </rPr>
          <t xml:space="preserve">
</t>
        </r>
        <r>
          <rPr>
            <sz val="10"/>
            <color rgb="FF000000"/>
            <rFont val="Tahoma"/>
            <family val="2"/>
          </rPr>
          <t>Last week was: 20.990.000</t>
        </r>
      </text>
    </comment>
    <comment ref="B12" authorId="0" shapeId="0" xr:uid="{2B25051C-4054-9B43-8540-EA3BB2EC1661}">
      <text>
        <r>
          <rPr>
            <b/>
            <sz val="9"/>
            <rFont val="Times New Roman"/>
            <family val="1"/>
          </rPr>
          <t>pc:</t>
        </r>
        <r>
          <rPr>
            <sz val="9"/>
            <rFont val="Times New Roman"/>
            <family val="1"/>
          </rPr>
          <t xml:space="preserve">
Was 14,390,000</t>
        </r>
      </text>
    </comment>
    <comment ref="C12" authorId="1" shapeId="0" xr:uid="{65FB1EF5-348D-B248-8A0A-1C81A4943E5D}">
      <text>
        <r>
          <rPr>
            <b/>
            <sz val="10"/>
            <color rgb="FF000000"/>
            <rFont val="Tahoma"/>
            <family val="2"/>
          </rPr>
          <t>Dang Phuong Nam:</t>
        </r>
        <r>
          <rPr>
            <sz val="10"/>
            <color rgb="FF000000"/>
            <rFont val="Tahoma"/>
            <family val="2"/>
          </rPr>
          <t xml:space="preserve">
</t>
        </r>
        <r>
          <rPr>
            <sz val="10"/>
            <color rgb="FF000000"/>
            <rFont val="Tahoma"/>
            <family val="2"/>
          </rPr>
          <t>Last week was: 14.390.000</t>
        </r>
      </text>
    </comment>
    <comment ref="D12" authorId="1" shapeId="0" xr:uid="{1CA2294A-D5CB-7745-A28F-91110750490E}">
      <text>
        <r>
          <rPr>
            <b/>
            <sz val="10"/>
            <color rgb="FF000000"/>
            <rFont val="Tahoma"/>
            <family val="2"/>
          </rPr>
          <t>Đặng Thanh Vượng:</t>
        </r>
        <r>
          <rPr>
            <sz val="10"/>
            <color rgb="FF000000"/>
            <rFont val="Tahoma"/>
            <family val="2"/>
          </rPr>
          <t xml:space="preserve">
</t>
        </r>
        <r>
          <rPr>
            <sz val="10"/>
            <color rgb="FF000000"/>
            <rFont val="Helvetica Neue"/>
            <family val="2"/>
          </rPr>
          <t>Last week was: 14.190,000</t>
        </r>
        <r>
          <rPr>
            <sz val="10"/>
            <color rgb="FF000000"/>
            <rFont val="Tahoma"/>
            <family val="2"/>
          </rPr>
          <t xml:space="preserve">	</t>
        </r>
      </text>
    </comment>
    <comment ref="E12" authorId="3" shapeId="0" xr:uid="{FEFE5C2F-7F7C-4547-98C2-23E1B7C06F37}">
      <text>
        <r>
          <rPr>
            <b/>
            <sz val="10"/>
            <color rgb="FF000000"/>
            <rFont val="Tahoma"/>
            <family val="2"/>
          </rPr>
          <t>Microsoft Office User:</t>
        </r>
        <r>
          <rPr>
            <sz val="10"/>
            <color rgb="FF000000"/>
            <rFont val="Tahoma"/>
            <family val="2"/>
          </rPr>
          <t xml:space="preserve">
</t>
        </r>
        <r>
          <rPr>
            <sz val="10"/>
            <color rgb="FF000000"/>
            <rFont val="Aptos Narrow"/>
            <family val="2"/>
          </rPr>
          <t xml:space="preserve">Last week was:
</t>
        </r>
        <r>
          <rPr>
            <sz val="10"/>
            <color rgb="FF000000"/>
            <rFont val="Tahoma"/>
            <family val="2"/>
          </rPr>
          <t>13.790.000đ</t>
        </r>
      </text>
    </comment>
    <comment ref="E14" authorId="3" shapeId="0" xr:uid="{91D22B49-7249-9D49-9AE0-948A797F4F6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9.890.000đ</t>
        </r>
      </text>
    </comment>
    <comment ref="C15" authorId="1" shapeId="0" xr:uid="{35A2082B-07C8-1C41-904B-27DB14B608A1}">
      <text>
        <r>
          <rPr>
            <b/>
            <sz val="10"/>
            <color rgb="FF000000"/>
            <rFont val="Tahoma"/>
            <family val="2"/>
          </rPr>
          <t>Dang Phuong Nam:</t>
        </r>
        <r>
          <rPr>
            <sz val="10"/>
            <color rgb="FF000000"/>
            <rFont val="Tahoma"/>
            <family val="2"/>
          </rPr>
          <t xml:space="preserve">
</t>
        </r>
        <r>
          <rPr>
            <sz val="10"/>
            <color rgb="FF000000"/>
            <rFont val="Tahoma"/>
            <family val="2"/>
          </rPr>
          <t>Last week was: 6.990.000</t>
        </r>
      </text>
    </comment>
    <comment ref="E15" authorId="3" shapeId="0" xr:uid="{40829975-00E3-DA4D-A8E0-88D167268EC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7.090.000đ</t>
        </r>
      </text>
    </comment>
    <comment ref="H15" authorId="2" shapeId="0" xr:uid="{C27A0A04-9766-1140-80D5-5BA43B021666}">
      <text>
        <r>
          <rPr>
            <b/>
            <sz val="9"/>
            <color indexed="81"/>
            <rFont val="Tahoma"/>
            <family val="2"/>
          </rPr>
          <t>Administrator:</t>
        </r>
        <r>
          <rPr>
            <sz val="9"/>
            <color indexed="81"/>
            <rFont val="Tahoma"/>
            <family val="2"/>
          </rPr>
          <t xml:space="preserve">
6990000</t>
        </r>
      </text>
    </comment>
    <comment ref="B16" authorId="0" shapeId="0" xr:uid="{3D24B24D-FD27-DF48-9BA0-B473F999B3B6}">
      <text>
        <r>
          <rPr>
            <b/>
            <sz val="9"/>
            <color rgb="FF000000"/>
            <rFont val="Times New Roman"/>
            <family val="1"/>
          </rPr>
          <t>pc:</t>
        </r>
        <r>
          <rPr>
            <sz val="9"/>
            <color rgb="FF000000"/>
            <rFont val="Times New Roman"/>
            <family val="1"/>
          </rPr>
          <t xml:space="preserve">
Was 5,890,000</t>
        </r>
      </text>
    </comment>
    <comment ref="D16" authorId="1" shapeId="0" xr:uid="{12928DF6-A955-8B46-87AE-44F7DB5A226B}">
      <text>
        <r>
          <rPr>
            <b/>
            <sz val="10"/>
            <color rgb="FF000000"/>
            <rFont val="Tahoma"/>
            <family val="2"/>
          </rPr>
          <t>Đặng Thanh Vượng:</t>
        </r>
        <r>
          <rPr>
            <sz val="10"/>
            <color rgb="FF000000"/>
            <rFont val="Tahoma"/>
            <family val="2"/>
          </rPr>
          <t xml:space="preserve">
</t>
        </r>
        <r>
          <rPr>
            <sz val="10"/>
            <color rgb="FF000000"/>
            <rFont val="Helvetica Neue"/>
            <family val="2"/>
          </rPr>
          <t>Last week was: 5.940,000</t>
        </r>
        <r>
          <rPr>
            <sz val="10"/>
            <color rgb="FF000000"/>
            <rFont val="Tahoma"/>
            <family val="2"/>
          </rPr>
          <t xml:space="preserve">	</t>
        </r>
      </text>
    </comment>
    <comment ref="F16" authorId="0" shapeId="0" xr:uid="{9023AF31-80CA-2D43-A6F2-527D61834307}">
      <text>
        <r>
          <rPr>
            <b/>
            <sz val="9"/>
            <color rgb="FF000000"/>
            <rFont val="Times New Roman"/>
            <family val="1"/>
          </rPr>
          <t>pc:</t>
        </r>
        <r>
          <rPr>
            <sz val="9"/>
            <color rgb="FF000000"/>
            <rFont val="Times New Roman"/>
            <family val="1"/>
          </rPr>
          <t xml:space="preserve">
</t>
        </r>
        <r>
          <rPr>
            <sz val="9"/>
            <color rgb="FF000000"/>
            <rFont val="Times New Roman"/>
            <family val="1"/>
          </rPr>
          <t>Was 5,990,000</t>
        </r>
      </text>
    </comment>
    <comment ref="D20" authorId="1" shapeId="0" xr:uid="{85F8F537-E13C-D943-99B6-FB6EDFC3406F}">
      <text>
        <r>
          <rPr>
            <b/>
            <sz val="10"/>
            <color rgb="FF000000"/>
            <rFont val="Tahoma"/>
            <family val="2"/>
          </rPr>
          <t>Đặng Thanh Vượng:</t>
        </r>
        <r>
          <rPr>
            <sz val="10"/>
            <color rgb="FF000000"/>
            <rFont val="Tahoma"/>
            <family val="2"/>
          </rPr>
          <t xml:space="preserve">
</t>
        </r>
        <r>
          <rPr>
            <sz val="10"/>
            <color rgb="FF000000"/>
            <rFont val="Helvetica Neue"/>
            <family val="2"/>
          </rPr>
          <t>Last week was: 9.440,000</t>
        </r>
        <r>
          <rPr>
            <sz val="10"/>
            <color rgb="FF000000"/>
            <rFont val="Tahoma"/>
            <family val="2"/>
          </rPr>
          <t xml:space="preserve">	</t>
        </r>
      </text>
    </comment>
    <comment ref="B21" authorId="0" shapeId="0" xr:uid="{F89C3E2E-E020-1F43-A67E-06DAB3344306}">
      <text>
        <r>
          <rPr>
            <b/>
            <sz val="9"/>
            <rFont val="Times New Roman"/>
            <family val="1"/>
          </rPr>
          <t>pc:</t>
        </r>
        <r>
          <rPr>
            <sz val="9"/>
            <rFont val="Times New Roman"/>
            <family val="1"/>
          </rPr>
          <t xml:space="preserve">
Was 12,690,000</t>
        </r>
      </text>
    </comment>
    <comment ref="C21" authorId="1" shapeId="0" xr:uid="{5E90F343-0522-6845-AD13-0735AFE3C33A}">
      <text>
        <r>
          <rPr>
            <b/>
            <sz val="10"/>
            <color rgb="FF000000"/>
            <rFont val="Tahoma"/>
            <family val="2"/>
          </rPr>
          <t>Dang Phuong Nam:</t>
        </r>
        <r>
          <rPr>
            <sz val="10"/>
            <color rgb="FF000000"/>
            <rFont val="Tahoma"/>
            <family val="2"/>
          </rPr>
          <t xml:space="preserve">
</t>
        </r>
        <r>
          <rPr>
            <sz val="10"/>
            <color rgb="FF000000"/>
            <rFont val="Tahoma"/>
            <family val="2"/>
          </rPr>
          <t>Last week was: 12.290.000</t>
        </r>
      </text>
    </comment>
    <comment ref="D21" authorId="1" shapeId="0" xr:uid="{CA8DDA7D-D5D9-B942-AE95-19E82E874D63}">
      <text>
        <r>
          <rPr>
            <b/>
            <sz val="10"/>
            <color rgb="FF000000"/>
            <rFont val="Tahoma"/>
            <family val="2"/>
          </rPr>
          <t>Đặng Thanh Vượng:</t>
        </r>
        <r>
          <rPr>
            <sz val="10"/>
            <color rgb="FF000000"/>
            <rFont val="Tahoma"/>
            <family val="2"/>
          </rPr>
          <t xml:space="preserve">
</t>
        </r>
        <r>
          <rPr>
            <sz val="10"/>
            <color rgb="FF000000"/>
            <rFont val="Helvetica Neue"/>
            <family val="2"/>
          </rPr>
          <t>Last week was: 12.290,000</t>
        </r>
        <r>
          <rPr>
            <sz val="10"/>
            <color rgb="FF000000"/>
            <rFont val="Tahoma"/>
            <family val="2"/>
          </rPr>
          <t xml:space="preserve">	</t>
        </r>
      </text>
    </comment>
    <comment ref="C24" authorId="1" shapeId="0" xr:uid="{A3C783E0-1C5E-6D42-AC23-06BAEF327666}">
      <text>
        <r>
          <rPr>
            <b/>
            <sz val="10"/>
            <color rgb="FF000000"/>
            <rFont val="Tahoma"/>
            <family val="2"/>
          </rPr>
          <t>Dang Phuong Nam:</t>
        </r>
        <r>
          <rPr>
            <sz val="10"/>
            <color rgb="FF000000"/>
            <rFont val="Tahoma"/>
            <family val="2"/>
          </rPr>
          <t xml:space="preserve">
</t>
        </r>
        <r>
          <rPr>
            <sz val="10"/>
            <color rgb="FF000000"/>
            <rFont val="Tahoma"/>
            <family val="2"/>
          </rPr>
          <t>Last week was: 20.990.000</t>
        </r>
      </text>
    </comment>
    <comment ref="B26" authorId="0" shapeId="0" xr:uid="{4AF2E7EB-976C-E54D-AB2A-59E4E9F0C625}">
      <text>
        <r>
          <rPr>
            <b/>
            <sz val="9"/>
            <color rgb="FF000000"/>
            <rFont val="Times New Roman"/>
            <family val="1"/>
          </rPr>
          <t>pc:</t>
        </r>
        <r>
          <rPr>
            <sz val="9"/>
            <color rgb="FF000000"/>
            <rFont val="Times New Roman"/>
            <family val="1"/>
          </rPr>
          <t xml:space="preserve">
Was 4,190,000</t>
        </r>
      </text>
    </comment>
    <comment ref="C26" authorId="1" shapeId="0" xr:uid="{22A523D2-9EC4-634B-AC64-9FE8ED74D25B}">
      <text>
        <r>
          <rPr>
            <b/>
            <sz val="10"/>
            <color rgb="FF000000"/>
            <rFont val="Tahoma"/>
            <family val="2"/>
          </rPr>
          <t>Dang Phuong Nam:</t>
        </r>
        <r>
          <rPr>
            <sz val="10"/>
            <color rgb="FF000000"/>
            <rFont val="Tahoma"/>
            <family val="2"/>
          </rPr>
          <t xml:space="preserve">
</t>
        </r>
        <r>
          <rPr>
            <sz val="10"/>
            <color rgb="FF000000"/>
            <rFont val="Tahoma"/>
            <family val="2"/>
          </rPr>
          <t>Last week was: 4.190.000</t>
        </r>
      </text>
    </comment>
    <comment ref="I27" authorId="3" shapeId="0" xr:uid="{796E3B55-8FC9-EC48-B4CB-779292AC67A1}">
      <text>
        <r>
          <rPr>
            <b/>
            <sz val="10"/>
            <color rgb="FF000000"/>
            <rFont val="Tahoma"/>
            <family val="2"/>
          </rPr>
          <t>Microsoft Office User:</t>
        </r>
        <r>
          <rPr>
            <sz val="10"/>
            <color rgb="FF000000"/>
            <rFont val="Tahoma"/>
            <family val="2"/>
          </rPr>
          <t xml:space="preserve">
</t>
        </r>
        <r>
          <rPr>
            <sz val="10"/>
            <color rgb="FF000000"/>
            <rFont val="Tahoma"/>
            <family val="2"/>
          </rPr>
          <t>last week 2,623k</t>
        </r>
      </text>
    </comment>
    <comment ref="H28" authorId="2" shapeId="0" xr:uid="{1718E278-E491-2645-A6E2-4FC0A68881E3}">
      <text>
        <r>
          <rPr>
            <b/>
            <sz val="9"/>
            <color indexed="81"/>
            <rFont val="Tahoma"/>
            <family val="2"/>
          </rPr>
          <t>Administrator:</t>
        </r>
        <r>
          <rPr>
            <sz val="9"/>
            <color indexed="81"/>
            <rFont val="Tahoma"/>
            <family val="2"/>
          </rPr>
          <t xml:space="preserve">
18240000</t>
        </r>
      </text>
    </comment>
    <comment ref="B29" authorId="0" shapeId="0" xr:uid="{77DBCBF8-79C9-E245-9E95-D49DC225E876}">
      <text>
        <r>
          <rPr>
            <b/>
            <sz val="9"/>
            <rFont val="Times New Roman"/>
            <family val="1"/>
          </rPr>
          <t>pc:</t>
        </r>
        <r>
          <rPr>
            <sz val="9"/>
            <rFont val="Times New Roman"/>
            <family val="1"/>
          </rPr>
          <t xml:space="preserve">
Was 24,590,000
</t>
        </r>
      </text>
    </comment>
    <comment ref="C29" authorId="1" shapeId="0" xr:uid="{4D815061-8589-A645-8BBA-CEFDA90F277A}">
      <text>
        <r>
          <rPr>
            <b/>
            <sz val="10"/>
            <color rgb="FF000000"/>
            <rFont val="Tahoma"/>
            <family val="2"/>
          </rPr>
          <t>Dang Phuong Nam:</t>
        </r>
        <r>
          <rPr>
            <sz val="10"/>
            <color rgb="FF000000"/>
            <rFont val="Tahoma"/>
            <family val="2"/>
          </rPr>
          <t xml:space="preserve">
</t>
        </r>
        <r>
          <rPr>
            <sz val="10"/>
            <color rgb="FF000000"/>
            <rFont val="Tahoma"/>
            <family val="2"/>
          </rPr>
          <t>Last week was: 24.590.000</t>
        </r>
      </text>
    </comment>
    <comment ref="H29" authorId="2" shapeId="0" xr:uid="{FC7132E0-2129-D942-B150-BDBD8C9973F1}">
      <text>
        <r>
          <rPr>
            <b/>
            <sz val="9"/>
            <color indexed="81"/>
            <rFont val="Tahoma"/>
            <family val="2"/>
          </rPr>
          <t>Administrator:</t>
        </r>
        <r>
          <rPr>
            <sz val="9"/>
            <color indexed="81"/>
            <rFont val="Tahoma"/>
            <family val="2"/>
          </rPr>
          <t xml:space="preserve">
24590000</t>
        </r>
      </text>
    </comment>
    <comment ref="D30" authorId="1" shapeId="0" xr:uid="{FBB980D6-7A8E-444D-87E2-3E6FED4DB20C}">
      <text>
        <r>
          <rPr>
            <b/>
            <sz val="10"/>
            <color rgb="FF000000"/>
            <rFont val="Tahoma"/>
            <family val="2"/>
          </rPr>
          <t>Đặng Thanh Vượng:</t>
        </r>
        <r>
          <rPr>
            <sz val="10"/>
            <color rgb="FF000000"/>
            <rFont val="Tahoma"/>
            <family val="2"/>
          </rPr>
          <t xml:space="preserve">
</t>
        </r>
        <r>
          <rPr>
            <sz val="10"/>
            <color rgb="FF000000"/>
            <rFont val="Helvetica Neue"/>
            <family val="2"/>
          </rPr>
          <t>Last week was: 27.890,000</t>
        </r>
        <r>
          <rPr>
            <sz val="10"/>
            <color rgb="FF000000"/>
            <rFont val="Tahoma"/>
            <family val="2"/>
          </rPr>
          <t xml:space="preserve">	</t>
        </r>
      </text>
    </comment>
    <comment ref="B31" authorId="0" shapeId="0" xr:uid="{92690820-A08D-5740-A88C-CE38BFD0E5E1}">
      <text>
        <r>
          <rPr>
            <b/>
            <sz val="9"/>
            <rFont val="Times New Roman"/>
            <family val="1"/>
          </rPr>
          <t>pc:</t>
        </r>
        <r>
          <rPr>
            <sz val="9"/>
            <rFont val="Times New Roman"/>
            <family val="1"/>
          </rPr>
          <t xml:space="preserve">
Was 31,690,000</t>
        </r>
      </text>
    </comment>
    <comment ref="C31" authorId="1" shapeId="0" xr:uid="{820F9198-27F9-5040-8417-398C130C2ECD}">
      <text>
        <r>
          <rPr>
            <b/>
            <sz val="10"/>
            <color rgb="FF000000"/>
            <rFont val="Tahoma"/>
            <family val="2"/>
          </rPr>
          <t>Dang Phuong Nam:</t>
        </r>
        <r>
          <rPr>
            <sz val="10"/>
            <color rgb="FF000000"/>
            <rFont val="Tahoma"/>
            <family val="2"/>
          </rPr>
          <t xml:space="preserve">
</t>
        </r>
        <r>
          <rPr>
            <sz val="10"/>
            <color rgb="FF000000"/>
            <rFont val="Tahoma"/>
            <family val="2"/>
          </rPr>
          <t>Last week was: 31.690.000</t>
        </r>
      </text>
    </comment>
    <comment ref="D31" authorId="1" shapeId="0" xr:uid="{D6A872D7-7ABC-FB4C-AEA0-268C9D48B4FA}">
      <text>
        <r>
          <rPr>
            <b/>
            <sz val="10"/>
            <color rgb="FF000000"/>
            <rFont val="Tahoma"/>
            <family val="2"/>
          </rPr>
          <t>Đặng Thanh Vượng:</t>
        </r>
        <r>
          <rPr>
            <sz val="10"/>
            <color rgb="FF000000"/>
            <rFont val="Tahoma"/>
            <family val="2"/>
          </rPr>
          <t xml:space="preserve">
</t>
        </r>
        <r>
          <rPr>
            <sz val="10"/>
            <color rgb="FF000000"/>
            <rFont val="Helvetica Neue"/>
            <family val="2"/>
          </rPr>
          <t>Last week was: 31.390,000</t>
        </r>
        <r>
          <rPr>
            <sz val="10"/>
            <color rgb="FF000000"/>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Nam Khánh</author>
    <author>Windows User</author>
    <author>Administrator</author>
    <author>pc</author>
  </authors>
  <commentList>
    <comment ref="B2" authorId="0" shapeId="0" xr:uid="{CE4EF8E9-97AF-6740-A585-A2D622C8329C}">
      <text>
        <r>
          <rPr>
            <b/>
            <sz val="10"/>
            <color rgb="FF000000"/>
            <rFont val="Tahoma"/>
            <family val="2"/>
          </rPr>
          <t>Microsoft Office User:</t>
        </r>
        <r>
          <rPr>
            <sz val="10"/>
            <color rgb="FF000000"/>
            <rFont val="Tahoma"/>
            <family val="2"/>
          </rPr>
          <t xml:space="preserve">
</t>
        </r>
        <r>
          <rPr>
            <sz val="10"/>
            <color rgb="FF000000"/>
            <rFont val="Tahoma"/>
            <family val="2"/>
          </rPr>
          <t>last week was 19190k</t>
        </r>
      </text>
    </comment>
    <comment ref="C2" authorId="1" shapeId="0" xr:uid="{29314570-97E1-3649-81C6-C53FF2A6BA84}">
      <text>
        <r>
          <rPr>
            <b/>
            <sz val="10"/>
            <color rgb="FF000000"/>
            <rFont val="Tahoma"/>
            <family val="2"/>
          </rPr>
          <t>Dang Phuong Nam:</t>
        </r>
        <r>
          <rPr>
            <sz val="10"/>
            <color rgb="FF000000"/>
            <rFont val="Tahoma"/>
            <family val="2"/>
          </rPr>
          <t xml:space="preserve">
</t>
        </r>
        <r>
          <rPr>
            <sz val="10"/>
            <color rgb="FF000000"/>
            <rFont val="Tahoma"/>
            <family val="2"/>
          </rPr>
          <t>Last week was: 19..190.000</t>
        </r>
      </text>
    </comment>
    <comment ref="D2" authorId="1" shapeId="0" xr:uid="{2103A356-9792-9B4D-9835-9562848CC1AC}">
      <text>
        <r>
          <rPr>
            <b/>
            <sz val="10"/>
            <color rgb="FF000000"/>
            <rFont val="Tahoma"/>
            <family val="2"/>
          </rPr>
          <t>Đặng Thanh Vượng:</t>
        </r>
        <r>
          <rPr>
            <sz val="10"/>
            <color rgb="FF000000"/>
            <rFont val="Tahoma"/>
            <family val="2"/>
          </rPr>
          <t xml:space="preserve">
</t>
        </r>
        <r>
          <rPr>
            <sz val="10"/>
            <color rgb="FF000000"/>
            <rFont val="Tahoma"/>
            <family val="2"/>
          </rPr>
          <t>Last week was: 19.090.000</t>
        </r>
      </text>
    </comment>
    <comment ref="I2" authorId="0" shapeId="0" xr:uid="{50533A6C-0768-B94C-8AA4-04C25CCD48B2}">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18,415k</t>
        </r>
      </text>
    </comment>
    <comment ref="G3" authorId="2" shapeId="0" xr:uid="{6F3F171B-6179-B44D-AF67-6E254AAC3A21}">
      <text>
        <r>
          <rPr>
            <b/>
            <sz val="10"/>
            <color rgb="FF000000"/>
            <rFont val="Tahoma"/>
            <family val="2"/>
          </rPr>
          <t>W7: 21.890.000</t>
        </r>
      </text>
    </comment>
    <comment ref="H3" authorId="3" shapeId="0" xr:uid="{A94C93F2-87A4-4149-8159-EDFF13D9044C}">
      <text>
        <r>
          <rPr>
            <b/>
            <sz val="9"/>
            <color rgb="FF000000"/>
            <rFont val="Tahoma"/>
            <family val="2"/>
          </rPr>
          <t>Windows User:</t>
        </r>
        <r>
          <rPr>
            <sz val="9"/>
            <color rgb="FF000000"/>
            <rFont val="Tahoma"/>
            <family val="2"/>
          </rPr>
          <t xml:space="preserve">
</t>
        </r>
        <r>
          <rPr>
            <sz val="9"/>
            <color rgb="FF000000"/>
            <rFont val="Tahoma"/>
            <family val="2"/>
          </rPr>
          <t xml:space="preserve">
</t>
        </r>
      </text>
    </comment>
    <comment ref="I3" authorId="0" shapeId="0" xr:uid="{7088C5C0-B1FC-5D47-A6A0-71A2E8BF4B73}">
      <text>
        <r>
          <rPr>
            <b/>
            <sz val="10"/>
            <color rgb="FF000000"/>
            <rFont val="Tahoma"/>
            <family val="2"/>
          </rPr>
          <t>Microsoft Office User:</t>
        </r>
        <r>
          <rPr>
            <sz val="10"/>
            <color rgb="FF000000"/>
            <rFont val="Tahoma"/>
            <family val="2"/>
          </rPr>
          <t xml:space="preserve">
</t>
        </r>
        <r>
          <rPr>
            <sz val="10"/>
            <color rgb="FF000000"/>
            <rFont val="Tahoma"/>
            <family val="2"/>
          </rPr>
          <t>pc
21,517k</t>
        </r>
      </text>
    </comment>
    <comment ref="B4" authorId="0" shapeId="0" xr:uid="{A92B9457-339A-2049-9FE0-6E047D4BEF9A}">
      <text>
        <r>
          <rPr>
            <b/>
            <sz val="10"/>
            <color rgb="FF000000"/>
            <rFont val="Tahoma"/>
            <family val="2"/>
          </rPr>
          <t>Microsoft Office User:</t>
        </r>
        <r>
          <rPr>
            <sz val="10"/>
            <color rgb="FF000000"/>
            <rFont val="Tahoma"/>
            <family val="2"/>
          </rPr>
          <t xml:space="preserve">
</t>
        </r>
        <r>
          <rPr>
            <sz val="10"/>
            <color rgb="FF000000"/>
            <rFont val="Tahoma"/>
            <family val="2"/>
          </rPr>
          <t>pc
was 24690k</t>
        </r>
      </text>
    </comment>
    <comment ref="C4" authorId="1" shapeId="0" xr:uid="{57F518C8-4D11-964A-9896-369D8DB2C886}">
      <text>
        <r>
          <rPr>
            <b/>
            <sz val="10"/>
            <color rgb="FF000000"/>
            <rFont val="Tahoma"/>
            <family val="2"/>
          </rPr>
          <t>Dang Phuong Nam:</t>
        </r>
        <r>
          <rPr>
            <sz val="10"/>
            <color rgb="FF000000"/>
            <rFont val="Tahoma"/>
            <family val="2"/>
          </rPr>
          <t xml:space="preserve">
</t>
        </r>
        <r>
          <rPr>
            <sz val="10"/>
            <color rgb="FF000000"/>
            <rFont val="Helvetica Neue"/>
            <family val="2"/>
          </rPr>
          <t>Last week was: 24.690.000</t>
        </r>
      </text>
    </comment>
    <comment ref="D4" authorId="1" shapeId="0" xr:uid="{397CDCCC-3A79-0C40-8A6A-9A4124FD85F3}">
      <text>
        <r>
          <rPr>
            <b/>
            <sz val="10"/>
            <color rgb="FF000000"/>
            <rFont val="Tahoma"/>
            <family val="2"/>
          </rPr>
          <t>Đặng Thanh Vượng:</t>
        </r>
        <r>
          <rPr>
            <sz val="10"/>
            <color rgb="FF000000"/>
            <rFont val="Tahoma"/>
            <family val="2"/>
          </rPr>
          <t xml:space="preserve">
</t>
        </r>
        <r>
          <rPr>
            <sz val="10"/>
            <color rgb="FF000000"/>
            <rFont val="Tahoma"/>
            <family val="2"/>
          </rPr>
          <t>Last week was: 24.590.000</t>
        </r>
      </text>
    </comment>
    <comment ref="H4" authorId="3" shapeId="0" xr:uid="{9D2A5A5F-C527-FE44-9AFA-7E6F0522FA31}">
      <text>
        <r>
          <rPr>
            <b/>
            <sz val="9"/>
            <color rgb="FF000000"/>
            <rFont val="Tahoma"/>
            <family val="2"/>
          </rPr>
          <t>Windows User:</t>
        </r>
        <r>
          <rPr>
            <sz val="9"/>
            <color rgb="FF000000"/>
            <rFont val="Tahoma"/>
            <family val="2"/>
          </rPr>
          <t xml:space="preserve">
</t>
        </r>
        <r>
          <rPr>
            <sz val="9"/>
            <color rgb="FF000000"/>
            <rFont val="Tahoma"/>
            <family val="2"/>
          </rPr>
          <t>24590000</t>
        </r>
      </text>
    </comment>
    <comment ref="I4" authorId="0" shapeId="0" xr:uid="{930DCC36-A6CC-7444-91C2-E778F94203E3}">
      <text>
        <r>
          <rPr>
            <b/>
            <sz val="10"/>
            <color rgb="FF000000"/>
            <rFont val="Tahoma"/>
            <family val="2"/>
          </rPr>
          <t>Microsoft Office User:</t>
        </r>
        <r>
          <rPr>
            <sz val="10"/>
            <color rgb="FF000000"/>
            <rFont val="Tahoma"/>
            <family val="2"/>
          </rPr>
          <t xml:space="preserve">
</t>
        </r>
        <r>
          <rPr>
            <sz val="10"/>
            <color rgb="FF000000"/>
            <rFont val="Tahoma"/>
            <family val="2"/>
          </rPr>
          <t>pc
24,337k</t>
        </r>
      </text>
    </comment>
    <comment ref="B5" authorId="0" shapeId="0" xr:uid="{03F38D05-57D1-BF4F-B1D3-A0A66CC87E2E}">
      <text>
        <r>
          <rPr>
            <b/>
            <sz val="10"/>
            <color rgb="FF000000"/>
            <rFont val="Tahoma"/>
            <family val="2"/>
          </rPr>
          <t>Microsoft Office User:</t>
        </r>
        <r>
          <rPr>
            <sz val="10"/>
            <color rgb="FF000000"/>
            <rFont val="Tahoma"/>
            <family val="2"/>
          </rPr>
          <t xml:space="preserve">
</t>
        </r>
        <r>
          <rPr>
            <sz val="10"/>
            <color rgb="FF000000"/>
            <rFont val="Tahoma"/>
            <family val="2"/>
          </rPr>
          <t>Last week 29,590k</t>
        </r>
      </text>
    </comment>
    <comment ref="C5" authorId="1" shapeId="0" xr:uid="{7E44B5F1-FA53-FA4A-86A5-B5737C646602}">
      <text>
        <r>
          <rPr>
            <b/>
            <sz val="10"/>
            <color rgb="FF000000"/>
            <rFont val="Tahoma"/>
            <family val="2"/>
          </rPr>
          <t>Dang Phuong Nam:</t>
        </r>
        <r>
          <rPr>
            <sz val="10"/>
            <color rgb="FF000000"/>
            <rFont val="Tahoma"/>
            <family val="2"/>
          </rPr>
          <t xml:space="preserve">
</t>
        </r>
        <r>
          <rPr>
            <sz val="10"/>
            <color rgb="FF000000"/>
            <rFont val="Tahoma"/>
            <family val="2"/>
          </rPr>
          <t>Last week was: 29.590.000</t>
        </r>
      </text>
    </comment>
    <comment ref="G5" authorId="2" shapeId="0" xr:uid="{007D2C76-DA62-8041-B44C-9C891234539B}">
      <text>
        <r>
          <rPr>
            <b/>
            <sz val="10"/>
            <color rgb="FF000000"/>
            <rFont val="Tahoma"/>
            <family val="2"/>
          </rPr>
          <t>W7: 28.690.000</t>
        </r>
      </text>
    </comment>
    <comment ref="I5" authorId="0" shapeId="0" xr:uid="{461CC3DC-6AEB-3243-AEAE-DE692A89F2DF}">
      <text>
        <r>
          <rPr>
            <b/>
            <sz val="10"/>
            <color rgb="FF000000"/>
            <rFont val="Tahoma"/>
            <family val="2"/>
          </rPr>
          <t>Microsoft Office User:</t>
        </r>
        <r>
          <rPr>
            <sz val="10"/>
            <color rgb="FF000000"/>
            <rFont val="Tahoma"/>
            <family val="2"/>
          </rPr>
          <t xml:space="preserve">
</t>
        </r>
        <r>
          <rPr>
            <sz val="10"/>
            <color rgb="FF000000"/>
            <rFont val="Tahoma"/>
            <family val="2"/>
          </rPr>
          <t>pc
29,037k</t>
        </r>
      </text>
    </comment>
    <comment ref="G7" authorId="2" shapeId="0" xr:uid="{10F140B5-22CD-1049-9D15-F825E426B6B7}">
      <text>
        <r>
          <rPr>
            <b/>
            <sz val="10"/>
            <color rgb="FF000000"/>
            <rFont val="Tahoma"/>
            <family val="2"/>
          </rPr>
          <t>W7: 16.590.000</t>
        </r>
      </text>
    </comment>
    <comment ref="I7" authorId="0" shapeId="0" xr:uid="{D003A47D-3635-E24E-B07A-A599BF302CA5}">
      <text>
        <r>
          <rPr>
            <b/>
            <sz val="10"/>
            <color rgb="FF000000"/>
            <rFont val="Tahoma"/>
            <family val="2"/>
          </rPr>
          <t>Microsoft Office User:</t>
        </r>
        <r>
          <rPr>
            <sz val="10"/>
            <color rgb="FF000000"/>
            <rFont val="Tahoma"/>
            <family val="2"/>
          </rPr>
          <t xml:space="preserve">
</t>
        </r>
        <r>
          <rPr>
            <sz val="10"/>
            <color rgb="FF000000"/>
            <rFont val="Tahoma"/>
            <family val="2"/>
          </rPr>
          <t>pc
16,065k</t>
        </r>
      </text>
    </comment>
    <comment ref="I8" authorId="0" shapeId="0" xr:uid="{C565E51E-993F-9548-B1D3-7473F2DDF24F}">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12,775k</t>
        </r>
      </text>
    </comment>
    <comment ref="B9" authorId="0" shapeId="0" xr:uid="{89161C2C-D9C6-8B4C-B30C-72348453E849}">
      <text>
        <r>
          <rPr>
            <b/>
            <sz val="10"/>
            <color rgb="FF000000"/>
            <rFont val="Tahoma"/>
            <family val="2"/>
          </rPr>
          <t>Microsoft Office User:</t>
        </r>
        <r>
          <rPr>
            <sz val="10"/>
            <color rgb="FF000000"/>
            <rFont val="Tahoma"/>
            <family val="2"/>
          </rPr>
          <t xml:space="preserve">
</t>
        </r>
        <r>
          <rPr>
            <sz val="10"/>
            <color rgb="FF000000"/>
            <rFont val="Tahoma"/>
            <family val="2"/>
          </rPr>
          <t>pc
was 11990k</t>
        </r>
      </text>
    </comment>
    <comment ref="C9" authorId="1" shapeId="0" xr:uid="{31ED2874-DA78-7749-83BA-C8FDD3809EB8}">
      <text>
        <r>
          <rPr>
            <b/>
            <sz val="10"/>
            <color rgb="FF000000"/>
            <rFont val="Tahoma"/>
            <family val="2"/>
          </rPr>
          <t>Dang Phuong Nam:</t>
        </r>
        <r>
          <rPr>
            <sz val="10"/>
            <color rgb="FF000000"/>
            <rFont val="Tahoma"/>
            <family val="2"/>
          </rPr>
          <t xml:space="preserve">
</t>
        </r>
        <r>
          <rPr>
            <sz val="10"/>
            <color rgb="FF000000"/>
            <rFont val="Aptos Narrow"/>
            <family val="2"/>
          </rPr>
          <t xml:space="preserve">Last week was: 
</t>
        </r>
        <r>
          <rPr>
            <sz val="10"/>
            <color rgb="FF000000"/>
            <rFont val="Tahoma"/>
            <family val="2"/>
          </rPr>
          <t>11.990.000</t>
        </r>
      </text>
    </comment>
    <comment ref="D9" authorId="1" shapeId="0" xr:uid="{73859D39-8AA0-1541-9681-4FFA703D0146}">
      <text>
        <r>
          <rPr>
            <b/>
            <sz val="10"/>
            <color rgb="FF000000"/>
            <rFont val="Tahoma"/>
            <family val="2"/>
          </rPr>
          <t>Đặng Thanh Vượng:</t>
        </r>
        <r>
          <rPr>
            <sz val="10"/>
            <color rgb="FF000000"/>
            <rFont val="Tahoma"/>
            <family val="2"/>
          </rPr>
          <t xml:space="preserve">
</t>
        </r>
        <r>
          <rPr>
            <sz val="10"/>
            <color rgb="FF000000"/>
            <rFont val="Tahoma"/>
            <family val="2"/>
          </rPr>
          <t>Last week was: 11.890.000</t>
        </r>
      </text>
    </comment>
    <comment ref="G10" authorId="2" shapeId="0" xr:uid="{C4285998-62D7-B346-9170-8B759AAADBC7}">
      <text>
        <r>
          <rPr>
            <b/>
            <sz val="10"/>
            <color rgb="FF000000"/>
            <rFont val="Tahoma"/>
            <family val="2"/>
          </rPr>
          <t>W7: 8.590.000</t>
        </r>
      </text>
    </comment>
    <comment ref="H10" authorId="4" shapeId="0" xr:uid="{4B597364-41F9-C344-BE95-F6B22D926226}">
      <text>
        <r>
          <rPr>
            <b/>
            <sz val="9"/>
            <color indexed="81"/>
            <rFont val="Tahoma"/>
            <family val="2"/>
          </rPr>
          <t>Administrator:</t>
        </r>
        <r>
          <rPr>
            <sz val="9"/>
            <color indexed="81"/>
            <rFont val="Tahoma"/>
            <family val="2"/>
          </rPr>
          <t xml:space="preserve">
8690000</t>
        </r>
      </text>
    </comment>
    <comment ref="B11" authorId="0" shapeId="0" xr:uid="{FACF0951-6D1A-8847-95F7-6D2276B90ED7}">
      <text>
        <r>
          <rPr>
            <b/>
            <sz val="10"/>
            <color rgb="FF000000"/>
            <rFont val="Tahoma"/>
            <family val="2"/>
          </rPr>
          <t>Microsoft Office User:</t>
        </r>
        <r>
          <rPr>
            <sz val="10"/>
            <color rgb="FF000000"/>
            <rFont val="Tahoma"/>
            <family val="2"/>
          </rPr>
          <t xml:space="preserve">
</t>
        </r>
        <r>
          <rPr>
            <sz val="10"/>
            <color rgb="FF000000"/>
            <rFont val="Tahoma"/>
            <family val="2"/>
          </rPr>
          <t>pc
was 21190k</t>
        </r>
      </text>
    </comment>
    <comment ref="C11" authorId="1" shapeId="0" xr:uid="{9C821A89-C8FE-3947-A3EC-C20ED12B7524}">
      <text>
        <r>
          <rPr>
            <b/>
            <sz val="10"/>
            <color rgb="FF000000"/>
            <rFont val="Tahoma"/>
            <family val="2"/>
          </rPr>
          <t>Dang Phuong Nam:</t>
        </r>
        <r>
          <rPr>
            <sz val="10"/>
            <color rgb="FF000000"/>
            <rFont val="Tahoma"/>
            <family val="2"/>
          </rPr>
          <t xml:space="preserve">
</t>
        </r>
        <r>
          <rPr>
            <sz val="10"/>
            <color rgb="FF000000"/>
            <rFont val="Tahoma"/>
            <family val="2"/>
          </rPr>
          <t>Last week was: 20.990.000</t>
        </r>
      </text>
    </comment>
    <comment ref="B12" authorId="0" shapeId="0" xr:uid="{4495D875-537F-F742-A020-AADBBB692C07}">
      <text>
        <r>
          <rPr>
            <b/>
            <sz val="10"/>
            <color rgb="FF000000"/>
            <rFont val="Tahoma"/>
            <family val="2"/>
          </rPr>
          <t>Microsoft Office User:</t>
        </r>
        <r>
          <rPr>
            <sz val="10"/>
            <color rgb="FF000000"/>
            <rFont val="Tahoma"/>
            <family val="2"/>
          </rPr>
          <t xml:space="preserve">
</t>
        </r>
        <r>
          <rPr>
            <sz val="10"/>
            <color rgb="FF000000"/>
            <rFont val="Tahoma"/>
            <family val="2"/>
          </rPr>
          <t>pc
was 14090k</t>
        </r>
      </text>
    </comment>
    <comment ref="C12" authorId="1" shapeId="0" xr:uid="{51D4B70E-022E-E145-AAF8-20C82BE74BE7}">
      <text>
        <r>
          <rPr>
            <b/>
            <sz val="10"/>
            <color rgb="FF000000"/>
            <rFont val="Tahoma"/>
            <family val="2"/>
          </rPr>
          <t>Dang Phuong Nam:</t>
        </r>
        <r>
          <rPr>
            <sz val="10"/>
            <color rgb="FF000000"/>
            <rFont val="Tahoma"/>
            <family val="2"/>
          </rPr>
          <t xml:space="preserve">
</t>
        </r>
        <r>
          <rPr>
            <sz val="10"/>
            <color rgb="FF000000"/>
            <rFont val="Tahoma"/>
            <family val="2"/>
          </rPr>
          <t>Last week was: 14.090.000</t>
        </r>
      </text>
    </comment>
    <comment ref="I12" authorId="0" shapeId="0" xr:uid="{EC6CB86E-B0EF-0341-B0F6-259D19B554B1}">
      <text>
        <r>
          <rPr>
            <b/>
            <sz val="10"/>
            <color rgb="FF000000"/>
            <rFont val="Tahoma"/>
            <family val="2"/>
          </rPr>
          <t>Microsoft Office User:</t>
        </r>
        <r>
          <rPr>
            <sz val="10"/>
            <color rgb="FF000000"/>
            <rFont val="Tahoma"/>
            <family val="2"/>
          </rPr>
          <t xml:space="preserve">
</t>
        </r>
        <r>
          <rPr>
            <sz val="10"/>
            <color rgb="FF000000"/>
            <rFont val="Tahoma"/>
            <family val="2"/>
          </rPr>
          <t>pc
was 13,991k</t>
        </r>
      </text>
    </comment>
    <comment ref="B13" authorId="0" shapeId="0" xr:uid="{95D1878D-3FAE-BA47-9EFD-AB9E998E4E7E}">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was 12390k</t>
        </r>
      </text>
    </comment>
    <comment ref="D13" authorId="1" shapeId="0" xr:uid="{75F4ABD2-1693-5D4B-9ADE-C484B3C73573}">
      <text>
        <r>
          <rPr>
            <b/>
            <sz val="10"/>
            <color rgb="FF000000"/>
            <rFont val="Tahoma"/>
            <family val="2"/>
          </rPr>
          <t>Đặng Thanh Vượng:</t>
        </r>
        <r>
          <rPr>
            <sz val="10"/>
            <color rgb="FF000000"/>
            <rFont val="Tahoma"/>
            <family val="2"/>
          </rPr>
          <t xml:space="preserve">
</t>
        </r>
        <r>
          <rPr>
            <sz val="10"/>
            <color rgb="FF000000"/>
            <rFont val="Helvetica Neue"/>
            <family val="2"/>
          </rPr>
          <t>Last week was: 11.890,000</t>
        </r>
        <r>
          <rPr>
            <sz val="10"/>
            <color rgb="FF000000"/>
            <rFont val="Tahoma"/>
            <family val="2"/>
          </rPr>
          <t xml:space="preserve">	</t>
        </r>
      </text>
    </comment>
    <comment ref="I13" authorId="0" shapeId="0" xr:uid="{29467FC8-8C67-354D-B378-29290B0A7460}">
      <text>
        <r>
          <rPr>
            <b/>
            <sz val="10"/>
            <color rgb="FF000000"/>
            <rFont val="Tahoma"/>
            <family val="2"/>
          </rPr>
          <t>Microsoft Office User:</t>
        </r>
        <r>
          <rPr>
            <sz val="10"/>
            <color rgb="FF000000"/>
            <rFont val="Tahoma"/>
            <family val="2"/>
          </rPr>
          <t xml:space="preserve">
</t>
        </r>
        <r>
          <rPr>
            <sz val="10"/>
            <color rgb="FF000000"/>
            <rFont val="Tahoma"/>
            <family val="2"/>
          </rPr>
          <t>pc
was 11,271k</t>
        </r>
      </text>
    </comment>
    <comment ref="E14" authorId="0" shapeId="0" xr:uid="{0FED02E1-3FC5-C24B-A0C2-2774DE868F4E}">
      <text>
        <r>
          <rPr>
            <b/>
            <sz val="10"/>
            <color rgb="FF000000"/>
            <rFont val="Tahoma"/>
            <family val="2"/>
          </rPr>
          <t>Microsoft Office User:</t>
        </r>
        <r>
          <rPr>
            <sz val="10"/>
            <color rgb="FF000000"/>
            <rFont val="Tahoma"/>
            <family val="2"/>
          </rPr>
          <t xml:space="preserve">
</t>
        </r>
        <r>
          <rPr>
            <sz val="10"/>
            <color rgb="FF000000"/>
            <rFont val="Aptos Narrow"/>
            <family val="2"/>
          </rPr>
          <t xml:space="preserve">Last week was:
</t>
        </r>
        <r>
          <rPr>
            <sz val="10"/>
            <color rgb="FF000000"/>
            <rFont val="Tahoma"/>
            <family val="2"/>
          </rPr>
          <t>10.790.000đ</t>
        </r>
      </text>
    </comment>
    <comment ref="I14" authorId="0" shapeId="0" xr:uid="{4BF0726F-BA3F-EA4F-AF2C-A6A333DEEE83}">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9,673k</t>
        </r>
      </text>
    </comment>
    <comment ref="G15" authorId="2" shapeId="0" xr:uid="{D0E3C81D-C4E1-DE42-AE23-076E0DC91F4F}">
      <text>
        <r>
          <rPr>
            <b/>
            <sz val="10"/>
            <color rgb="FF000000"/>
            <rFont val="Tahoma"/>
            <family val="2"/>
          </rPr>
          <t>W7: 6.890.000</t>
        </r>
      </text>
    </comment>
    <comment ref="I15" authorId="0" shapeId="0" xr:uid="{87C4DF30-AB57-7646-BADC-AF141CCD657B}">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6,853k</t>
        </r>
      </text>
    </comment>
    <comment ref="B16" authorId="0" shapeId="0" xr:uid="{59E71AED-D2A8-C948-9D6E-A9555E2F8AE3}">
      <text>
        <r>
          <rPr>
            <b/>
            <sz val="10"/>
            <color rgb="FF000000"/>
            <rFont val="Tahoma"/>
            <family val="2"/>
          </rPr>
          <t>Microsoft Office User:</t>
        </r>
        <r>
          <rPr>
            <sz val="10"/>
            <color rgb="FF000000"/>
            <rFont val="Tahoma"/>
            <family val="2"/>
          </rPr>
          <t xml:space="preserve">
</t>
        </r>
        <r>
          <rPr>
            <sz val="10"/>
            <color rgb="FF000000"/>
            <rFont val="Tahoma"/>
            <family val="2"/>
          </rPr>
          <t>pc
was 6090k</t>
        </r>
      </text>
    </comment>
    <comment ref="D16" authorId="1" shapeId="0" xr:uid="{1C7A4711-A985-204F-9B06-E06B4F30D833}">
      <text>
        <r>
          <rPr>
            <b/>
            <sz val="10"/>
            <color rgb="FF000000"/>
            <rFont val="Tahoma"/>
            <family val="2"/>
          </rPr>
          <t>Đặng Thanh Vượng:</t>
        </r>
        <r>
          <rPr>
            <sz val="10"/>
            <color rgb="FF000000"/>
            <rFont val="Tahoma"/>
            <family val="2"/>
          </rPr>
          <t xml:space="preserve">
</t>
        </r>
        <r>
          <rPr>
            <sz val="10"/>
            <color rgb="FF000000"/>
            <rFont val="Helvetica Neue"/>
            <family val="2"/>
          </rPr>
          <t>Last week was: 5.740,000</t>
        </r>
        <r>
          <rPr>
            <sz val="10"/>
            <color rgb="FF000000"/>
            <rFont val="Tahoma"/>
            <family val="2"/>
          </rPr>
          <t xml:space="preserve">	</t>
        </r>
      </text>
    </comment>
    <comment ref="F16" authorId="5" shapeId="0" xr:uid="{88B78D76-8369-9E41-8BE7-7A3B5D95C88A}">
      <text>
        <r>
          <rPr>
            <b/>
            <sz val="9"/>
            <color rgb="FF000000"/>
            <rFont val="Times New Roman"/>
            <family val="1"/>
          </rPr>
          <t>pc:</t>
        </r>
        <r>
          <rPr>
            <sz val="9"/>
            <color rgb="FF000000"/>
            <rFont val="Times New Roman"/>
            <family val="1"/>
          </rPr>
          <t xml:space="preserve">
</t>
        </r>
        <r>
          <rPr>
            <sz val="9"/>
            <color rgb="FF000000"/>
            <rFont val="Times New Roman"/>
            <family val="1"/>
          </rPr>
          <t>Was 5,990,000</t>
        </r>
      </text>
    </comment>
    <comment ref="I16" authorId="0" shapeId="0" xr:uid="{64C9BD75-246E-0D45-878C-DE9AD8D8EF3D}">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5,631k</t>
        </r>
      </text>
    </comment>
    <comment ref="C18" authorId="1" shapeId="0" xr:uid="{A76B2E91-A662-5046-AAD7-4FB23C29193E}">
      <text>
        <r>
          <rPr>
            <b/>
            <sz val="10"/>
            <color rgb="FF000000"/>
            <rFont val="Tahoma"/>
            <family val="2"/>
          </rPr>
          <t>Dang Phuong Nam:</t>
        </r>
        <r>
          <rPr>
            <sz val="10"/>
            <color rgb="FF000000"/>
            <rFont val="Tahoma"/>
            <family val="2"/>
          </rPr>
          <t xml:space="preserve">
</t>
        </r>
        <r>
          <rPr>
            <sz val="10"/>
            <color rgb="FF000000"/>
            <rFont val="Tahoma"/>
            <family val="2"/>
          </rPr>
          <t>Last week was: 6.890.000</t>
        </r>
      </text>
    </comment>
    <comment ref="D18" authorId="1" shapeId="0" xr:uid="{8E32F674-0436-5640-93B4-A1651AE7D39F}">
      <text>
        <r>
          <rPr>
            <b/>
            <sz val="10"/>
            <color rgb="FF000000"/>
            <rFont val="Tahoma"/>
            <family val="2"/>
          </rPr>
          <t>Đặng Thanh Vượng:</t>
        </r>
        <r>
          <rPr>
            <sz val="10"/>
            <color rgb="FF000000"/>
            <rFont val="Tahoma"/>
            <family val="2"/>
          </rPr>
          <t xml:space="preserve">
</t>
        </r>
        <r>
          <rPr>
            <sz val="10"/>
            <color rgb="FF000000"/>
            <rFont val="Helvetica Neue"/>
            <family val="2"/>
          </rPr>
          <t>Last week was: 6.240,000</t>
        </r>
        <r>
          <rPr>
            <sz val="10"/>
            <color rgb="FF000000"/>
            <rFont val="Tahoma"/>
            <family val="2"/>
          </rPr>
          <t xml:space="preserve">	</t>
        </r>
      </text>
    </comment>
    <comment ref="B19" authorId="0" shapeId="0" xr:uid="{744AFFF7-BDE3-C74B-833F-93AF2DADB234}">
      <text>
        <r>
          <rPr>
            <b/>
            <sz val="10"/>
            <color rgb="FF000000"/>
            <rFont val="Tahoma"/>
            <family val="2"/>
          </rPr>
          <t>Microsoft Office User:</t>
        </r>
        <r>
          <rPr>
            <sz val="10"/>
            <color rgb="FF000000"/>
            <rFont val="Tahoma"/>
            <family val="2"/>
          </rPr>
          <t xml:space="preserve">
</t>
        </r>
        <r>
          <rPr>
            <sz val="10"/>
            <color rgb="FF000000"/>
            <rFont val="Tahoma"/>
            <family val="2"/>
          </rPr>
          <t>pc
was 8390k</t>
        </r>
      </text>
    </comment>
    <comment ref="E20" authorId="0" shapeId="0" xr:uid="{68B4E4CF-1194-FE41-B06D-3615B15DBB95}">
      <text>
        <r>
          <rPr>
            <b/>
            <sz val="10"/>
            <color rgb="FF000000"/>
            <rFont val="Tahoma"/>
            <family val="2"/>
          </rPr>
          <t>Microsoft Office User:</t>
        </r>
        <r>
          <rPr>
            <sz val="10"/>
            <color rgb="FF000000"/>
            <rFont val="Tahoma"/>
            <family val="2"/>
          </rPr>
          <t xml:space="preserve">
</t>
        </r>
        <r>
          <rPr>
            <sz val="10"/>
            <color rgb="FF000000"/>
            <rFont val="Aptos Narrow"/>
            <family val="2"/>
          </rPr>
          <t xml:space="preserve">Last week was:
</t>
        </r>
        <r>
          <rPr>
            <sz val="10"/>
            <color rgb="FF000000"/>
            <rFont val="Tahoma"/>
            <family val="2"/>
          </rPr>
          <t>8.890.000đ</t>
        </r>
      </text>
    </comment>
    <comment ref="I20" authorId="0" shapeId="0" xr:uid="{A2C7EBFD-1DB8-F94D-AAEC-AAC4C4972454}">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9,079k</t>
        </r>
      </text>
    </comment>
    <comment ref="B21" authorId="0" shapeId="0" xr:uid="{A53D49B6-5EF0-BC4A-B85F-A6572E8F6272}">
      <text>
        <r>
          <rPr>
            <b/>
            <sz val="10"/>
            <color rgb="FF000000"/>
            <rFont val="Tahoma"/>
            <family val="2"/>
          </rPr>
          <t>Microsoft Office User:</t>
        </r>
        <r>
          <rPr>
            <sz val="10"/>
            <color rgb="FF000000"/>
            <rFont val="Tahoma"/>
            <family val="2"/>
          </rPr>
          <t xml:space="preserve">
</t>
        </r>
        <r>
          <rPr>
            <sz val="10"/>
            <color rgb="FF000000"/>
            <rFont val="Tahoma"/>
            <family val="2"/>
          </rPr>
          <t>pc 
was 12590k</t>
        </r>
      </text>
    </comment>
    <comment ref="C21" authorId="1" shapeId="0" xr:uid="{CEFFE51E-B4D9-3142-A4E2-BB73A08D901C}">
      <text>
        <r>
          <rPr>
            <b/>
            <sz val="10"/>
            <color rgb="FF000000"/>
            <rFont val="Tahoma"/>
            <family val="2"/>
          </rPr>
          <t>Dang Phuong Nam:</t>
        </r>
        <r>
          <rPr>
            <sz val="10"/>
            <color rgb="FF000000"/>
            <rFont val="Tahoma"/>
            <family val="2"/>
          </rPr>
          <t xml:space="preserve">
</t>
        </r>
        <r>
          <rPr>
            <sz val="10"/>
            <color rgb="FF000000"/>
            <rFont val="Tahoma"/>
            <family val="2"/>
          </rPr>
          <t>Last week was: 12.590.000</t>
        </r>
      </text>
    </comment>
    <comment ref="E22" authorId="0" shapeId="0" xr:uid="{7AAC03D8-814C-D043-A25B-F3FE3F35DAE0}">
      <text>
        <r>
          <rPr>
            <b/>
            <sz val="10"/>
            <color rgb="FF000000"/>
            <rFont val="Tahoma"/>
            <family val="2"/>
          </rPr>
          <t>Microsoft Office User:</t>
        </r>
        <r>
          <rPr>
            <sz val="10"/>
            <color rgb="FF000000"/>
            <rFont val="Tahoma"/>
            <family val="2"/>
          </rPr>
          <t xml:space="preserve">
</t>
        </r>
        <r>
          <rPr>
            <sz val="10"/>
            <color rgb="FF000000"/>
            <rFont val="Aptos Narrow"/>
            <family val="2"/>
          </rPr>
          <t xml:space="preserve">Last week was:
</t>
        </r>
        <r>
          <rPr>
            <sz val="10"/>
            <color rgb="FF000000"/>
            <rFont val="Tahoma"/>
            <family val="2"/>
          </rPr>
          <t>10.290.000đ</t>
        </r>
      </text>
    </comment>
    <comment ref="C25" authorId="1" shapeId="0" xr:uid="{9891EE38-A560-484E-8322-F14F88D6E982}">
      <text>
        <r>
          <rPr>
            <b/>
            <sz val="10"/>
            <color rgb="FF000000"/>
            <rFont val="Tahoma"/>
            <family val="2"/>
          </rPr>
          <t>Dang Phuong Nam:</t>
        </r>
        <r>
          <rPr>
            <sz val="10"/>
            <color rgb="FF000000"/>
            <rFont val="Tahoma"/>
            <family val="2"/>
          </rPr>
          <t xml:space="preserve">
</t>
        </r>
        <r>
          <rPr>
            <sz val="10"/>
            <color rgb="FF000000"/>
            <rFont val="Tahoma"/>
            <family val="2"/>
          </rPr>
          <t>Last week was: 5.650.000</t>
        </r>
      </text>
    </comment>
    <comment ref="D25" authorId="1" shapeId="0" xr:uid="{424ABCC9-68B7-2042-8F14-DD8377D18783}">
      <text>
        <r>
          <rPr>
            <b/>
            <sz val="10"/>
            <color rgb="FF000000"/>
            <rFont val="Tahoma"/>
            <family val="2"/>
          </rPr>
          <t>Đặng Thanh Vượng:</t>
        </r>
        <r>
          <rPr>
            <sz val="10"/>
            <color rgb="FF000000"/>
            <rFont val="Tahoma"/>
            <family val="2"/>
          </rPr>
          <t xml:space="preserve">
</t>
        </r>
        <r>
          <rPr>
            <sz val="10"/>
            <color rgb="FF000000"/>
            <rFont val="Helvetica Neue"/>
            <family val="2"/>
          </rPr>
          <t>Last week was: 5.640,000</t>
        </r>
        <r>
          <rPr>
            <sz val="10"/>
            <color rgb="FF000000"/>
            <rFont val="Tahoma"/>
            <family val="2"/>
          </rPr>
          <t xml:space="preserve">	</t>
        </r>
      </text>
    </comment>
    <comment ref="B26" authorId="0" shapeId="0" xr:uid="{C12E468B-DB91-E543-B5BC-35DC88149587}">
      <text>
        <r>
          <rPr>
            <b/>
            <sz val="10"/>
            <color rgb="FF000000"/>
            <rFont val="Tahoma"/>
            <family val="2"/>
          </rPr>
          <t>Microsoft Office User:</t>
        </r>
        <r>
          <rPr>
            <sz val="10"/>
            <color rgb="FF000000"/>
            <rFont val="Tahoma"/>
            <family val="2"/>
          </rPr>
          <t xml:space="preserve">
</t>
        </r>
        <r>
          <rPr>
            <sz val="10"/>
            <color rgb="FF000000"/>
            <rFont val="Tahoma"/>
            <family val="2"/>
          </rPr>
          <t>pc 
was 4090k</t>
        </r>
      </text>
    </comment>
    <comment ref="C26" authorId="1" shapeId="0" xr:uid="{C65FD4E7-AD09-AC47-BD38-9DEFD1EE39A4}">
      <text>
        <r>
          <rPr>
            <b/>
            <sz val="10"/>
            <color rgb="FF000000"/>
            <rFont val="Tahoma"/>
            <family val="2"/>
          </rPr>
          <t>Dang Phuong Nam:</t>
        </r>
        <r>
          <rPr>
            <sz val="10"/>
            <color rgb="FF000000"/>
            <rFont val="Tahoma"/>
            <family val="2"/>
          </rPr>
          <t xml:space="preserve">
</t>
        </r>
        <r>
          <rPr>
            <sz val="10"/>
            <color rgb="FF000000"/>
            <rFont val="Tahoma"/>
            <family val="2"/>
          </rPr>
          <t>Last week was: 4.090.000</t>
        </r>
      </text>
    </comment>
    <comment ref="D26" authorId="1" shapeId="0" xr:uid="{39FC1BA6-7FEB-DD4A-A436-9AF3440824DB}">
      <text>
        <r>
          <rPr>
            <b/>
            <sz val="10"/>
            <color rgb="FF000000"/>
            <rFont val="Tahoma"/>
            <family val="2"/>
          </rPr>
          <t>Đặng Thanh Vượng:</t>
        </r>
        <r>
          <rPr>
            <sz val="10"/>
            <color rgb="FF000000"/>
            <rFont val="Tahoma"/>
            <family val="2"/>
          </rPr>
          <t xml:space="preserve">
</t>
        </r>
        <r>
          <rPr>
            <sz val="10"/>
            <color rgb="FF000000"/>
            <rFont val="Helvetica Neue"/>
            <family val="2"/>
          </rPr>
          <t>Last week was: 4.190,000</t>
        </r>
        <r>
          <rPr>
            <sz val="10"/>
            <color rgb="FF000000"/>
            <rFont val="Tahoma"/>
            <family val="2"/>
          </rPr>
          <t xml:space="preserve">	</t>
        </r>
      </text>
    </comment>
    <comment ref="G26" authorId="2" shapeId="0" xr:uid="{C561D09A-D94B-A946-AE42-E449953B1973}">
      <text>
        <r>
          <rPr>
            <b/>
            <sz val="10"/>
            <color rgb="FF000000"/>
            <rFont val="Tahoma"/>
            <family val="2"/>
          </rPr>
          <t>W7: 3.850.000</t>
        </r>
      </text>
    </comment>
    <comment ref="I26" authorId="0" shapeId="0" xr:uid="{70313663-90E9-9542-8056-6F0E4D186C3A}">
      <text>
        <r>
          <rPr>
            <b/>
            <sz val="10"/>
            <color rgb="FF000000"/>
            <rFont val="Tahoma"/>
            <family val="2"/>
          </rPr>
          <t>Microsoft Office User:</t>
        </r>
        <r>
          <rPr>
            <sz val="10"/>
            <color rgb="FF000000"/>
            <rFont val="Tahoma"/>
            <family val="2"/>
          </rPr>
          <t xml:space="preserve">
</t>
        </r>
        <r>
          <rPr>
            <sz val="10"/>
            <color rgb="FF000000"/>
            <rFont val="Aptos Narrow"/>
            <family val="2"/>
          </rPr>
          <t xml:space="preserve">pc
</t>
        </r>
        <r>
          <rPr>
            <sz val="10"/>
            <color rgb="FF000000"/>
            <rFont val="Aptos Narrow"/>
            <family val="2"/>
          </rPr>
          <t xml:space="preserve">was
</t>
        </r>
        <r>
          <rPr>
            <sz val="10"/>
            <color rgb="FF000000"/>
            <rFont val="Tahoma"/>
            <family val="2"/>
          </rPr>
          <t>oos</t>
        </r>
      </text>
    </comment>
    <comment ref="B27" authorId="0" shapeId="0" xr:uid="{46FE6F36-9E0A-0349-91B9-C1F25DABB53E}">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was 2700k</t>
        </r>
      </text>
    </comment>
    <comment ref="C27" authorId="1" shapeId="0" xr:uid="{40CF727B-9FB5-DC48-8EC5-5687C7531E4D}">
      <text>
        <r>
          <rPr>
            <b/>
            <sz val="10"/>
            <color rgb="FF000000"/>
            <rFont val="Tahoma"/>
            <family val="2"/>
          </rPr>
          <t>Dang Phuong Nam:</t>
        </r>
        <r>
          <rPr>
            <sz val="10"/>
            <color rgb="FF000000"/>
            <rFont val="Tahoma"/>
            <family val="2"/>
          </rPr>
          <t xml:space="preserve">
</t>
        </r>
        <r>
          <rPr>
            <sz val="10"/>
            <color rgb="FF000000"/>
            <rFont val="Tahoma"/>
            <family val="2"/>
          </rPr>
          <t>Last week was: 2.700.000</t>
        </r>
      </text>
    </comment>
    <comment ref="E27" authorId="0" shapeId="0" xr:uid="{01FC63DA-DB2B-B44D-ADE0-41E4D90C7E46}">
      <text>
        <r>
          <rPr>
            <b/>
            <sz val="10"/>
            <color rgb="FF000000"/>
            <rFont val="Tahoma"/>
            <family val="2"/>
          </rPr>
          <t>Microsoft Office User:</t>
        </r>
        <r>
          <rPr>
            <sz val="10"/>
            <color rgb="FF000000"/>
            <rFont val="Tahoma"/>
            <family val="2"/>
          </rPr>
          <t xml:space="preserve">
</t>
        </r>
        <r>
          <rPr>
            <sz val="10"/>
            <color rgb="FF000000"/>
            <rFont val="Helvetica Neue"/>
            <family val="2"/>
          </rPr>
          <t xml:space="preserve">Last week was:
</t>
        </r>
        <r>
          <rPr>
            <sz val="10"/>
            <color rgb="FF000000"/>
            <rFont val="Tahoma"/>
            <family val="2"/>
          </rPr>
          <t>2.790.000đ</t>
        </r>
      </text>
    </comment>
    <comment ref="I27" authorId="0" shapeId="0" xr:uid="{5420E5AD-77A0-C243-A6BF-3818BCF8E935}">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2,567k</t>
        </r>
      </text>
    </comment>
    <comment ref="B28" authorId="0" shapeId="0" xr:uid="{356679FD-6ADB-1041-B319-0AB9B7304627}">
      <text>
        <r>
          <rPr>
            <b/>
            <sz val="10"/>
            <color rgb="FF000000"/>
            <rFont val="Tahoma"/>
            <family val="2"/>
          </rPr>
          <t>Microsoft Office User:</t>
        </r>
        <r>
          <rPr>
            <sz val="10"/>
            <color rgb="FF000000"/>
            <rFont val="Tahoma"/>
            <family val="2"/>
          </rPr>
          <t xml:space="preserve">
</t>
        </r>
        <r>
          <rPr>
            <sz val="10"/>
            <color rgb="FF000000"/>
            <rFont val="Tahoma"/>
            <family val="2"/>
          </rPr>
          <t xml:space="preserve">pxc
</t>
        </r>
        <r>
          <rPr>
            <sz val="10"/>
            <color rgb="FF000000"/>
            <rFont val="Tahoma"/>
            <family val="2"/>
          </rPr>
          <t>was 18190k</t>
        </r>
      </text>
    </comment>
    <comment ref="C28" authorId="1" shapeId="0" xr:uid="{BEDCE15C-5657-674D-B212-12BEE76F947D}">
      <text>
        <r>
          <rPr>
            <b/>
            <sz val="10"/>
            <color rgb="FF000000"/>
            <rFont val="Tahoma"/>
            <family val="2"/>
          </rPr>
          <t>Dang Phuong Nam:</t>
        </r>
        <r>
          <rPr>
            <sz val="10"/>
            <color rgb="FF000000"/>
            <rFont val="Tahoma"/>
            <family val="2"/>
          </rPr>
          <t xml:space="preserve">
</t>
        </r>
        <r>
          <rPr>
            <sz val="10"/>
            <color rgb="FF000000"/>
            <rFont val="Tahoma"/>
            <family val="2"/>
          </rPr>
          <t>Last week was: 18.190.000</t>
        </r>
      </text>
    </comment>
    <comment ref="D28" authorId="1" shapeId="0" xr:uid="{54A9A73F-4ACD-AC4C-A2BC-EF89BDBC6410}">
      <text>
        <r>
          <rPr>
            <b/>
            <sz val="10"/>
            <color rgb="FF000000"/>
            <rFont val="Tahoma"/>
            <family val="2"/>
          </rPr>
          <t>Đặng Thanh Vượng:</t>
        </r>
        <r>
          <rPr>
            <sz val="10"/>
            <color rgb="FF000000"/>
            <rFont val="Tahoma"/>
            <family val="2"/>
          </rPr>
          <t xml:space="preserve">
</t>
        </r>
        <r>
          <rPr>
            <sz val="10"/>
            <color rgb="FF000000"/>
            <rFont val="Helvetica Neue"/>
            <family val="2"/>
          </rPr>
          <t>Last week was: 18.090,000</t>
        </r>
        <r>
          <rPr>
            <sz val="10"/>
            <color rgb="FF000000"/>
            <rFont val="Tahoma"/>
            <family val="2"/>
          </rPr>
          <t xml:space="preserve">	</t>
        </r>
      </text>
    </comment>
    <comment ref="G28" authorId="2" shapeId="0" xr:uid="{444E5106-C5A7-7E42-8006-F978183C73D9}">
      <text>
        <r>
          <rPr>
            <b/>
            <sz val="10"/>
            <color rgb="FF000000"/>
            <rFont val="Tahoma"/>
            <family val="2"/>
          </rPr>
          <t>W7: 18.190.000</t>
        </r>
      </text>
    </comment>
    <comment ref="H28" authorId="4" shapeId="0" xr:uid="{4DBD7849-A400-7E4E-85CF-6B11421D2976}">
      <text>
        <r>
          <rPr>
            <b/>
            <sz val="9"/>
            <color indexed="81"/>
            <rFont val="Tahoma"/>
            <family val="2"/>
          </rPr>
          <t>Administrator:</t>
        </r>
        <r>
          <rPr>
            <sz val="9"/>
            <color indexed="81"/>
            <rFont val="Tahoma"/>
            <family val="2"/>
          </rPr>
          <t xml:space="preserve">
18140000</t>
        </r>
      </text>
    </comment>
    <comment ref="I28" authorId="0" shapeId="0" xr:uid="{8547AF7D-EDEE-F74C-B153-46C447D2A8C2}">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17,663k</t>
        </r>
      </text>
    </comment>
    <comment ref="B29" authorId="0" shapeId="0" xr:uid="{4651EB30-F847-744E-8D44-572F7EA984DC}">
      <text>
        <r>
          <rPr>
            <b/>
            <sz val="10"/>
            <color rgb="FF000000"/>
            <rFont val="Tahoma"/>
            <family val="2"/>
          </rPr>
          <t>Microsoft Office User:</t>
        </r>
        <r>
          <rPr>
            <sz val="10"/>
            <color rgb="FF000000"/>
            <rFont val="Tahoma"/>
            <family val="2"/>
          </rPr>
          <t xml:space="preserve">
</t>
        </r>
        <r>
          <rPr>
            <sz val="10"/>
            <color rgb="FF000000"/>
            <rFont val="Tahoma"/>
            <family val="2"/>
          </rPr>
          <t>pc
was 24190k</t>
        </r>
      </text>
    </comment>
    <comment ref="C29" authorId="1" shapeId="0" xr:uid="{833B23FA-DB01-A64A-8131-0665ADFFBE7C}">
      <text>
        <r>
          <rPr>
            <b/>
            <sz val="10"/>
            <color rgb="FF000000"/>
            <rFont val="Tahoma"/>
            <family val="2"/>
          </rPr>
          <t>Dang Phuong Nam:</t>
        </r>
        <r>
          <rPr>
            <sz val="10"/>
            <color rgb="FF000000"/>
            <rFont val="Tahoma"/>
            <family val="2"/>
          </rPr>
          <t xml:space="preserve">
</t>
        </r>
        <r>
          <rPr>
            <sz val="10"/>
            <color rgb="FF000000"/>
            <rFont val="Tahoma"/>
            <family val="2"/>
          </rPr>
          <t>Last week was: 24.190.000</t>
        </r>
      </text>
    </comment>
    <comment ref="G29" authorId="2" shapeId="0" xr:uid="{35436550-B39B-6A47-896F-0214D9F55DC8}">
      <text>
        <r>
          <rPr>
            <b/>
            <sz val="10"/>
            <color rgb="FF000000"/>
            <rFont val="Tahoma"/>
            <family val="2"/>
          </rPr>
          <t>W7: 24.590.000</t>
        </r>
      </text>
    </comment>
    <comment ref="I29" authorId="0" shapeId="0" xr:uid="{4837A411-5B27-DD48-B2E7-FEB58FA1CF5E}">
      <text>
        <r>
          <rPr>
            <b/>
            <sz val="10"/>
            <color rgb="FF000000"/>
            <rFont val="Tahoma"/>
            <family val="2"/>
          </rPr>
          <t>Microsoft Office User:</t>
        </r>
        <r>
          <rPr>
            <sz val="10"/>
            <color rgb="FF000000"/>
            <rFont val="Tahoma"/>
            <family val="2"/>
          </rPr>
          <t xml:space="preserve">
</t>
        </r>
        <r>
          <rPr>
            <sz val="10"/>
            <color rgb="FF000000"/>
            <rFont val="Aptos Narrow"/>
            <family val="2"/>
            <scheme val="minor"/>
          </rPr>
          <t>pc
was</t>
        </r>
        <r>
          <rPr>
            <sz val="10"/>
            <color rgb="FF000000"/>
            <rFont val="Aptos Narrow"/>
            <family val="2"/>
            <scheme val="minor"/>
          </rPr>
          <t xml:space="preserve">
</t>
        </r>
        <r>
          <rPr>
            <sz val="10"/>
            <color rgb="FF000000"/>
            <rFont val="Tahoma"/>
            <family val="2"/>
          </rPr>
          <t>24,807k</t>
        </r>
      </text>
    </comment>
    <comment ref="C30" authorId="1" shapeId="0" xr:uid="{956A2516-E3E3-0B4C-8354-E50AB58FB828}">
      <text>
        <r>
          <rPr>
            <b/>
            <sz val="10"/>
            <color rgb="FF000000"/>
            <rFont val="Tahoma"/>
            <family val="2"/>
          </rPr>
          <t>Dang Phuong Nam:</t>
        </r>
        <r>
          <rPr>
            <sz val="10"/>
            <color rgb="FF000000"/>
            <rFont val="Tahoma"/>
            <family val="2"/>
          </rPr>
          <t xml:space="preserve">
</t>
        </r>
        <r>
          <rPr>
            <sz val="10"/>
            <color rgb="FF000000"/>
            <rFont val="Tahoma"/>
            <family val="2"/>
          </rPr>
          <t>Last week was: 27.290.000</t>
        </r>
      </text>
    </comment>
    <comment ref="C32" authorId="1" shapeId="0" xr:uid="{A19DAD3B-1A2C-834D-9BFF-067232715D3D}">
      <text>
        <r>
          <rPr>
            <b/>
            <sz val="10"/>
            <color rgb="FF000000"/>
            <rFont val="Tahoma"/>
            <family val="2"/>
          </rPr>
          <t>Dang Phuong Nam:</t>
        </r>
        <r>
          <rPr>
            <sz val="10"/>
            <color rgb="FF000000"/>
            <rFont val="Tahoma"/>
            <family val="2"/>
          </rPr>
          <t xml:space="preserve">
</t>
        </r>
        <r>
          <rPr>
            <sz val="10"/>
            <color rgb="FF000000"/>
            <rFont val="Tahoma"/>
            <family val="2"/>
          </rPr>
          <t>Last week was: 38.490.000</t>
        </r>
      </text>
    </comment>
    <comment ref="I32" authorId="0" shapeId="0" xr:uid="{54FD8D5F-8081-BE40-8109-BFEAC0654472}">
      <text>
        <r>
          <rPr>
            <b/>
            <sz val="10"/>
            <color rgb="FF000000"/>
            <rFont val="Tahoma"/>
            <family val="2"/>
          </rPr>
          <t>Microsoft Office User:</t>
        </r>
        <r>
          <rPr>
            <sz val="10"/>
            <color rgb="FF000000"/>
            <rFont val="Tahoma"/>
            <family val="2"/>
          </rPr>
          <t xml:space="preserve">
</t>
        </r>
        <r>
          <rPr>
            <sz val="10"/>
            <color rgb="FF000000"/>
            <rFont val="Helvetica Neue"/>
            <family val="2"/>
          </rPr>
          <t xml:space="preserve">pc
</t>
        </r>
        <r>
          <rPr>
            <sz val="10"/>
            <color rgb="FF000000"/>
            <rFont val="Helvetica Neue"/>
            <family val="2"/>
          </rPr>
          <t xml:space="preserve">was
</t>
        </r>
        <r>
          <rPr>
            <sz val="10"/>
            <color rgb="FF000000"/>
            <rFont val="Tahoma"/>
            <family val="2"/>
          </rPr>
          <t>oos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pc</author>
    <author>Nam Khánh</author>
    <author>user</author>
  </authors>
  <commentList>
    <comment ref="B2" authorId="0" shapeId="0" xr:uid="{F46135BB-E096-A448-A947-9AE202C919F0}">
      <text>
        <r>
          <rPr>
            <b/>
            <sz val="10"/>
            <color rgb="FF000000"/>
            <rFont val="Tahoma"/>
            <family val="2"/>
          </rPr>
          <t>Microsoft Office User:</t>
        </r>
        <r>
          <rPr>
            <sz val="10"/>
            <color rgb="FF000000"/>
            <rFont val="Tahoma"/>
            <family val="2"/>
          </rPr>
          <t xml:space="preserve">
</t>
        </r>
        <r>
          <rPr>
            <sz val="10"/>
            <color rgb="FF000000"/>
            <rFont val="Tahoma"/>
            <family val="2"/>
          </rPr>
          <t>last week was 18,990,000</t>
        </r>
      </text>
    </comment>
    <comment ref="D2" authorId="1" shapeId="0" xr:uid="{88347511-9C61-6E45-BD0A-197D5A829080}">
      <text>
        <r>
          <rPr>
            <b/>
            <sz val="10"/>
            <color rgb="FF000000"/>
            <rFont val="Tahoma"/>
            <family val="2"/>
          </rPr>
          <t>Đặng Thanh Vượng:</t>
        </r>
        <r>
          <rPr>
            <sz val="10"/>
            <color rgb="FF000000"/>
            <rFont val="Tahoma"/>
            <family val="2"/>
          </rPr>
          <t xml:space="preserve">
</t>
        </r>
        <r>
          <rPr>
            <sz val="10"/>
            <color rgb="FF000000"/>
            <rFont val="Tahoma"/>
            <family val="2"/>
          </rPr>
          <t>Last week was: 18.890.000</t>
        </r>
      </text>
    </comment>
    <comment ref="I2" authorId="0" shapeId="0" xr:uid="{38A0DD89-3B59-934A-A944-CEB2C9DD2E5E}">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18,023k</t>
        </r>
      </text>
    </comment>
    <comment ref="B3" authorId="2" shapeId="0" xr:uid="{B8F802D1-1A0C-C74B-83B3-8358694BDC35}">
      <text>
        <r>
          <rPr>
            <b/>
            <sz val="9"/>
            <color rgb="FF000000"/>
            <rFont val="Times New Roman"/>
            <family val="1"/>
          </rPr>
          <t>pc:</t>
        </r>
        <r>
          <rPr>
            <sz val="9"/>
            <color rgb="FF000000"/>
            <rFont val="Times New Roman"/>
            <family val="1"/>
          </rPr>
          <t xml:space="preserve">
</t>
        </r>
        <r>
          <rPr>
            <sz val="9"/>
            <color rgb="FF000000"/>
            <rFont val="Times New Roman"/>
            <family val="1"/>
          </rPr>
          <t>Was 22,190,000</t>
        </r>
      </text>
    </comment>
    <comment ref="I3" authorId="0" shapeId="0" xr:uid="{371DE80E-E020-5845-A79A-BB6075636A4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20,783k</t>
        </r>
      </text>
    </comment>
    <comment ref="B4" authorId="0" shapeId="0" xr:uid="{CAE6F8A2-5017-C745-8252-31E25153F722}">
      <text>
        <r>
          <rPr>
            <b/>
            <sz val="10"/>
            <color rgb="FF000000"/>
            <rFont val="Tahoma"/>
            <family val="2"/>
          </rPr>
          <t>Microsoft Office User:</t>
        </r>
        <r>
          <rPr>
            <sz val="10"/>
            <color rgb="FF000000"/>
            <rFont val="Tahoma"/>
            <family val="2"/>
          </rPr>
          <t xml:space="preserve">
pc
was 24,590,000</t>
        </r>
      </text>
    </comment>
    <comment ref="C4" authorId="1" shapeId="0" xr:uid="{2444EA26-AE22-444C-BCCD-98D47AA34487}">
      <text>
        <r>
          <rPr>
            <b/>
            <sz val="10"/>
            <color rgb="FF000000"/>
            <rFont val="Tahoma"/>
            <family val="2"/>
          </rPr>
          <t>Dang Phuong Nam:</t>
        </r>
        <r>
          <rPr>
            <sz val="10"/>
            <color rgb="FF000000"/>
            <rFont val="Tahoma"/>
            <family val="2"/>
          </rPr>
          <t xml:space="preserve">
</t>
        </r>
        <r>
          <rPr>
            <sz val="10"/>
            <color rgb="FF000000"/>
            <rFont val="Helvetica Neue"/>
            <family val="2"/>
          </rPr>
          <t>Last week was: 24.590.000</t>
        </r>
      </text>
    </comment>
    <comment ref="D4" authorId="1" shapeId="0" xr:uid="{3CAA3256-3332-9E47-AC47-7C741B73DF0B}">
      <text>
        <r>
          <rPr>
            <b/>
            <sz val="10"/>
            <color rgb="FF000000"/>
            <rFont val="Tahoma"/>
            <family val="2"/>
          </rPr>
          <t>Đặng Thanh Vượng:</t>
        </r>
        <r>
          <rPr>
            <sz val="10"/>
            <color rgb="FF000000"/>
            <rFont val="Tahoma"/>
            <family val="2"/>
          </rPr>
          <t xml:space="preserve">
</t>
        </r>
        <r>
          <rPr>
            <sz val="10"/>
            <color rgb="FF000000"/>
            <rFont val="Tahoma"/>
            <family val="2"/>
          </rPr>
          <t>Last week was: 24.590.000</t>
        </r>
      </text>
    </comment>
    <comment ref="B5" authorId="0" shapeId="0" xr:uid="{6ABD701E-E36A-C34F-92A0-D85A51C19046}">
      <text>
        <r>
          <rPr>
            <b/>
            <sz val="10"/>
            <color rgb="FF000000"/>
            <rFont val="Tahoma"/>
            <family val="2"/>
          </rPr>
          <t>Microsoft Office User:</t>
        </r>
        <r>
          <rPr>
            <sz val="10"/>
            <color rgb="FF000000"/>
            <rFont val="Tahoma"/>
            <family val="2"/>
          </rPr>
          <t xml:space="preserve">
Last week 29,290,000</t>
        </r>
      </text>
    </comment>
    <comment ref="C5" authorId="1" shapeId="0" xr:uid="{059A9423-8B6B-8040-A28F-6E124D64F77E}">
      <text>
        <r>
          <rPr>
            <b/>
            <sz val="10"/>
            <color rgb="FF000000"/>
            <rFont val="Tahoma"/>
            <family val="2"/>
          </rPr>
          <t>Dang Phuong Nam:</t>
        </r>
        <r>
          <rPr>
            <sz val="10"/>
            <color rgb="FF000000"/>
            <rFont val="Tahoma"/>
            <family val="2"/>
          </rPr>
          <t xml:space="preserve">
</t>
        </r>
        <r>
          <rPr>
            <sz val="10"/>
            <color rgb="FF000000"/>
            <rFont val="Tahoma"/>
            <family val="2"/>
          </rPr>
          <t>Last week was: 29.290.000</t>
        </r>
      </text>
    </comment>
    <comment ref="I5" authorId="0" shapeId="0" xr:uid="{41524CF3-A3A2-3E48-A84C-6F6BBC14686B}">
      <text>
        <r>
          <rPr>
            <b/>
            <sz val="10"/>
            <color rgb="FF000000"/>
            <rFont val="Tahoma"/>
            <family val="2"/>
          </rPr>
          <t>Microsoft Office User:</t>
        </r>
        <r>
          <rPr>
            <sz val="10"/>
            <color rgb="FF000000"/>
            <rFont val="Tahoma"/>
            <family val="2"/>
          </rPr>
          <t xml:space="preserve">
</t>
        </r>
        <r>
          <rPr>
            <sz val="10"/>
            <color rgb="FF000000"/>
            <rFont val="Tahoma"/>
            <family val="2"/>
          </rPr>
          <t>last week was
28433k</t>
        </r>
      </text>
    </comment>
    <comment ref="B6" authorId="2" shapeId="0" xr:uid="{CE273EA6-2B90-2743-B9F2-8ACB88BF8AA1}">
      <text>
        <r>
          <rPr>
            <b/>
            <sz val="9"/>
            <rFont val="Times New Roman"/>
            <family val="1"/>
          </rPr>
          <t>pc:</t>
        </r>
        <r>
          <rPr>
            <sz val="9"/>
            <rFont val="Times New Roman"/>
            <family val="1"/>
          </rPr>
          <t xml:space="preserve">
Was 19,390,000</t>
        </r>
      </text>
    </comment>
    <comment ref="B7" authorId="2" shapeId="0" xr:uid="{CB08B6B1-844D-1945-BF44-E7A550F9AC18}">
      <text>
        <r>
          <rPr>
            <b/>
            <sz val="9"/>
            <color rgb="FF000000"/>
            <rFont val="Times New Roman"/>
            <family val="1"/>
          </rPr>
          <t>pc:</t>
        </r>
        <r>
          <rPr>
            <sz val="9"/>
            <color rgb="FF000000"/>
            <rFont val="Times New Roman"/>
            <family val="1"/>
          </rPr>
          <t xml:space="preserve">
</t>
        </r>
        <r>
          <rPr>
            <sz val="9"/>
            <color rgb="FF000000"/>
            <rFont val="Times New Roman"/>
            <family val="1"/>
          </rPr>
          <t>Was 16,490,000</t>
        </r>
      </text>
    </comment>
    <comment ref="C7" authorId="1" shapeId="0" xr:uid="{D81A6C29-4FBC-544A-97DC-D0F3D94B38AB}">
      <text>
        <r>
          <rPr>
            <b/>
            <sz val="10"/>
            <color rgb="FF000000"/>
            <rFont val="Tahoma"/>
            <family val="2"/>
          </rPr>
          <t>Dang Phuong Nam:</t>
        </r>
        <r>
          <rPr>
            <sz val="10"/>
            <color rgb="FF000000"/>
            <rFont val="Tahoma"/>
            <family val="2"/>
          </rPr>
          <t xml:space="preserve">
</t>
        </r>
        <r>
          <rPr>
            <sz val="10"/>
            <color rgb="FF000000"/>
            <rFont val="Tahoma"/>
            <family val="2"/>
          </rPr>
          <t>Last week was: 16.490.000</t>
        </r>
      </text>
    </comment>
    <comment ref="D7" authorId="1" shapeId="0" xr:uid="{57D20D50-553E-7C49-8807-7157B4B1277C}">
      <text>
        <r>
          <rPr>
            <b/>
            <sz val="10"/>
            <color rgb="FF000000"/>
            <rFont val="Tahoma"/>
            <family val="2"/>
          </rPr>
          <t>Đặng Thanh Vượng:</t>
        </r>
        <r>
          <rPr>
            <sz val="10"/>
            <color rgb="FF000000"/>
            <rFont val="Tahoma"/>
            <family val="2"/>
          </rPr>
          <t xml:space="preserve">
</t>
        </r>
        <r>
          <rPr>
            <sz val="10"/>
            <color rgb="FF000000"/>
            <rFont val="Tahoma"/>
            <family val="2"/>
          </rPr>
          <t>Last week was: 16.390.000</t>
        </r>
      </text>
    </comment>
    <comment ref="I7" authorId="0" shapeId="0" xr:uid="{756A8785-45E0-E745-9156-5A4A581F589A}">
      <text>
        <r>
          <rPr>
            <b/>
            <sz val="10"/>
            <color rgb="FF000000"/>
            <rFont val="Tahoma"/>
            <family val="2"/>
          </rPr>
          <t xml:space="preserve">Microsoft Office User:
</t>
        </r>
        <r>
          <rPr>
            <sz val="10"/>
            <color rgb="FF000000"/>
            <rFont val="Tahoma"/>
            <family val="2"/>
          </rPr>
          <t>last week was
15,539k</t>
        </r>
      </text>
    </comment>
    <comment ref="B8" authorId="2" shapeId="0" xr:uid="{1A90A19B-4D36-A444-9AF2-EF03BC16743E}">
      <text>
        <r>
          <rPr>
            <b/>
            <sz val="9"/>
            <color rgb="FF000000"/>
            <rFont val="Times New Roman"/>
            <family val="1"/>
          </rPr>
          <t>pc:</t>
        </r>
        <r>
          <rPr>
            <sz val="9"/>
            <color rgb="FF000000"/>
            <rFont val="Times New Roman"/>
            <family val="1"/>
          </rPr>
          <t xml:space="preserve">
</t>
        </r>
        <r>
          <rPr>
            <sz val="9"/>
            <color rgb="FF000000"/>
            <rFont val="Times New Roman"/>
            <family val="1"/>
          </rPr>
          <t>Was 13,690,000</t>
        </r>
      </text>
    </comment>
    <comment ref="G8" authorId="3" shapeId="0" xr:uid="{06D57F95-DABC-3C48-A1F0-B633357435B4}">
      <text>
        <r>
          <rPr>
            <b/>
            <sz val="10"/>
            <color rgb="FF000000"/>
            <rFont val="Tahoma"/>
            <family val="2"/>
          </rPr>
          <t>W8: 13.390.000</t>
        </r>
      </text>
    </comment>
    <comment ref="H8" authorId="4" shapeId="0" xr:uid="{52AF40A9-56F6-9844-B369-61D0521FF21C}">
      <text>
        <r>
          <rPr>
            <b/>
            <sz val="10"/>
            <color rgb="FF000000"/>
            <rFont val="Tahoma"/>
            <family val="2"/>
          </rPr>
          <t>user:</t>
        </r>
        <r>
          <rPr>
            <sz val="10"/>
            <color rgb="FF000000"/>
            <rFont val="Tahoma"/>
            <family val="2"/>
          </rPr>
          <t xml:space="preserve">
</t>
        </r>
        <r>
          <rPr>
            <sz val="10"/>
            <color rgb="FF000000"/>
            <rFont val="Tahoma"/>
            <family val="2"/>
          </rPr>
          <t xml:space="preserve">13.390.000
</t>
        </r>
      </text>
    </comment>
    <comment ref="B9" authorId="2" shapeId="0" xr:uid="{83419B4E-046D-4141-8802-B7CED6F1CCD7}">
      <text>
        <r>
          <rPr>
            <b/>
            <sz val="9"/>
            <color rgb="FF000000"/>
            <rFont val="Times New Roman"/>
            <family val="1"/>
          </rPr>
          <t>pc:</t>
        </r>
        <r>
          <rPr>
            <sz val="9"/>
            <color rgb="FF000000"/>
            <rFont val="Times New Roman"/>
            <family val="1"/>
          </rPr>
          <t xml:space="preserve">
</t>
        </r>
        <r>
          <rPr>
            <sz val="9"/>
            <color rgb="FF000000"/>
            <rFont val="Times New Roman"/>
            <family val="1"/>
          </rPr>
          <t>Was 11,590,000</t>
        </r>
      </text>
    </comment>
    <comment ref="D9" authorId="1" shapeId="0" xr:uid="{124BCD9D-5CEB-9F41-8883-BBD8123B8FBA}">
      <text>
        <r>
          <rPr>
            <b/>
            <sz val="10"/>
            <color rgb="FF000000"/>
            <rFont val="Tahoma"/>
            <family val="2"/>
          </rPr>
          <t>Đặng Thanh Vượng:</t>
        </r>
        <r>
          <rPr>
            <sz val="10"/>
            <color rgb="FF000000"/>
            <rFont val="Tahoma"/>
            <family val="2"/>
          </rPr>
          <t xml:space="preserve">
</t>
        </r>
        <r>
          <rPr>
            <sz val="10"/>
            <color rgb="FF000000"/>
            <rFont val="Tahoma"/>
            <family val="2"/>
          </rPr>
          <t>Last week was: 11.890.000</t>
        </r>
      </text>
    </comment>
    <comment ref="B10" authorId="2" shapeId="0" xr:uid="{32B6C0CC-CE81-1C49-9517-8161F28FB0E0}">
      <text>
        <r>
          <rPr>
            <b/>
            <sz val="9"/>
            <color rgb="FF000000"/>
            <rFont val="Times New Roman"/>
            <family val="1"/>
          </rPr>
          <t>pc:</t>
        </r>
        <r>
          <rPr>
            <sz val="9"/>
            <color rgb="FF000000"/>
            <rFont val="Times New Roman"/>
            <family val="1"/>
          </rPr>
          <t xml:space="preserve">
</t>
        </r>
        <r>
          <rPr>
            <sz val="9"/>
            <color rgb="FF000000"/>
            <rFont val="Times New Roman"/>
            <family val="1"/>
          </rPr>
          <t>Was 8,690,000</t>
        </r>
      </text>
    </comment>
    <comment ref="B11" authorId="2" shapeId="0" xr:uid="{A73747C3-8EE7-024E-A8C4-781EEF31CB95}">
      <text>
        <r>
          <rPr>
            <b/>
            <sz val="9"/>
            <color rgb="FF000000"/>
            <rFont val="Times New Roman"/>
            <family val="1"/>
          </rPr>
          <t>pc:</t>
        </r>
        <r>
          <rPr>
            <sz val="9"/>
            <color rgb="FF000000"/>
            <rFont val="Times New Roman"/>
            <family val="1"/>
          </rPr>
          <t xml:space="preserve">
</t>
        </r>
        <r>
          <rPr>
            <sz val="9"/>
            <color rgb="FF000000"/>
            <rFont val="Times New Roman"/>
            <family val="1"/>
          </rPr>
          <t>Was 21,790,000</t>
        </r>
      </text>
    </comment>
    <comment ref="C11" authorId="1" shapeId="0" xr:uid="{F9BF5A5B-FD3F-B844-8005-540C284EDA75}">
      <text>
        <r>
          <rPr>
            <b/>
            <sz val="10"/>
            <color rgb="FF000000"/>
            <rFont val="Tahoma"/>
            <family val="2"/>
          </rPr>
          <t>Dang Phuong Nam:</t>
        </r>
        <r>
          <rPr>
            <sz val="10"/>
            <color rgb="FF000000"/>
            <rFont val="Tahoma"/>
            <family val="2"/>
          </rPr>
          <t xml:space="preserve">
</t>
        </r>
        <r>
          <rPr>
            <sz val="10"/>
            <color rgb="FF000000"/>
            <rFont val="Tahoma"/>
            <family val="2"/>
          </rPr>
          <t>Last week was: 21.190.000</t>
        </r>
      </text>
    </comment>
    <comment ref="B12" authorId="0" shapeId="0" xr:uid="{5C981BDA-AEE4-2E48-BFD5-ABCE98FD4A5B}">
      <text>
        <r>
          <rPr>
            <b/>
            <sz val="10"/>
            <color rgb="FF000000"/>
            <rFont val="Tahoma"/>
            <family val="2"/>
          </rPr>
          <t>Microsoft Office User:</t>
        </r>
        <r>
          <rPr>
            <sz val="10"/>
            <color rgb="FF000000"/>
            <rFont val="Tahoma"/>
            <family val="2"/>
          </rPr>
          <t xml:space="preserve">
pc
was 13,890,000</t>
        </r>
      </text>
    </comment>
    <comment ref="C12" authorId="1" shapeId="0" xr:uid="{4101B783-FC82-5041-8606-F3F9E32F9ECB}">
      <text>
        <r>
          <rPr>
            <b/>
            <sz val="10"/>
            <color rgb="FF000000"/>
            <rFont val="Tahoma"/>
            <family val="2"/>
          </rPr>
          <t>Dang Phuong Nam:</t>
        </r>
        <r>
          <rPr>
            <sz val="10"/>
            <color rgb="FF000000"/>
            <rFont val="Tahoma"/>
            <family val="2"/>
          </rPr>
          <t xml:space="preserve">
</t>
        </r>
        <r>
          <rPr>
            <sz val="10"/>
            <color rgb="FF000000"/>
            <rFont val="Tahoma"/>
            <family val="2"/>
          </rPr>
          <t>Last week was: 13.890.000</t>
        </r>
      </text>
    </comment>
    <comment ref="D12" authorId="1" shapeId="0" xr:uid="{368805E9-C456-084E-82AD-93964B4466C8}">
      <text>
        <r>
          <rPr>
            <b/>
            <sz val="10"/>
            <color rgb="FF000000"/>
            <rFont val="Tahoma"/>
            <family val="2"/>
          </rPr>
          <t>Đặng Thanh Vượng:</t>
        </r>
        <r>
          <rPr>
            <sz val="10"/>
            <color rgb="FF000000"/>
            <rFont val="Tahoma"/>
            <family val="2"/>
          </rPr>
          <t xml:space="preserve">
</t>
        </r>
        <r>
          <rPr>
            <sz val="10"/>
            <color rgb="FF000000"/>
            <rFont val="Helvetica Neue"/>
            <family val="2"/>
          </rPr>
          <t>Last week was: 13.990,000</t>
        </r>
        <r>
          <rPr>
            <sz val="10"/>
            <color rgb="FF000000"/>
            <rFont val="Tahoma"/>
            <family val="2"/>
          </rPr>
          <t xml:space="preserve">	</t>
        </r>
      </text>
    </comment>
    <comment ref="I12" authorId="0" shapeId="0" xr:uid="{10736958-6235-5C4A-99D6-79279531EBA8}">
      <text>
        <r>
          <rPr>
            <b/>
            <sz val="10"/>
            <color rgb="FF000000"/>
            <rFont val="Tahoma"/>
            <family val="2"/>
          </rPr>
          <t>Microsoft Office User:</t>
        </r>
        <r>
          <rPr>
            <sz val="10"/>
            <color rgb="FF000000"/>
            <rFont val="Tahoma"/>
            <family val="2"/>
          </rPr>
          <t xml:space="preserve">
</t>
        </r>
        <r>
          <rPr>
            <sz val="10"/>
            <color rgb="FF000000"/>
            <rFont val="Tahoma"/>
            <family val="2"/>
          </rPr>
          <t>last week was
13,607k</t>
        </r>
      </text>
    </comment>
    <comment ref="B13" authorId="0" shapeId="0" xr:uid="{0A160DB2-8B0B-354F-A070-E4F6390982C3}">
      <text>
        <r>
          <rPr>
            <b/>
            <sz val="10"/>
            <color rgb="FF000000"/>
            <rFont val="Tahoma"/>
            <family val="2"/>
          </rPr>
          <t>Microsoft Office User:</t>
        </r>
        <r>
          <rPr>
            <sz val="10"/>
            <color rgb="FF000000"/>
            <rFont val="Tahoma"/>
            <family val="2"/>
          </rPr>
          <t xml:space="preserve">
pc 
was 12,890,000</t>
        </r>
      </text>
    </comment>
    <comment ref="D13" authorId="1" shapeId="0" xr:uid="{0C80EEC0-A763-6E43-ADCC-8ECC81C079C6}">
      <text>
        <r>
          <rPr>
            <b/>
            <sz val="10"/>
            <color rgb="FF000000"/>
            <rFont val="Tahoma"/>
            <family val="2"/>
          </rPr>
          <t>Đặng Thanh Vượng:</t>
        </r>
        <r>
          <rPr>
            <sz val="10"/>
            <color rgb="FF000000"/>
            <rFont val="Tahoma"/>
            <family val="2"/>
          </rPr>
          <t xml:space="preserve">
</t>
        </r>
        <r>
          <rPr>
            <sz val="10"/>
            <color rgb="FF000000"/>
            <rFont val="Helvetica Neue"/>
            <family val="2"/>
          </rPr>
          <t>Last week was: 11.890,000</t>
        </r>
        <r>
          <rPr>
            <sz val="10"/>
            <color rgb="FF000000"/>
            <rFont val="Tahoma"/>
            <family val="2"/>
          </rPr>
          <t xml:space="preserve">	</t>
        </r>
      </text>
    </comment>
    <comment ref="I13" authorId="0" shapeId="0" xr:uid="{91B1464F-5476-6E45-87FC-0EE75FB3B11E}">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10,939k</t>
        </r>
      </text>
    </comment>
    <comment ref="B14" authorId="2" shapeId="0" xr:uid="{5FCFC287-0B80-E94A-A500-A3ECDB94E4C4}">
      <text>
        <r>
          <rPr>
            <b/>
            <sz val="9"/>
            <rFont val="Times New Roman"/>
            <family val="1"/>
          </rPr>
          <t>pc:</t>
        </r>
        <r>
          <rPr>
            <sz val="9"/>
            <rFont val="Times New Roman"/>
            <family val="1"/>
          </rPr>
          <t xml:space="preserve">
Was 10,590,000</t>
        </r>
      </text>
    </comment>
    <comment ref="E14" authorId="0" shapeId="0" xr:uid="{5B8EFD31-0215-2B41-B1BB-88DFA6A8DA9E}">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9.690.000đ</t>
        </r>
      </text>
    </comment>
    <comment ref="H14" authorId="4" shapeId="0" xr:uid="{915C1FD0-AD87-7E49-929A-603B6B7CDC18}">
      <text>
        <r>
          <rPr>
            <b/>
            <sz val="10"/>
            <color rgb="FF000000"/>
            <rFont val="Tahoma"/>
            <family val="2"/>
          </rPr>
          <t>user:</t>
        </r>
        <r>
          <rPr>
            <sz val="10"/>
            <color rgb="FF000000"/>
            <rFont val="Tahoma"/>
            <family val="2"/>
          </rPr>
          <t xml:space="preserve">
</t>
        </r>
        <r>
          <rPr>
            <sz val="10"/>
            <color rgb="FF000000"/>
            <rFont val="Tahoma"/>
            <family val="2"/>
          </rPr>
          <t xml:space="preserve">9890000
</t>
        </r>
      </text>
    </comment>
    <comment ref="I14" authorId="0" shapeId="0" xr:uid="{28A96D71-028E-FC49-A720-0C9CA2C5FCF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9,191k</t>
        </r>
      </text>
    </comment>
    <comment ref="B15" authorId="2" shapeId="0" xr:uid="{6C524330-5076-674A-9D71-FCFA0DC17B97}">
      <text>
        <r>
          <rPr>
            <b/>
            <sz val="9"/>
            <color rgb="FF000000"/>
            <rFont val="Times New Roman"/>
            <family val="1"/>
          </rPr>
          <t>pc:</t>
        </r>
        <r>
          <rPr>
            <sz val="9"/>
            <color rgb="FF000000"/>
            <rFont val="Times New Roman"/>
            <family val="1"/>
          </rPr>
          <t xml:space="preserve">
</t>
        </r>
        <r>
          <rPr>
            <sz val="9"/>
            <color rgb="FF000000"/>
            <rFont val="Times New Roman"/>
            <family val="1"/>
          </rPr>
          <t>Was 7,090,000</t>
        </r>
      </text>
    </comment>
    <comment ref="C15" authorId="1" shapeId="0" xr:uid="{7FEBD69A-8984-CE46-B435-5DF7FD249911}">
      <text>
        <r>
          <rPr>
            <b/>
            <sz val="10"/>
            <color rgb="FF000000"/>
            <rFont val="Tahoma"/>
            <family val="2"/>
          </rPr>
          <t>Dang Phuong Nam:</t>
        </r>
        <r>
          <rPr>
            <sz val="10"/>
            <color rgb="FF000000"/>
            <rFont val="Tahoma"/>
            <family val="2"/>
          </rPr>
          <t xml:space="preserve">
</t>
        </r>
        <r>
          <rPr>
            <sz val="10"/>
            <color rgb="FF000000"/>
            <rFont val="Tahoma"/>
            <family val="2"/>
          </rPr>
          <t>Last week was: 7.090.000</t>
        </r>
      </text>
    </comment>
    <comment ref="E15" authorId="0" shapeId="0" xr:uid="{2436147A-E39C-304C-89ED-3E299298138C}">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6.990.000đ</t>
        </r>
      </text>
    </comment>
    <comment ref="G15" authorId="3" shapeId="0" xr:uid="{7136E847-76F3-004F-ACF8-8A29C2860EAA}">
      <text>
        <r>
          <rPr>
            <b/>
            <sz val="10"/>
            <color rgb="FF000000"/>
            <rFont val="Tahoma"/>
            <family val="2"/>
          </rPr>
          <t>W8: 6.690.000</t>
        </r>
      </text>
    </comment>
    <comment ref="B16" authorId="0" shapeId="0" xr:uid="{37085ED4-61F1-A342-A5D9-C948C6CFC6EE}">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was 5,990,000</t>
        </r>
      </text>
    </comment>
    <comment ref="C16" authorId="1" shapeId="0" xr:uid="{972D78EF-1EEF-BF45-8A7E-7CF614E23B73}">
      <text>
        <r>
          <rPr>
            <b/>
            <sz val="10"/>
            <color rgb="FF000000"/>
            <rFont val="Tahoma"/>
            <family val="2"/>
          </rPr>
          <t>Dang Phuong Nam:</t>
        </r>
        <r>
          <rPr>
            <sz val="10"/>
            <color rgb="FF000000"/>
            <rFont val="Tahoma"/>
            <family val="2"/>
          </rPr>
          <t xml:space="preserve">
</t>
        </r>
        <r>
          <rPr>
            <sz val="10"/>
            <color rgb="FF000000"/>
            <rFont val="Tahoma"/>
            <family val="2"/>
          </rPr>
          <t>Last week was: 5.990.000</t>
        </r>
      </text>
    </comment>
    <comment ref="D16" authorId="1" shapeId="0" xr:uid="{BADDA5CB-D380-F64D-BE5A-22E67F5BCC87}">
      <text>
        <r>
          <rPr>
            <b/>
            <sz val="10"/>
            <color rgb="FF000000"/>
            <rFont val="Tahoma"/>
            <family val="2"/>
          </rPr>
          <t>Đặng Thanh Vượng:</t>
        </r>
        <r>
          <rPr>
            <sz val="10"/>
            <color rgb="FF000000"/>
            <rFont val="Tahoma"/>
            <family val="2"/>
          </rPr>
          <t xml:space="preserve">
</t>
        </r>
        <r>
          <rPr>
            <sz val="10"/>
            <color rgb="FF000000"/>
            <rFont val="Helvetica Neue"/>
            <family val="2"/>
          </rPr>
          <t>Last week was: 5.940,000</t>
        </r>
        <r>
          <rPr>
            <sz val="10"/>
            <color rgb="FF000000"/>
            <rFont val="Tahoma"/>
            <family val="2"/>
          </rPr>
          <t xml:space="preserve">	</t>
        </r>
      </text>
    </comment>
    <comment ref="F16" authorId="2" shapeId="0" xr:uid="{3B9E678C-E3AE-6C44-ABB6-5370C77548AD}">
      <text>
        <r>
          <rPr>
            <b/>
            <sz val="9"/>
            <color rgb="FF000000"/>
            <rFont val="Times New Roman"/>
            <family val="1"/>
          </rPr>
          <t>pc:</t>
        </r>
        <r>
          <rPr>
            <sz val="9"/>
            <color rgb="FF000000"/>
            <rFont val="Times New Roman"/>
            <family val="1"/>
          </rPr>
          <t xml:space="preserve">
</t>
        </r>
        <r>
          <rPr>
            <sz val="9"/>
            <color rgb="FF000000"/>
            <rFont val="Times New Roman"/>
            <family val="1"/>
          </rPr>
          <t>Was 5,990,000</t>
        </r>
      </text>
    </comment>
    <comment ref="I16" authorId="0" shapeId="0" xr:uid="{97788106-A485-8643-B9AB-BB88D4A8B5A2}">
      <text>
        <r>
          <rPr>
            <b/>
            <sz val="10"/>
            <color rgb="FF000000"/>
            <rFont val="Tahoma"/>
            <family val="2"/>
          </rPr>
          <t>Microsoft Office User:</t>
        </r>
        <r>
          <rPr>
            <sz val="10"/>
            <color rgb="FF000000"/>
            <rFont val="Tahoma"/>
            <family val="2"/>
          </rPr>
          <t xml:space="preserve">
</t>
        </r>
        <r>
          <rPr>
            <sz val="10"/>
            <color rgb="FF000000"/>
            <rFont val="Tahoma"/>
            <family val="2"/>
          </rPr>
          <t>last week was
5,511k</t>
        </r>
      </text>
    </comment>
    <comment ref="B17" authorId="2" shapeId="0" xr:uid="{74C778FB-2C1A-6342-AE0C-CFC375D38F37}">
      <text>
        <r>
          <rPr>
            <b/>
            <sz val="9"/>
            <rFont val="Times New Roman"/>
            <family val="1"/>
          </rPr>
          <t>pc:</t>
        </r>
        <r>
          <rPr>
            <sz val="9"/>
            <rFont val="Times New Roman"/>
            <family val="1"/>
          </rPr>
          <t xml:space="preserve">
Was 7,390,000</t>
        </r>
      </text>
    </comment>
    <comment ref="C17" authorId="1" shapeId="0" xr:uid="{EB375EE7-6959-834B-A533-D18802F5F43F}">
      <text>
        <r>
          <rPr>
            <b/>
            <sz val="10"/>
            <color rgb="FF000000"/>
            <rFont val="Tahoma"/>
            <family val="2"/>
          </rPr>
          <t>Dang Phuong Nam:</t>
        </r>
        <r>
          <rPr>
            <sz val="10"/>
            <color rgb="FF000000"/>
            <rFont val="Tahoma"/>
            <family val="2"/>
          </rPr>
          <t xml:space="preserve">
</t>
        </r>
        <r>
          <rPr>
            <sz val="10"/>
            <color rgb="FF000000"/>
            <rFont val="Tahoma"/>
            <family val="2"/>
          </rPr>
          <t>Last week was: 7.390.000</t>
        </r>
      </text>
    </comment>
    <comment ref="B18" authorId="2" shapeId="0" xr:uid="{46CF181A-6107-3B4D-A180-BE45A6DCD3ED}">
      <text>
        <r>
          <rPr>
            <b/>
            <sz val="9"/>
            <rFont val="Times New Roman"/>
            <family val="1"/>
          </rPr>
          <t>pc:</t>
        </r>
        <r>
          <rPr>
            <sz val="9"/>
            <rFont val="Times New Roman"/>
            <family val="1"/>
          </rPr>
          <t xml:space="preserve">
Was 6,990,000</t>
        </r>
      </text>
    </comment>
    <comment ref="C18" authorId="1" shapeId="0" xr:uid="{45B8F61C-9D77-BF42-8573-6DCC116CDE4D}">
      <text>
        <r>
          <rPr>
            <b/>
            <sz val="10"/>
            <color rgb="FF000000"/>
            <rFont val="Tahoma"/>
            <family val="2"/>
          </rPr>
          <t>Dang Phuong Nam:</t>
        </r>
        <r>
          <rPr>
            <sz val="10"/>
            <color rgb="FF000000"/>
            <rFont val="Tahoma"/>
            <family val="2"/>
          </rPr>
          <t xml:space="preserve">
</t>
        </r>
        <r>
          <rPr>
            <sz val="10"/>
            <color rgb="FF000000"/>
            <rFont val="Tahoma"/>
            <family val="2"/>
          </rPr>
          <t>Last week was: 6.990.000</t>
        </r>
      </text>
    </comment>
    <comment ref="D18" authorId="1" shapeId="0" xr:uid="{CA26E959-6EE5-674E-82AE-AC81D25D09BA}">
      <text>
        <r>
          <rPr>
            <b/>
            <sz val="10"/>
            <color rgb="FF000000"/>
            <rFont val="Tahoma"/>
            <family val="2"/>
          </rPr>
          <t>Đặng Thanh Vượng:</t>
        </r>
        <r>
          <rPr>
            <sz val="10"/>
            <color rgb="FF000000"/>
            <rFont val="Tahoma"/>
            <family val="2"/>
          </rPr>
          <t xml:space="preserve">
</t>
        </r>
        <r>
          <rPr>
            <sz val="10"/>
            <color rgb="FF000000"/>
            <rFont val="Helvetica Neue"/>
            <family val="2"/>
          </rPr>
          <t>Last week was: 6.240,000</t>
        </r>
        <r>
          <rPr>
            <sz val="10"/>
            <color rgb="FF000000"/>
            <rFont val="Tahoma"/>
            <family val="2"/>
          </rPr>
          <t xml:space="preserve">	</t>
        </r>
      </text>
    </comment>
    <comment ref="B19" authorId="0" shapeId="0" xr:uid="{629483CB-4D90-674A-9025-9A5B0FF06919}">
      <text>
        <r>
          <rPr>
            <b/>
            <sz val="10"/>
            <color rgb="FF000000"/>
            <rFont val="Tahoma"/>
            <family val="2"/>
          </rPr>
          <t>Microsoft Office User:</t>
        </r>
        <r>
          <rPr>
            <sz val="10"/>
            <color rgb="FF000000"/>
            <rFont val="Tahoma"/>
            <family val="2"/>
          </rPr>
          <t xml:space="preserve">
pc
was 7,990,000</t>
        </r>
      </text>
    </comment>
    <comment ref="C19" authorId="1" shapeId="0" xr:uid="{BFBAFDE0-A3E2-DF45-AE02-90B36FC00EE4}">
      <text>
        <r>
          <rPr>
            <b/>
            <sz val="10"/>
            <color rgb="FF000000"/>
            <rFont val="Tahoma"/>
            <family val="2"/>
          </rPr>
          <t>Dang Phuong Nam:</t>
        </r>
        <r>
          <rPr>
            <sz val="10"/>
            <color rgb="FF000000"/>
            <rFont val="Tahoma"/>
            <family val="2"/>
          </rPr>
          <t xml:space="preserve">
</t>
        </r>
        <r>
          <rPr>
            <sz val="10"/>
            <color rgb="FF000000"/>
            <rFont val="Tahoma"/>
            <family val="2"/>
          </rPr>
          <t>Last week was: 8.190.000</t>
        </r>
      </text>
    </comment>
    <comment ref="B20" authorId="2" shapeId="0" xr:uid="{51FD035B-147D-B64E-B4A8-C5B4818FE9C6}">
      <text>
        <r>
          <rPr>
            <b/>
            <sz val="9"/>
            <rFont val="Times New Roman"/>
            <family val="1"/>
          </rPr>
          <t>pc:</t>
        </r>
        <r>
          <rPr>
            <sz val="9"/>
            <rFont val="Times New Roman"/>
            <family val="1"/>
          </rPr>
          <t xml:space="preserve">
Was 9,390,000
</t>
        </r>
      </text>
    </comment>
    <comment ref="C20" authorId="1" shapeId="0" xr:uid="{73DE4CBA-CBB3-044A-9A78-5DE95B483D6D}">
      <text>
        <r>
          <rPr>
            <b/>
            <sz val="10"/>
            <color rgb="FF000000"/>
            <rFont val="Tahoma"/>
            <family val="2"/>
          </rPr>
          <t>Dang Phuong Nam:</t>
        </r>
        <r>
          <rPr>
            <sz val="10"/>
            <color rgb="FF000000"/>
            <rFont val="Tahoma"/>
            <family val="2"/>
          </rPr>
          <t xml:space="preserve">
</t>
        </r>
        <r>
          <rPr>
            <sz val="10"/>
            <color rgb="FF000000"/>
            <rFont val="Tahoma"/>
            <family val="2"/>
          </rPr>
          <t>Last week was: 9.390.000</t>
        </r>
      </text>
    </comment>
    <comment ref="D20" authorId="1" shapeId="0" xr:uid="{E4B6AE61-3C73-C541-9C41-60D09ED58AA5}">
      <text>
        <r>
          <rPr>
            <b/>
            <sz val="10"/>
            <color rgb="FF000000"/>
            <rFont val="Tahoma"/>
            <family val="2"/>
          </rPr>
          <t>Đặng Thanh Vượng:</t>
        </r>
        <r>
          <rPr>
            <sz val="10"/>
            <color rgb="FF000000"/>
            <rFont val="Tahoma"/>
            <family val="2"/>
          </rPr>
          <t xml:space="preserve">
</t>
        </r>
        <r>
          <rPr>
            <sz val="10"/>
            <color rgb="FF000000"/>
            <rFont val="Helvetica Neue"/>
            <family val="2"/>
          </rPr>
          <t>Last week was: 9.340,000</t>
        </r>
        <r>
          <rPr>
            <sz val="10"/>
            <color rgb="FF000000"/>
            <rFont val="Tahoma"/>
            <family val="2"/>
          </rPr>
          <t xml:space="preserve">	</t>
        </r>
      </text>
    </comment>
    <comment ref="H20" authorId="4" shapeId="0" xr:uid="{D3C4CC33-9630-2D4E-BBD9-D5ECDBE427FD}">
      <text>
        <r>
          <rPr>
            <b/>
            <sz val="10"/>
            <color rgb="FF000000"/>
            <rFont val="Tahoma"/>
            <family val="2"/>
          </rPr>
          <t>user:</t>
        </r>
        <r>
          <rPr>
            <sz val="10"/>
            <color rgb="FF000000"/>
            <rFont val="Tahoma"/>
            <family val="2"/>
          </rPr>
          <t xml:space="preserve">
</t>
        </r>
        <r>
          <rPr>
            <sz val="10"/>
            <color rgb="FF000000"/>
            <rFont val="Tahoma"/>
            <family val="2"/>
          </rPr>
          <t>8740000</t>
        </r>
      </text>
    </comment>
    <comment ref="B21" authorId="0" shapeId="0" xr:uid="{17E38536-4F5B-5243-B870-A999592C4BB8}">
      <text>
        <r>
          <rPr>
            <b/>
            <sz val="10"/>
            <color rgb="FF000000"/>
            <rFont val="Tahoma"/>
            <family val="2"/>
          </rPr>
          <t>Microsoft Office User:</t>
        </r>
        <r>
          <rPr>
            <sz val="10"/>
            <color rgb="FF000000"/>
            <rFont val="Tahoma"/>
            <family val="2"/>
          </rPr>
          <t xml:space="preserve">
pc 
was 12,390,000</t>
        </r>
      </text>
    </comment>
    <comment ref="C21" authorId="1" shapeId="0" xr:uid="{3B4DF863-7AC4-D747-9321-C0E131AC8747}">
      <text>
        <r>
          <rPr>
            <b/>
            <sz val="10"/>
            <color rgb="FF000000"/>
            <rFont val="Tahoma"/>
            <family val="2"/>
          </rPr>
          <t>Dang Phuong Nam:</t>
        </r>
        <r>
          <rPr>
            <sz val="10"/>
            <color rgb="FF000000"/>
            <rFont val="Tahoma"/>
            <family val="2"/>
          </rPr>
          <t xml:space="preserve">
</t>
        </r>
        <r>
          <rPr>
            <sz val="10"/>
            <color rgb="FF000000"/>
            <rFont val="Tahoma"/>
            <family val="2"/>
          </rPr>
          <t>Last week was: 12.390.000</t>
        </r>
      </text>
    </comment>
    <comment ref="D21" authorId="1" shapeId="0" xr:uid="{DC268DCC-B788-7B47-A83A-66A7B0C377AD}">
      <text>
        <r>
          <rPr>
            <b/>
            <sz val="10"/>
            <color rgb="FF000000"/>
            <rFont val="Tahoma"/>
            <family val="2"/>
          </rPr>
          <t>Đặng Thanh Vượng:</t>
        </r>
        <r>
          <rPr>
            <sz val="10"/>
            <color rgb="FF000000"/>
            <rFont val="Tahoma"/>
            <family val="2"/>
          </rPr>
          <t xml:space="preserve">
</t>
        </r>
        <r>
          <rPr>
            <sz val="10"/>
            <color rgb="FF000000"/>
            <rFont val="Helvetica Neue"/>
            <family val="2"/>
          </rPr>
          <t>Last week was: 12.290,000</t>
        </r>
        <r>
          <rPr>
            <sz val="10"/>
            <color rgb="FF000000"/>
            <rFont val="Tahoma"/>
            <family val="2"/>
          </rPr>
          <t xml:space="preserve">	</t>
        </r>
      </text>
    </comment>
    <comment ref="B22" authorId="2" shapeId="0" xr:uid="{0D60B3CC-8987-5844-8340-95FB5D5739C7}">
      <text>
        <r>
          <rPr>
            <b/>
            <sz val="9"/>
            <rFont val="Times New Roman"/>
            <family val="1"/>
          </rPr>
          <t>pc:</t>
        </r>
        <r>
          <rPr>
            <sz val="9"/>
            <rFont val="Times New Roman"/>
            <family val="1"/>
          </rPr>
          <t xml:space="preserve">
Was 10,790,000</t>
        </r>
      </text>
    </comment>
    <comment ref="C22" authorId="1" shapeId="0" xr:uid="{095FFF61-713C-3B46-A69C-03453DF0C8C8}">
      <text>
        <r>
          <rPr>
            <b/>
            <sz val="10"/>
            <color rgb="FF000000"/>
            <rFont val="Tahoma"/>
            <family val="2"/>
          </rPr>
          <t>Dang Phuong Nam:</t>
        </r>
        <r>
          <rPr>
            <sz val="10"/>
            <color rgb="FF000000"/>
            <rFont val="Tahoma"/>
            <family val="2"/>
          </rPr>
          <t xml:space="preserve">
</t>
        </r>
        <r>
          <rPr>
            <sz val="10"/>
            <color rgb="FF000000"/>
            <rFont val="Tahoma"/>
            <family val="2"/>
          </rPr>
          <t>Last week was: 10.790.000</t>
        </r>
      </text>
    </comment>
    <comment ref="B24" authorId="2" shapeId="0" xr:uid="{DF665604-B1A4-DF41-8DD9-58E339CE76CC}">
      <text>
        <r>
          <rPr>
            <b/>
            <sz val="9"/>
            <rFont val="Times New Roman"/>
            <family val="1"/>
          </rPr>
          <t>pc:</t>
        </r>
        <r>
          <rPr>
            <sz val="9"/>
            <rFont val="Times New Roman"/>
            <family val="1"/>
          </rPr>
          <t xml:space="preserve">
Was 20,990,000</t>
        </r>
      </text>
    </comment>
    <comment ref="C24" authorId="1" shapeId="0" xr:uid="{2023FE9E-8319-7343-B0F0-6AC47EE98BB2}">
      <text>
        <r>
          <rPr>
            <b/>
            <sz val="10"/>
            <color rgb="FF000000"/>
            <rFont val="Tahoma"/>
            <family val="2"/>
          </rPr>
          <t>Dang Phuong Nam:</t>
        </r>
        <r>
          <rPr>
            <sz val="10"/>
            <color rgb="FF000000"/>
            <rFont val="Tahoma"/>
            <family val="2"/>
          </rPr>
          <t xml:space="preserve">
</t>
        </r>
        <r>
          <rPr>
            <sz val="10"/>
            <color rgb="FF000000"/>
            <rFont val="Tahoma"/>
            <family val="2"/>
          </rPr>
          <t>Last week was: 21.190.000</t>
        </r>
      </text>
    </comment>
    <comment ref="B26" authorId="0" shapeId="0" xr:uid="{D9DC44BB-79CA-C04A-9FE5-D8A55095AFB7}">
      <text>
        <r>
          <rPr>
            <b/>
            <sz val="10"/>
            <color rgb="FF000000"/>
            <rFont val="Tahoma"/>
            <family val="2"/>
          </rPr>
          <t>Microsoft Office User:</t>
        </r>
        <r>
          <rPr>
            <sz val="10"/>
            <color rgb="FF000000"/>
            <rFont val="Tahoma"/>
            <family val="2"/>
          </rPr>
          <t xml:space="preserve">
pc 
was 3,990,000</t>
        </r>
      </text>
    </comment>
    <comment ref="C26" authorId="1" shapeId="0" xr:uid="{E459A69A-7D12-864E-8C58-9FC9E39FEA6E}">
      <text>
        <r>
          <rPr>
            <b/>
            <sz val="10"/>
            <color rgb="FF000000"/>
            <rFont val="Tahoma"/>
            <family val="2"/>
          </rPr>
          <t>Dang Phuong Nam:</t>
        </r>
        <r>
          <rPr>
            <sz val="10"/>
            <color rgb="FF000000"/>
            <rFont val="Tahoma"/>
            <family val="2"/>
          </rPr>
          <t xml:space="preserve">
</t>
        </r>
        <r>
          <rPr>
            <sz val="10"/>
            <color rgb="FF000000"/>
            <rFont val="Tahoma"/>
            <family val="2"/>
          </rPr>
          <t>Last week was: 4.990.000</t>
        </r>
      </text>
    </comment>
    <comment ref="H27" authorId="4" shapeId="0" xr:uid="{87363C64-FCBB-1C4C-AD11-D9B9EDAC4D40}">
      <text>
        <r>
          <rPr>
            <b/>
            <sz val="10"/>
            <color rgb="FF000000"/>
            <rFont val="Tahoma"/>
            <family val="2"/>
          </rPr>
          <t>user:</t>
        </r>
        <r>
          <rPr>
            <sz val="10"/>
            <color rgb="FF000000"/>
            <rFont val="Tahoma"/>
            <family val="2"/>
          </rPr>
          <t xml:space="preserve">
</t>
        </r>
        <r>
          <rPr>
            <sz val="10"/>
            <color rgb="FF000000"/>
            <rFont val="Tahoma"/>
            <family val="2"/>
          </rPr>
          <t>2740000</t>
        </r>
      </text>
    </comment>
    <comment ref="I27" authorId="0" shapeId="0" xr:uid="{205CD1EA-37FE-804B-BB0A-59223A7E77AA}">
      <text>
        <r>
          <rPr>
            <b/>
            <sz val="10"/>
            <color rgb="FF000000"/>
            <rFont val="Tahoma"/>
            <family val="2"/>
          </rPr>
          <t>Microsoft Office User:</t>
        </r>
        <r>
          <rPr>
            <sz val="10"/>
            <color rgb="FF000000"/>
            <rFont val="Tahoma"/>
            <family val="2"/>
          </rPr>
          <t xml:space="preserve">
</t>
        </r>
        <r>
          <rPr>
            <sz val="10"/>
            <color rgb="FF000000"/>
            <rFont val="Tahoma"/>
            <family val="2"/>
          </rPr>
          <t>last week was
2,623k</t>
        </r>
      </text>
    </comment>
    <comment ref="G28" authorId="3" shapeId="0" xr:uid="{F26924E7-710D-F545-9A3A-0068A4D1729F}">
      <text>
        <r>
          <rPr>
            <b/>
            <sz val="10"/>
            <color rgb="FF000000"/>
            <rFont val="Tahoma"/>
            <family val="2"/>
          </rPr>
          <t>W8: 17.990.000</t>
        </r>
      </text>
    </comment>
    <comment ref="B29" authorId="0" shapeId="0" xr:uid="{6406FB94-A3A6-C041-89DD-BAE210690928}">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was 23,990,000</t>
        </r>
      </text>
    </comment>
    <comment ref="C29" authorId="1" shapeId="0" xr:uid="{EC1CF02D-B36D-5945-BC5F-590AC3D3DCB6}">
      <text>
        <r>
          <rPr>
            <b/>
            <sz val="10"/>
            <color rgb="FF000000"/>
            <rFont val="Tahoma"/>
            <family val="2"/>
          </rPr>
          <t>Dang Phuong Nam:</t>
        </r>
        <r>
          <rPr>
            <sz val="10"/>
            <color rgb="FF000000"/>
            <rFont val="Tahoma"/>
            <family val="2"/>
          </rPr>
          <t xml:space="preserve">
</t>
        </r>
        <r>
          <rPr>
            <sz val="10"/>
            <color rgb="FF000000"/>
            <rFont val="Tahoma"/>
            <family val="2"/>
          </rPr>
          <t>Last week was: 24.090.000</t>
        </r>
      </text>
    </comment>
    <comment ref="H29" authorId="4" shapeId="0" xr:uid="{2DBA2B32-A7A5-4F4B-ABB5-83281F0768BC}">
      <text>
        <r>
          <rPr>
            <b/>
            <sz val="10"/>
            <color rgb="FF000000"/>
            <rFont val="Tahoma"/>
            <family val="2"/>
          </rPr>
          <t>user:</t>
        </r>
        <r>
          <rPr>
            <sz val="10"/>
            <color rgb="FF000000"/>
            <rFont val="Tahoma"/>
            <family val="2"/>
          </rPr>
          <t xml:space="preserve">
</t>
        </r>
        <r>
          <rPr>
            <sz val="10"/>
            <color rgb="FF000000"/>
            <rFont val="Tahoma"/>
            <family val="2"/>
          </rPr>
          <t>23.790.000</t>
        </r>
      </text>
    </comment>
    <comment ref="I29" authorId="0" shapeId="0" xr:uid="{425D54D4-797A-AC42-97D0-34302184DA1F}">
      <text>
        <r>
          <rPr>
            <b/>
            <sz val="10"/>
            <color rgb="FF000000"/>
            <rFont val="Tahoma"/>
            <family val="2"/>
          </rPr>
          <t>Microsoft Office User:</t>
        </r>
        <r>
          <rPr>
            <sz val="10"/>
            <color rgb="FF000000"/>
            <rFont val="Tahoma"/>
            <family val="2"/>
          </rPr>
          <t xml:space="preserve">
</t>
        </r>
        <r>
          <rPr>
            <sz val="10"/>
            <color rgb="FF000000"/>
            <rFont val="Tahoma"/>
            <family val="2"/>
          </rPr>
          <t>last week was
23,435k</t>
        </r>
      </text>
    </comment>
    <comment ref="B30" authorId="2" shapeId="0" xr:uid="{A96786DE-7D66-F54E-92DF-DBFE2B90E8D6}">
      <text>
        <r>
          <rPr>
            <b/>
            <sz val="9"/>
            <rFont val="Times New Roman"/>
            <family val="1"/>
          </rPr>
          <t>pc:</t>
        </r>
        <r>
          <rPr>
            <sz val="9"/>
            <rFont val="Times New Roman"/>
            <family val="1"/>
          </rPr>
          <t xml:space="preserve">
Was 27,290,000</t>
        </r>
      </text>
    </comment>
    <comment ref="C30" authorId="1" shapeId="0" xr:uid="{C7FFD916-7C8E-B74A-BF60-F0A22956107E}">
      <text>
        <r>
          <rPr>
            <b/>
            <sz val="10"/>
            <color rgb="FF000000"/>
            <rFont val="Tahoma"/>
            <family val="2"/>
          </rPr>
          <t>Dang Phuong Nam:</t>
        </r>
        <r>
          <rPr>
            <sz val="10"/>
            <color rgb="FF000000"/>
            <rFont val="Tahoma"/>
            <family val="2"/>
          </rPr>
          <t xml:space="preserve">
</t>
        </r>
        <r>
          <rPr>
            <sz val="10"/>
            <color rgb="FF000000"/>
            <rFont val="Tahoma"/>
            <family val="2"/>
          </rPr>
          <t>Last week was: 27.890.000</t>
        </r>
      </text>
    </comment>
    <comment ref="B31" authorId="2" shapeId="0" xr:uid="{95EF0F33-7C11-F34E-B301-91C6975E0E75}">
      <text>
        <r>
          <rPr>
            <b/>
            <sz val="9"/>
            <color rgb="FF000000"/>
            <rFont val="Times New Roman"/>
            <family val="1"/>
          </rPr>
          <t>pc:</t>
        </r>
        <r>
          <rPr>
            <sz val="9"/>
            <color rgb="FF000000"/>
            <rFont val="Times New Roman"/>
            <family val="1"/>
          </rPr>
          <t xml:space="preserve">
</t>
        </r>
        <r>
          <rPr>
            <sz val="9"/>
            <color rgb="FF000000"/>
            <rFont val="Times New Roman"/>
            <family val="1"/>
          </rPr>
          <t>Was 31,490,000</t>
        </r>
      </text>
    </comment>
    <comment ref="C32" authorId="1" shapeId="0" xr:uid="{8386249C-0CA3-EA4E-A70F-4CFC189DB509}">
      <text>
        <r>
          <rPr>
            <b/>
            <sz val="10"/>
            <color rgb="FF000000"/>
            <rFont val="Tahoma"/>
            <family val="2"/>
          </rPr>
          <t>Dang Phuong Nam:</t>
        </r>
        <r>
          <rPr>
            <sz val="10"/>
            <color rgb="FF000000"/>
            <rFont val="Tahoma"/>
            <family val="2"/>
          </rPr>
          <t xml:space="preserve">
</t>
        </r>
        <r>
          <rPr>
            <sz val="10"/>
            <color rgb="FF000000"/>
            <rFont val="Tahoma"/>
            <family val="2"/>
          </rPr>
          <t>Last week was: 38.790.000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Administrator</author>
  </authors>
  <commentList>
    <comment ref="B2" authorId="0" shapeId="0" xr:uid="{4615EABC-EC41-E446-98C5-C77BFD47C7D9}">
      <text>
        <r>
          <rPr>
            <b/>
            <sz val="10"/>
            <color rgb="FF000000"/>
            <rFont val="Tahoma"/>
            <family val="2"/>
          </rPr>
          <t>Microsoft Office User:</t>
        </r>
        <r>
          <rPr>
            <sz val="10"/>
            <color rgb="FF000000"/>
            <rFont val="Tahoma"/>
            <family val="2"/>
          </rPr>
          <t xml:space="preserve">
</t>
        </r>
        <r>
          <rPr>
            <sz val="10"/>
            <color rgb="FF000000"/>
            <rFont val="Tahoma"/>
            <family val="2"/>
          </rPr>
          <t>last week was 18,800,000</t>
        </r>
      </text>
    </comment>
    <comment ref="C2" authorId="1" shapeId="0" xr:uid="{3D1E198B-6F8B-D641-97F2-2CD88CF793D2}">
      <text>
        <r>
          <rPr>
            <b/>
            <sz val="10"/>
            <color rgb="FF000000"/>
            <rFont val="Tahoma"/>
            <family val="2"/>
          </rPr>
          <t>Dang Phuong Nam:</t>
        </r>
        <r>
          <rPr>
            <sz val="10"/>
            <color rgb="FF000000"/>
            <rFont val="Tahoma"/>
            <family val="2"/>
          </rPr>
          <t xml:space="preserve">
</t>
        </r>
        <r>
          <rPr>
            <sz val="10"/>
            <color rgb="FF000000"/>
            <rFont val="Tahoma"/>
            <family val="2"/>
          </rPr>
          <t>Last week was: 18.800.000</t>
        </r>
      </text>
    </comment>
    <comment ref="D2" authorId="1" shapeId="0" xr:uid="{191D8E4C-59A0-C544-8B26-0BD4F436C604}">
      <text>
        <r>
          <rPr>
            <b/>
            <sz val="10"/>
            <color rgb="FF000000"/>
            <rFont val="Tahoma"/>
            <family val="2"/>
          </rPr>
          <t>Đặng Thanh Vượng:</t>
        </r>
        <r>
          <rPr>
            <sz val="10"/>
            <color rgb="FF000000"/>
            <rFont val="Tahoma"/>
            <family val="2"/>
          </rPr>
          <t xml:space="preserve">
</t>
        </r>
        <r>
          <rPr>
            <sz val="10"/>
            <color rgb="FF000000"/>
            <rFont val="Tahoma"/>
            <family val="2"/>
          </rPr>
          <t>Last week was: 18.990.000</t>
        </r>
      </text>
    </comment>
    <comment ref="E2" authorId="0" shapeId="0" xr:uid="{0D9C31EC-2B50-3442-BF48-A1E891F7C1BB}">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18.490.000đ</t>
        </r>
      </text>
    </comment>
    <comment ref="F2" authorId="2" shapeId="0" xr:uid="{8A0D20E1-498B-314B-A600-BC958CD36438}">
      <text>
        <r>
          <rPr>
            <b/>
            <sz val="10"/>
            <color rgb="FF000000"/>
            <rFont val="Tahoma"/>
            <family val="2"/>
          </rPr>
          <t>Duy Nguyen:</t>
        </r>
        <r>
          <rPr>
            <sz val="10"/>
            <color rgb="FF000000"/>
            <rFont val="Tahoma"/>
            <family val="2"/>
          </rPr>
          <t xml:space="preserve">
</t>
        </r>
        <r>
          <rPr>
            <sz val="10"/>
            <color rgb="FF000000"/>
            <rFont val="Tahoma"/>
            <family val="2"/>
          </rPr>
          <t>last week was 18,590,000</t>
        </r>
      </text>
    </comment>
    <comment ref="I2" authorId="0" shapeId="0" xr:uid="{AF752330-764F-E74C-80E1-E746CE974F9A}">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17,890k</t>
        </r>
      </text>
    </comment>
    <comment ref="B3" authorId="3" shapeId="0" xr:uid="{39D2391A-6F36-0B42-83AA-DC7EF27133E9}">
      <text>
        <r>
          <rPr>
            <b/>
            <sz val="9"/>
            <rFont val="Times New Roman"/>
            <family val="1"/>
          </rPr>
          <t>pc:</t>
        </r>
        <r>
          <rPr>
            <sz val="9"/>
            <rFont val="Times New Roman"/>
            <family val="1"/>
          </rPr>
          <t xml:space="preserve">
Was 21,990,000</t>
        </r>
      </text>
    </comment>
    <comment ref="C3" authorId="1" shapeId="0" xr:uid="{7558F550-4923-5B4D-898E-237802EBA772}">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21.990.000</t>
        </r>
      </text>
    </comment>
    <comment ref="D3" authorId="1" shapeId="0" xr:uid="{56A40771-44BF-F840-91F6-8A4868CA3D5A}">
      <text>
        <r>
          <rPr>
            <b/>
            <sz val="10"/>
            <color rgb="FF000000"/>
            <rFont val="Tahoma"/>
            <family val="2"/>
          </rPr>
          <t>Đặng Thanh Vượng:</t>
        </r>
        <r>
          <rPr>
            <sz val="10"/>
            <color rgb="FF000000"/>
            <rFont val="Tahoma"/>
            <family val="2"/>
          </rPr>
          <t xml:space="preserve">
</t>
        </r>
        <r>
          <rPr>
            <sz val="10"/>
            <color rgb="FF000000"/>
            <rFont val="Tahoma"/>
            <family val="2"/>
          </rPr>
          <t>Last week was: 22.090.000</t>
        </r>
      </text>
    </comment>
    <comment ref="F3" authorId="2" shapeId="0" xr:uid="{6F3C38BB-5B8A-9148-9EED-601F93B54BEC}">
      <text>
        <r>
          <rPr>
            <b/>
            <sz val="10"/>
            <color rgb="FF000000"/>
            <rFont val="Tahoma"/>
            <family val="2"/>
          </rPr>
          <t>Duy Nguyen:</t>
        </r>
        <r>
          <rPr>
            <sz val="10"/>
            <color rgb="FF000000"/>
            <rFont val="Tahoma"/>
            <family val="2"/>
          </rPr>
          <t xml:space="preserve">
</t>
        </r>
        <r>
          <rPr>
            <sz val="10"/>
            <color rgb="FF000000"/>
            <rFont val="Tahoma"/>
            <family val="2"/>
          </rPr>
          <t>last week was 22,090,000</t>
        </r>
      </text>
    </comment>
    <comment ref="G3" authorId="4" shapeId="0" xr:uid="{AEAB388B-E446-8D42-B061-D49E0967698F}">
      <text>
        <r>
          <rPr>
            <b/>
            <sz val="10"/>
            <color rgb="FF000000"/>
            <rFont val="Tahoma"/>
            <family val="2"/>
          </rPr>
          <t>W9: 21.690.000</t>
        </r>
      </text>
    </comment>
    <comment ref="I3" authorId="0" shapeId="0" xr:uid="{8A68319D-9B93-4049-92A7-3A38184745D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21,059</t>
        </r>
      </text>
    </comment>
    <comment ref="B4" authorId="0" shapeId="0" xr:uid="{715CE52D-3D18-FE48-89EE-746C63ADF8DC}">
      <text>
        <r>
          <rPr>
            <b/>
            <sz val="10"/>
            <color rgb="FF000000"/>
            <rFont val="Tahoma"/>
            <family val="2"/>
          </rPr>
          <t>Microsoft Office User:</t>
        </r>
        <r>
          <rPr>
            <sz val="10"/>
            <color rgb="FF000000"/>
            <rFont val="Tahoma"/>
            <family val="2"/>
          </rPr>
          <t xml:space="preserve">
pc
was 25,490,000</t>
        </r>
      </text>
    </comment>
    <comment ref="C4" authorId="1" shapeId="0" xr:uid="{7FF84430-E0A4-BF43-8CD1-142595C49A8F}">
      <text>
        <r>
          <rPr>
            <b/>
            <sz val="10"/>
            <color rgb="FF000000"/>
            <rFont val="Tahoma"/>
            <family val="2"/>
          </rPr>
          <t>Dang Phuong Nam:</t>
        </r>
        <r>
          <rPr>
            <sz val="10"/>
            <color rgb="FF000000"/>
            <rFont val="Tahoma"/>
            <family val="2"/>
          </rPr>
          <t xml:space="preserve">
</t>
        </r>
        <r>
          <rPr>
            <sz val="10"/>
            <color rgb="FF000000"/>
            <rFont val="Helvetica Neue"/>
            <family val="2"/>
          </rPr>
          <t>Last week was: 25.490.000</t>
        </r>
      </text>
    </comment>
    <comment ref="D4" authorId="1" shapeId="0" xr:uid="{82BFFA9F-5B52-6A48-8545-CCD86025E1B2}">
      <text>
        <r>
          <rPr>
            <b/>
            <sz val="10"/>
            <color rgb="FF000000"/>
            <rFont val="Tahoma"/>
            <family val="2"/>
          </rPr>
          <t>Đặng Thanh Vượng:</t>
        </r>
        <r>
          <rPr>
            <sz val="10"/>
            <color rgb="FF000000"/>
            <rFont val="Tahoma"/>
            <family val="2"/>
          </rPr>
          <t xml:space="preserve">
</t>
        </r>
        <r>
          <rPr>
            <sz val="10"/>
            <color rgb="FF000000"/>
            <rFont val="Tahoma"/>
            <family val="2"/>
          </rPr>
          <t>Last week was: 24.690.000</t>
        </r>
      </text>
    </comment>
    <comment ref="E4" authorId="0" shapeId="0" xr:uid="{A0EA7B52-E777-3F45-8046-4258E5CE5B4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23.990.000đ</t>
        </r>
      </text>
    </comment>
    <comment ref="F4" authorId="2" shapeId="0" xr:uid="{327B2F8C-3BD6-B24B-A2F1-ADA0993C7AB5}">
      <text>
        <r>
          <rPr>
            <b/>
            <sz val="10"/>
            <color rgb="FF000000"/>
            <rFont val="Tahoma"/>
            <family val="2"/>
          </rPr>
          <t>Duy Nguyen:</t>
        </r>
        <r>
          <rPr>
            <sz val="10"/>
            <color rgb="FF000000"/>
            <rFont val="Tahoma"/>
            <family val="2"/>
          </rPr>
          <t xml:space="preserve">
</t>
        </r>
        <r>
          <rPr>
            <sz val="10"/>
            <color rgb="FF000000"/>
            <rFont val="Tahoma"/>
            <family val="2"/>
          </rPr>
          <t>last week was 24,390,000</t>
        </r>
      </text>
    </comment>
    <comment ref="G4" authorId="4" shapeId="0" xr:uid="{099A0C16-28A4-9B40-B32B-CA12D28D8DC2}">
      <text>
        <r>
          <rPr>
            <b/>
            <sz val="10"/>
            <color rgb="FF000000"/>
            <rFont val="Tahoma"/>
            <family val="2"/>
          </rPr>
          <t>W9: 23.890.000</t>
        </r>
      </text>
    </comment>
    <comment ref="I4" authorId="0" shapeId="0" xr:uid="{E09F6E3F-1999-4A4E-BBDB-1FE2C92D20BF}">
      <text>
        <r>
          <rPr>
            <b/>
            <sz val="10"/>
            <color rgb="FF000000"/>
            <rFont val="Tahoma"/>
            <family val="2"/>
          </rPr>
          <t>Microsoft Office User:</t>
        </r>
        <r>
          <rPr>
            <sz val="10"/>
            <color rgb="FF000000"/>
            <rFont val="Tahoma"/>
            <family val="2"/>
          </rPr>
          <t xml:space="preserve">
</t>
        </r>
        <r>
          <rPr>
            <sz val="10"/>
            <color rgb="FF000000"/>
            <rFont val="Tahoma"/>
            <family val="2"/>
          </rPr>
          <t>23,819k</t>
        </r>
      </text>
    </comment>
    <comment ref="B5" authorId="0" shapeId="0" xr:uid="{6CF13D9E-C8FF-604D-BBE0-158892536F40}">
      <text>
        <r>
          <rPr>
            <b/>
            <sz val="10"/>
            <color rgb="FF000000"/>
            <rFont val="Tahoma"/>
            <family val="2"/>
          </rPr>
          <t>Microsoft Office User:</t>
        </r>
        <r>
          <rPr>
            <sz val="10"/>
            <color rgb="FF000000"/>
            <rFont val="Tahoma"/>
            <family val="2"/>
          </rPr>
          <t xml:space="preserve">
Last week 29,390,000</t>
        </r>
      </text>
    </comment>
    <comment ref="C5" authorId="1" shapeId="0" xr:uid="{00E33F11-6BA2-C044-B613-0E1507E6BBA4}">
      <text>
        <r>
          <rPr>
            <b/>
            <sz val="10"/>
            <color rgb="FF000000"/>
            <rFont val="Tahoma"/>
            <family val="2"/>
          </rPr>
          <t>Dang Phuong Nam:</t>
        </r>
        <r>
          <rPr>
            <sz val="10"/>
            <color rgb="FF000000"/>
            <rFont val="Tahoma"/>
            <family val="2"/>
          </rPr>
          <t xml:space="preserve">
</t>
        </r>
        <r>
          <rPr>
            <sz val="10"/>
            <color rgb="FF000000"/>
            <rFont val="Tahoma"/>
            <family val="2"/>
          </rPr>
          <t>Last week was: 29.390.000</t>
        </r>
      </text>
    </comment>
    <comment ref="E5" authorId="0" shapeId="0" xr:uid="{01A5175C-231A-D348-9DEF-82C88259091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28.990.000đ</t>
        </r>
      </text>
    </comment>
    <comment ref="F5" authorId="2" shapeId="0" xr:uid="{271BD55D-17CB-4249-A9DC-C9AFA7D75ECA}">
      <text>
        <r>
          <rPr>
            <b/>
            <sz val="10"/>
            <color rgb="FF000000"/>
            <rFont val="Tahoma"/>
            <family val="2"/>
          </rPr>
          <t>Duy Nguyen:</t>
        </r>
        <r>
          <rPr>
            <sz val="10"/>
            <color rgb="FF000000"/>
            <rFont val="Tahoma"/>
            <family val="2"/>
          </rPr>
          <t xml:space="preserve">
</t>
        </r>
        <r>
          <rPr>
            <sz val="10"/>
            <color rgb="FF000000"/>
            <rFont val="Tahoma"/>
            <family val="2"/>
          </rPr>
          <t>last week was 29,390,000</t>
        </r>
      </text>
    </comment>
    <comment ref="G5" authorId="4" shapeId="0" xr:uid="{5BE623E5-BFDA-B147-BB37-656F9DC0F641}">
      <text>
        <r>
          <rPr>
            <b/>
            <sz val="10"/>
            <color rgb="FF000000"/>
            <rFont val="Tahoma"/>
            <family val="2"/>
          </rPr>
          <t>W9: 28.590.000</t>
        </r>
      </text>
    </comment>
    <comment ref="I5" authorId="0" shapeId="0" xr:uid="{FA2B76B4-A6FC-A54C-BC38-C5A6121E810A}">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28,419k</t>
        </r>
      </text>
    </comment>
    <comment ref="C6" authorId="1" shapeId="0" xr:uid="{EBE5346F-3328-8F42-BFD7-7AB39EA8B1C1}">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19.196.000</t>
        </r>
      </text>
    </comment>
    <comment ref="E6" authorId="0" shapeId="0" xr:uid="{095801ED-3C9C-6040-BC12-2EFF9107746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19.290.000đ</t>
        </r>
      </text>
    </comment>
    <comment ref="H6" authorId="5" shapeId="0" xr:uid="{CB47BC64-D82D-4D43-992F-ACA9A398A2F7}">
      <text>
        <r>
          <rPr>
            <b/>
            <sz val="9"/>
            <color rgb="FF000000"/>
            <rFont val="Tahoma"/>
            <family val="2"/>
          </rPr>
          <t>Administrator:</t>
        </r>
        <r>
          <rPr>
            <sz val="9"/>
            <color rgb="FF000000"/>
            <rFont val="Tahoma"/>
            <family val="2"/>
          </rPr>
          <t xml:space="preserve">
</t>
        </r>
        <r>
          <rPr>
            <sz val="9"/>
            <color rgb="FF000000"/>
            <rFont val="Tahoma"/>
            <family val="2"/>
          </rPr>
          <t>19690000</t>
        </r>
      </text>
    </comment>
    <comment ref="B7" authorId="3" shapeId="0" xr:uid="{A7EE28A5-6951-F44C-BC86-4C8499CCC98C}">
      <text>
        <r>
          <rPr>
            <b/>
            <sz val="9"/>
            <rFont val="Times New Roman"/>
            <family val="1"/>
          </rPr>
          <t>pc:</t>
        </r>
        <r>
          <rPr>
            <sz val="9"/>
            <rFont val="Times New Roman"/>
            <family val="1"/>
          </rPr>
          <t xml:space="preserve">
Was 16,226,000</t>
        </r>
      </text>
    </comment>
    <comment ref="C7" authorId="1" shapeId="0" xr:uid="{48D053DC-641D-0E40-909F-7083568A65DF}">
      <text>
        <r>
          <rPr>
            <b/>
            <sz val="10"/>
            <color rgb="FF000000"/>
            <rFont val="Tahoma"/>
            <family val="2"/>
          </rPr>
          <t>Dang Phuong Nam:</t>
        </r>
        <r>
          <rPr>
            <sz val="10"/>
            <color rgb="FF000000"/>
            <rFont val="Tahoma"/>
            <family val="2"/>
          </rPr>
          <t xml:space="preserve">
</t>
        </r>
        <r>
          <rPr>
            <sz val="10"/>
            <color rgb="FF000000"/>
            <rFont val="Tahoma"/>
            <family val="2"/>
          </rPr>
          <t>Last week was: 16.226.000</t>
        </r>
      </text>
    </comment>
    <comment ref="D7" authorId="1" shapeId="0" xr:uid="{81C54FDA-BAFD-A84B-BC85-13B7F16240BF}">
      <text>
        <r>
          <rPr>
            <b/>
            <sz val="10"/>
            <color rgb="FF000000"/>
            <rFont val="Tahoma"/>
            <family val="2"/>
          </rPr>
          <t>Đặng Thanh Vượng:</t>
        </r>
        <r>
          <rPr>
            <sz val="10"/>
            <color rgb="FF000000"/>
            <rFont val="Tahoma"/>
            <family val="2"/>
          </rPr>
          <t xml:space="preserve">
</t>
        </r>
        <r>
          <rPr>
            <sz val="10"/>
            <color rgb="FF000000"/>
            <rFont val="Tahoma"/>
            <family val="2"/>
          </rPr>
          <t>Last week was: 16.290.000</t>
        </r>
      </text>
    </comment>
    <comment ref="F7" authorId="2" shapeId="0" xr:uid="{600D5424-260D-834D-B6D5-136EACE4B32D}">
      <text>
        <r>
          <rPr>
            <b/>
            <sz val="10"/>
            <color rgb="FF000000"/>
            <rFont val="Tahoma"/>
            <family val="2"/>
          </rPr>
          <t>Duy Nguyen:</t>
        </r>
        <r>
          <rPr>
            <sz val="10"/>
            <color rgb="FF000000"/>
            <rFont val="Tahoma"/>
            <family val="2"/>
          </rPr>
          <t xml:space="preserve">
</t>
        </r>
        <r>
          <rPr>
            <sz val="10"/>
            <color rgb="FF000000"/>
            <rFont val="Tahoma"/>
            <family val="2"/>
          </rPr>
          <t>last week was 16,390,000</t>
        </r>
      </text>
    </comment>
    <comment ref="B8" authorId="3" shapeId="0" xr:uid="{F82F8A7D-F2D4-6C41-803E-B2648AAEA41A}">
      <text>
        <r>
          <rPr>
            <b/>
            <sz val="9"/>
            <rFont val="Times New Roman"/>
            <family val="1"/>
          </rPr>
          <t>pc:</t>
        </r>
        <r>
          <rPr>
            <sz val="9"/>
            <rFont val="Times New Roman"/>
            <family val="1"/>
          </rPr>
          <t xml:space="preserve">
Was 13,553,000</t>
        </r>
      </text>
    </comment>
    <comment ref="C8" authorId="1" shapeId="0" xr:uid="{D2210DB2-20DB-1F4D-B02D-9F265EA8665F}">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13.553.000</t>
        </r>
      </text>
    </comment>
    <comment ref="D8" authorId="1" shapeId="0" xr:uid="{04082F68-8516-434D-AAB1-A6EF2EEC0FEF}">
      <text>
        <r>
          <rPr>
            <b/>
            <sz val="10"/>
            <color rgb="FF000000"/>
            <rFont val="Tahoma"/>
            <family val="2"/>
          </rPr>
          <t>Đặng Thanh Vượng:</t>
        </r>
        <r>
          <rPr>
            <sz val="10"/>
            <color rgb="FF000000"/>
            <rFont val="Tahoma"/>
            <family val="2"/>
          </rPr>
          <t xml:space="preserve">
</t>
        </r>
        <r>
          <rPr>
            <sz val="10"/>
            <color rgb="FF000000"/>
            <rFont val="Tahoma"/>
            <family val="2"/>
          </rPr>
          <t>Last week was: 13.590.000</t>
        </r>
      </text>
    </comment>
    <comment ref="E8" authorId="0" shapeId="0" xr:uid="{8DCB733F-4659-4E44-82E2-A99A8A5D6253}">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13.190.000đ</t>
        </r>
      </text>
    </comment>
    <comment ref="I8" authorId="0" shapeId="0" xr:uid="{FB99734C-C978-4841-87BF-ED748BA99EC5}">
      <text>
        <r>
          <rPr>
            <b/>
            <sz val="10"/>
            <color rgb="FF000000"/>
            <rFont val="Tahoma"/>
            <family val="2"/>
          </rPr>
          <t>Microsoft Office User:</t>
        </r>
        <r>
          <rPr>
            <sz val="10"/>
            <color rgb="FF000000"/>
            <rFont val="Tahoma"/>
            <family val="2"/>
          </rPr>
          <t xml:space="preserve">
</t>
        </r>
        <r>
          <rPr>
            <sz val="10"/>
            <color rgb="FF000000"/>
            <rFont val="Tahoma"/>
            <family val="2"/>
          </rPr>
          <t>last week was
12,779k</t>
        </r>
      </text>
    </comment>
    <comment ref="C9" authorId="1" shapeId="0" xr:uid="{490C678B-38A2-1440-B9A7-15C4DC5A5C44}">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11.474.000</t>
        </r>
      </text>
    </comment>
    <comment ref="E9" authorId="0" shapeId="0" xr:uid="{D80DB7D1-D00A-224B-94E0-2E949367B8EB}">
      <text>
        <r>
          <rPr>
            <b/>
            <sz val="10"/>
            <color rgb="FF000000"/>
            <rFont val="Tahoma"/>
            <family val="2"/>
          </rPr>
          <t>Microsoft Office User:</t>
        </r>
        <r>
          <rPr>
            <sz val="10"/>
            <color rgb="FF000000"/>
            <rFont val="Tahoma"/>
            <family val="2"/>
          </rPr>
          <t xml:space="preserve">
</t>
        </r>
        <r>
          <rPr>
            <sz val="10"/>
            <color rgb="FF000000"/>
            <rFont val="Tahoma"/>
            <family val="2"/>
          </rPr>
          <t>11.990.000đ</t>
        </r>
      </text>
    </comment>
    <comment ref="C10" authorId="1" shapeId="0" xr:uid="{9B7CFC79-71A3-0A45-A7A1-53E8FC4C28B7}">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8.603.000</t>
        </r>
      </text>
    </comment>
    <comment ref="E10" authorId="0" shapeId="0" xr:uid="{727DFA59-8EF6-5E42-B2EC-8FAA5C1869BF}">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8.590.000đ</t>
        </r>
      </text>
    </comment>
    <comment ref="G10" authorId="4" shapeId="0" xr:uid="{F49B3236-6E21-404E-861E-948414C2D43E}">
      <text>
        <r>
          <rPr>
            <b/>
            <sz val="10"/>
            <color rgb="FF000000"/>
            <rFont val="Tahoma"/>
            <family val="2"/>
          </rPr>
          <t>W9: 8.490.000</t>
        </r>
      </text>
    </comment>
    <comment ref="C11" authorId="1" shapeId="0" xr:uid="{1F721CD1-D7DC-8949-A83F-501E76B5B906}">
      <text>
        <r>
          <rPr>
            <b/>
            <sz val="10"/>
            <color rgb="FF000000"/>
            <rFont val="Tahoma"/>
            <family val="2"/>
          </rPr>
          <t>Dang Phuong Nam:</t>
        </r>
        <r>
          <rPr>
            <sz val="10"/>
            <color rgb="FF000000"/>
            <rFont val="Tahoma"/>
            <family val="2"/>
          </rPr>
          <t xml:space="preserve">
</t>
        </r>
        <r>
          <rPr>
            <sz val="10"/>
            <color rgb="FF000000"/>
            <rFont val="Tahoma"/>
            <family val="2"/>
          </rPr>
          <t>Last week was: 21.790.000</t>
        </r>
      </text>
    </comment>
    <comment ref="C12" authorId="1" shapeId="0" xr:uid="{8F6E2D24-1FC9-C24C-AB09-0A2F30A0F99C}">
      <text>
        <r>
          <rPr>
            <b/>
            <sz val="10"/>
            <color rgb="FF000000"/>
            <rFont val="Tahoma"/>
            <family val="2"/>
          </rPr>
          <t>Dang Phuong Nam:</t>
        </r>
        <r>
          <rPr>
            <sz val="10"/>
            <color rgb="FF000000"/>
            <rFont val="Tahoma"/>
            <family val="2"/>
          </rPr>
          <t xml:space="preserve">
</t>
        </r>
        <r>
          <rPr>
            <sz val="10"/>
            <color rgb="FF000000"/>
            <rFont val="Tahoma"/>
            <family val="2"/>
          </rPr>
          <t>Last week was: 13.949.000</t>
        </r>
      </text>
    </comment>
    <comment ref="D12" authorId="1" shapeId="0" xr:uid="{0EA2A1C5-B80B-7444-90EC-CECC49FA2448}">
      <text>
        <r>
          <rPr>
            <b/>
            <sz val="10"/>
            <color rgb="FF000000"/>
            <rFont val="Tahoma"/>
            <family val="2"/>
          </rPr>
          <t>Đặng Thanh Vượng:</t>
        </r>
        <r>
          <rPr>
            <sz val="10"/>
            <color rgb="FF000000"/>
            <rFont val="Tahoma"/>
            <family val="2"/>
          </rPr>
          <t xml:space="preserve">
</t>
        </r>
        <r>
          <rPr>
            <sz val="10"/>
            <color rgb="FF000000"/>
            <rFont val="Helvetica Neue"/>
            <family val="2"/>
          </rPr>
          <t>Last week was: 13.790,000</t>
        </r>
        <r>
          <rPr>
            <sz val="10"/>
            <color rgb="FF000000"/>
            <rFont val="Tahoma"/>
            <family val="2"/>
          </rPr>
          <t xml:space="preserve">	</t>
        </r>
      </text>
    </comment>
    <comment ref="E12" authorId="0" shapeId="0" xr:uid="{E63A11D0-208B-7D48-9B01-9FAA3865A9E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14.490.000đ</t>
        </r>
      </text>
    </comment>
    <comment ref="I12" authorId="0" shapeId="0" xr:uid="{320DE003-9BB0-C045-A981-2635B7931342}">
      <text>
        <r>
          <rPr>
            <b/>
            <sz val="10"/>
            <color rgb="FF000000"/>
            <rFont val="Tahoma"/>
            <family val="2"/>
          </rPr>
          <t>Microsoft Office User:</t>
        </r>
        <r>
          <rPr>
            <sz val="10"/>
            <color rgb="FF000000"/>
            <rFont val="Tahoma"/>
            <family val="2"/>
          </rPr>
          <t xml:space="preserve">
</t>
        </r>
        <r>
          <rPr>
            <sz val="10"/>
            <color rgb="FF000000"/>
            <rFont val="Tahoma"/>
            <family val="2"/>
          </rPr>
          <t>last week was
13,669k</t>
        </r>
      </text>
    </comment>
    <comment ref="C13" authorId="1" shapeId="0" xr:uid="{72D12F73-89E7-DB4E-B3CF-F3564B9115F9}">
      <text>
        <r>
          <rPr>
            <b/>
            <sz val="10"/>
            <color rgb="FF000000"/>
            <rFont val="Tahoma"/>
            <family val="2"/>
          </rPr>
          <t>Dang Phuong Nam:</t>
        </r>
        <r>
          <rPr>
            <sz val="10"/>
            <color rgb="FF000000"/>
            <rFont val="Tahoma"/>
            <family val="2"/>
          </rPr>
          <t xml:space="preserve">
</t>
        </r>
        <r>
          <rPr>
            <sz val="10"/>
            <color rgb="FF000000"/>
            <rFont val="Aptos Narrow"/>
            <family val="2"/>
            <scheme val="minor"/>
          </rPr>
          <t>Last week was: 12.266.000</t>
        </r>
      </text>
    </comment>
    <comment ref="D13" authorId="1" shapeId="0" xr:uid="{580D8EBB-2FBE-9546-A485-7A6A1C4DC1CA}">
      <text>
        <r>
          <rPr>
            <b/>
            <sz val="10"/>
            <color rgb="FF000000"/>
            <rFont val="Tahoma"/>
            <family val="2"/>
          </rPr>
          <t>Đặng Thanh Vượng:</t>
        </r>
        <r>
          <rPr>
            <sz val="10"/>
            <color rgb="FF000000"/>
            <rFont val="Tahoma"/>
            <family val="2"/>
          </rPr>
          <t xml:space="preserve">
</t>
        </r>
        <r>
          <rPr>
            <sz val="10"/>
            <color rgb="FF000000"/>
            <rFont val="Helvetica Neue"/>
            <family val="2"/>
          </rPr>
          <t>Last week was: 11.290,000</t>
        </r>
        <r>
          <rPr>
            <sz val="10"/>
            <color rgb="FF000000"/>
            <rFont val="Tahoma"/>
            <family val="2"/>
          </rPr>
          <t xml:space="preserve">	</t>
        </r>
      </text>
    </comment>
    <comment ref="F13" authorId="2" shapeId="0" xr:uid="{3BB83001-9149-4C48-9835-E788F40AD610}">
      <text>
        <r>
          <rPr>
            <b/>
            <sz val="10"/>
            <color rgb="FF000000"/>
            <rFont val="Tahoma"/>
            <family val="2"/>
          </rPr>
          <t>Duy Nguyen:</t>
        </r>
        <r>
          <rPr>
            <sz val="10"/>
            <color rgb="FF000000"/>
            <rFont val="Tahoma"/>
            <family val="2"/>
          </rPr>
          <t xml:space="preserve">
</t>
        </r>
        <r>
          <rPr>
            <sz val="10"/>
            <color rgb="FF000000"/>
            <rFont val="Tahoma"/>
            <family val="2"/>
          </rPr>
          <t>last week was 11,990,000</t>
        </r>
      </text>
    </comment>
    <comment ref="B14" authorId="3" shapeId="0" xr:uid="{AB9F68AD-2746-BC47-83D8-2EAE47752850}">
      <text>
        <r>
          <rPr>
            <b/>
            <sz val="9"/>
            <rFont val="Times New Roman"/>
            <family val="1"/>
          </rPr>
          <t>pc:</t>
        </r>
        <r>
          <rPr>
            <sz val="9"/>
            <rFont val="Times New Roman"/>
            <family val="1"/>
          </rPr>
          <t xml:space="preserve">
Was 10,484,000</t>
        </r>
      </text>
    </comment>
    <comment ref="C14" authorId="1" shapeId="0" xr:uid="{2191E5DF-729F-774D-ADC2-1A78D31B813D}">
      <text>
        <r>
          <rPr>
            <b/>
            <sz val="10"/>
            <color rgb="FF000000"/>
            <rFont val="Tahoma"/>
            <family val="2"/>
          </rPr>
          <t>Dang Phuong Nam:</t>
        </r>
        <r>
          <rPr>
            <sz val="10"/>
            <color rgb="FF000000"/>
            <rFont val="Tahoma"/>
            <family val="2"/>
          </rPr>
          <t xml:space="preserve">
</t>
        </r>
        <r>
          <rPr>
            <sz val="10"/>
            <color rgb="FF000000"/>
            <rFont val="Aptos Narrow"/>
            <family val="2"/>
            <scheme val="minor"/>
          </rPr>
          <t>Last week was: 10.484.000</t>
        </r>
      </text>
    </comment>
    <comment ref="E14" authorId="0" shapeId="0" xr:uid="{BEB5B908-AAEB-2F4A-AEDE-9C26318F04F6}">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9.490.000đ</t>
        </r>
      </text>
    </comment>
    <comment ref="G14" authorId="4" shapeId="0" xr:uid="{D1BF93E7-865A-5D45-A6A7-B386D6E6797B}">
      <text>
        <r>
          <rPr>
            <b/>
            <sz val="10"/>
            <color rgb="FF000000"/>
            <rFont val="Tahoma"/>
            <family val="2"/>
          </rPr>
          <t>W9: 9.790.000</t>
        </r>
      </text>
    </comment>
    <comment ref="I14" authorId="0" shapeId="0" xr:uid="{21AFE878-92AE-0440-B812-2C50486AD4E4}">
      <text>
        <r>
          <rPr>
            <b/>
            <sz val="10"/>
            <color rgb="FF000000"/>
            <rFont val="Tahoma"/>
            <family val="2"/>
          </rPr>
          <t>Microsoft Office User:</t>
        </r>
        <r>
          <rPr>
            <sz val="10"/>
            <color rgb="FF000000"/>
            <rFont val="Tahoma"/>
            <family val="2"/>
          </rPr>
          <t xml:space="preserve">
</t>
        </r>
        <r>
          <rPr>
            <sz val="10"/>
            <color rgb="FF000000"/>
            <rFont val="Tahoma"/>
            <family val="2"/>
          </rPr>
          <t>last week was
9,283k</t>
        </r>
      </text>
    </comment>
    <comment ref="C15" authorId="1" shapeId="0" xr:uid="{F36A2010-EE29-3543-80A3-E48FAE113D7C}">
      <text>
        <r>
          <rPr>
            <b/>
            <sz val="10"/>
            <color rgb="FF000000"/>
            <rFont val="Tahoma"/>
            <family val="2"/>
          </rPr>
          <t>Dang Phuong Nam:</t>
        </r>
        <r>
          <rPr>
            <sz val="10"/>
            <color rgb="FF000000"/>
            <rFont val="Tahoma"/>
            <family val="2"/>
          </rPr>
          <t xml:space="preserve">
</t>
        </r>
        <r>
          <rPr>
            <sz val="10"/>
            <color rgb="FF000000"/>
            <rFont val="Tahoma"/>
            <family val="2"/>
          </rPr>
          <t>Last week was: 7.118.000</t>
        </r>
      </text>
    </comment>
    <comment ref="D15" authorId="1" shapeId="0" xr:uid="{1F26D1A0-D93C-F147-8034-032D1C315DF2}">
      <text>
        <r>
          <rPr>
            <b/>
            <sz val="10"/>
            <color rgb="FF000000"/>
            <rFont val="Tahoma"/>
            <family val="2"/>
          </rPr>
          <t>Đặng Thanh Vượng:</t>
        </r>
        <r>
          <rPr>
            <sz val="10"/>
            <color rgb="FF000000"/>
            <rFont val="Tahoma"/>
            <family val="2"/>
          </rPr>
          <t xml:space="preserve">
</t>
        </r>
        <r>
          <rPr>
            <sz val="10"/>
            <color rgb="FF000000"/>
            <rFont val="Helvetica Neue"/>
            <family val="2"/>
          </rPr>
          <t>Last week was: 7.040,000</t>
        </r>
        <r>
          <rPr>
            <sz val="10"/>
            <color rgb="FF000000"/>
            <rFont val="Tahoma"/>
            <family val="2"/>
          </rPr>
          <t xml:space="preserve">	</t>
        </r>
      </text>
    </comment>
    <comment ref="E15" authorId="0" shapeId="0" xr:uid="{8E440863-5845-DA4F-AE2D-66DF1B19891F}">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6.790.000đ</t>
        </r>
      </text>
    </comment>
    <comment ref="I15" authorId="0" shapeId="0" xr:uid="{0FD912AB-89A9-374F-9C80-DF000D28633C}">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6,707k</t>
        </r>
      </text>
    </comment>
    <comment ref="C16" authorId="1" shapeId="0" xr:uid="{02EC5D2E-9FE8-7540-BEF5-EC7DC80C06E8}">
      <text>
        <r>
          <rPr>
            <b/>
            <sz val="10"/>
            <color rgb="FF000000"/>
            <rFont val="Tahoma"/>
            <family val="2"/>
          </rPr>
          <t>Dang Phuong Nam:</t>
        </r>
        <r>
          <rPr>
            <sz val="10"/>
            <color rgb="FF000000"/>
            <rFont val="Tahoma"/>
            <family val="2"/>
          </rPr>
          <t xml:space="preserve">
</t>
        </r>
        <r>
          <rPr>
            <sz val="10"/>
            <color rgb="FF000000"/>
            <rFont val="Tahoma"/>
            <family val="2"/>
          </rPr>
          <t>Last week was: 5.732.000</t>
        </r>
      </text>
    </comment>
    <comment ref="F16" authorId="2" shapeId="0" xr:uid="{6158A258-82E5-5F48-A683-2A06B883481A}">
      <text>
        <r>
          <rPr>
            <b/>
            <sz val="10"/>
            <color rgb="FF000000"/>
            <rFont val="Tahoma"/>
            <family val="2"/>
          </rPr>
          <t>Duy Nguyen:</t>
        </r>
        <r>
          <rPr>
            <sz val="10"/>
            <color rgb="FF000000"/>
            <rFont val="Tahoma"/>
            <family val="2"/>
          </rPr>
          <t xml:space="preserve">
</t>
        </r>
        <r>
          <rPr>
            <sz val="10"/>
            <color rgb="FF000000"/>
            <rFont val="Tahoma"/>
            <family val="2"/>
          </rPr>
          <t>last week was 5,590,000</t>
        </r>
      </text>
    </comment>
    <comment ref="I16" authorId="0" shapeId="0" xr:uid="{437DFB5C-AE02-5646-A90F-E752EA8C3F4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5,503k</t>
        </r>
      </text>
    </comment>
    <comment ref="C17" authorId="1" shapeId="0" xr:uid="{B78E446D-D983-D047-816D-B99853068FDF}">
      <text>
        <r>
          <rPr>
            <b/>
            <sz val="10"/>
            <color rgb="FF000000"/>
            <rFont val="Tahoma"/>
            <family val="2"/>
          </rPr>
          <t>Dang Phuong Nam:</t>
        </r>
        <r>
          <rPr>
            <sz val="10"/>
            <color rgb="FF000000"/>
            <rFont val="Tahoma"/>
            <family val="2"/>
          </rPr>
          <t xml:space="preserve">
</t>
        </r>
        <r>
          <rPr>
            <sz val="10"/>
            <color rgb="FF000000"/>
            <rFont val="Tahoma"/>
            <family val="2"/>
          </rPr>
          <t>Last week was: 7.217.000</t>
        </r>
      </text>
    </comment>
    <comment ref="C18" authorId="1" shapeId="0" xr:uid="{1655673C-6E09-674F-BEF3-5CB9031E20DA}">
      <text>
        <r>
          <rPr>
            <b/>
            <sz val="10"/>
            <color rgb="FF000000"/>
            <rFont val="Tahoma"/>
            <family val="2"/>
          </rPr>
          <t>Dang Phuong Nam:</t>
        </r>
        <r>
          <rPr>
            <sz val="10"/>
            <color rgb="FF000000"/>
            <rFont val="Tahoma"/>
            <family val="2"/>
          </rPr>
          <t xml:space="preserve">
</t>
        </r>
        <r>
          <rPr>
            <sz val="10"/>
            <color rgb="FF000000"/>
            <rFont val="Tahoma"/>
            <family val="2"/>
          </rPr>
          <t>Last week was: 6.821.000</t>
        </r>
      </text>
    </comment>
    <comment ref="I18" authorId="0" shapeId="0" xr:uid="{6C542856-7CA7-4041-9132-CE4F87FDDE92}">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6,891k</t>
        </r>
      </text>
    </comment>
    <comment ref="C19" authorId="1" shapeId="0" xr:uid="{EE2C1045-D5ED-974E-9CEC-3C3AB9DDCFC3}">
      <text>
        <r>
          <rPr>
            <b/>
            <sz val="10"/>
            <color rgb="FF000000"/>
            <rFont val="Tahoma"/>
            <family val="2"/>
          </rPr>
          <t>Dang Phuong Nam:</t>
        </r>
        <r>
          <rPr>
            <sz val="10"/>
            <color rgb="FF000000"/>
            <rFont val="Tahoma"/>
            <family val="2"/>
          </rPr>
          <t xml:space="preserve">
</t>
        </r>
        <r>
          <rPr>
            <sz val="10"/>
            <color rgb="FF000000"/>
            <rFont val="Tahoma"/>
            <family val="2"/>
          </rPr>
          <t>Last week was: 7.811.000</t>
        </r>
      </text>
    </comment>
    <comment ref="C20" authorId="1" shapeId="0" xr:uid="{17032DEF-4E00-B44B-804A-8E3FD5E358FE}">
      <text>
        <r>
          <rPr>
            <b/>
            <sz val="10"/>
            <color rgb="FF000000"/>
            <rFont val="Tahoma"/>
            <family val="2"/>
          </rPr>
          <t>Dang Phuong Nam:</t>
        </r>
        <r>
          <rPr>
            <sz val="10"/>
            <color rgb="FF000000"/>
            <rFont val="Tahoma"/>
            <family val="2"/>
          </rPr>
          <t xml:space="preserve">
</t>
        </r>
        <r>
          <rPr>
            <sz val="10"/>
            <color rgb="FF000000"/>
            <rFont val="Tahoma"/>
            <family val="2"/>
          </rPr>
          <t>Last week was: 9.098.000</t>
        </r>
      </text>
    </comment>
    <comment ref="I20" authorId="0" shapeId="0" xr:uid="{7CC2D3CB-E23F-304B-9463-9F88A472F09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9,099k</t>
        </r>
      </text>
    </comment>
    <comment ref="C21" authorId="1" shapeId="0" xr:uid="{E3BAE7CA-3934-264F-B2C4-30142096B05B}">
      <text>
        <r>
          <rPr>
            <b/>
            <sz val="10"/>
            <color rgb="FF000000"/>
            <rFont val="Tahoma"/>
            <family val="2"/>
          </rPr>
          <t>Dang Phuong Nam:</t>
        </r>
        <r>
          <rPr>
            <sz val="10"/>
            <color rgb="FF000000"/>
            <rFont val="Tahoma"/>
            <family val="2"/>
          </rPr>
          <t xml:space="preserve">
</t>
        </r>
        <r>
          <rPr>
            <sz val="10"/>
            <color rgb="FF000000"/>
            <rFont val="Tahoma"/>
            <family val="2"/>
          </rPr>
          <t>Last week was: 12.662.000</t>
        </r>
      </text>
    </comment>
    <comment ref="C22" authorId="1" shapeId="0" xr:uid="{D399EC82-BBA6-5F44-9568-D889C3EBD576}">
      <text>
        <r>
          <rPr>
            <b/>
            <sz val="10"/>
            <color rgb="FF000000"/>
            <rFont val="Tahoma"/>
            <family val="2"/>
          </rPr>
          <t>Dang Phuong Nam:</t>
        </r>
        <r>
          <rPr>
            <sz val="10"/>
            <color rgb="FF000000"/>
            <rFont val="Tahoma"/>
            <family val="2"/>
          </rPr>
          <t xml:space="preserve">
</t>
        </r>
        <r>
          <rPr>
            <sz val="10"/>
            <color rgb="FF000000"/>
            <rFont val="Tahoma"/>
            <family val="2"/>
          </rPr>
          <t>Last week was: 10.583.000</t>
        </r>
      </text>
    </comment>
    <comment ref="C23" authorId="1" shapeId="0" xr:uid="{CBB26036-3F8B-784D-87C4-FDE72AD56AE0}">
      <text>
        <r>
          <rPr>
            <b/>
            <sz val="10"/>
            <color rgb="FF000000"/>
            <rFont val="Tahoma"/>
            <family val="2"/>
          </rPr>
          <t>Dang Phuong Nam:</t>
        </r>
        <r>
          <rPr>
            <sz val="10"/>
            <color rgb="FF000000"/>
            <rFont val="Tahoma"/>
            <family val="2"/>
          </rPr>
          <t xml:space="preserve">
</t>
        </r>
        <r>
          <rPr>
            <sz val="10"/>
            <color rgb="FF000000"/>
            <rFont val="Aptos Narrow"/>
            <family val="2"/>
            <scheme val="minor"/>
          </rPr>
          <t>Last week was: 13.553.000</t>
        </r>
      </text>
    </comment>
    <comment ref="B24" authorId="3" shapeId="0" xr:uid="{A983C40C-93BB-0E4D-B589-34A3680ECF25}">
      <text>
        <r>
          <rPr>
            <b/>
            <sz val="9"/>
            <rFont val="Times New Roman"/>
            <family val="1"/>
          </rPr>
          <t>pc:</t>
        </r>
        <r>
          <rPr>
            <sz val="9"/>
            <rFont val="Times New Roman"/>
            <family val="1"/>
          </rPr>
          <t xml:space="preserve">
Was 20,590,000</t>
        </r>
      </text>
    </comment>
    <comment ref="C24" authorId="1" shapeId="0" xr:uid="{859672A0-C3A5-2E49-B9D5-C80730371A66}">
      <text>
        <r>
          <rPr>
            <b/>
            <sz val="10"/>
            <color rgb="FF000000"/>
            <rFont val="Tahoma"/>
            <family val="2"/>
          </rPr>
          <t>Dang Phuong Nam:</t>
        </r>
        <r>
          <rPr>
            <sz val="10"/>
            <color rgb="FF000000"/>
            <rFont val="Tahoma"/>
            <family val="2"/>
          </rPr>
          <t xml:space="preserve">
</t>
        </r>
        <r>
          <rPr>
            <sz val="10"/>
            <color rgb="FF000000"/>
            <rFont val="Tahoma"/>
            <family val="2"/>
          </rPr>
          <t>Last week was: 20.890.000</t>
        </r>
      </text>
    </comment>
    <comment ref="E25" authorId="0" shapeId="0" xr:uid="{095025A5-682A-4945-BB01-6CF0E058B798}">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5.490.000đ</t>
        </r>
      </text>
    </comment>
    <comment ref="B26" authorId="0" shapeId="0" xr:uid="{A8CF3895-8500-F146-A242-8FC22EA2B7DE}">
      <text>
        <r>
          <rPr>
            <b/>
            <sz val="10"/>
            <color rgb="FF000000"/>
            <rFont val="Tahoma"/>
            <family val="2"/>
          </rPr>
          <t>Microsoft Office User:</t>
        </r>
        <r>
          <rPr>
            <sz val="10"/>
            <color rgb="FF000000"/>
            <rFont val="Tahoma"/>
            <family val="2"/>
          </rPr>
          <t xml:space="preserve">
pc 
was 3,890,000</t>
        </r>
      </text>
    </comment>
    <comment ref="C26" authorId="1" shapeId="0" xr:uid="{DA11BEAD-B1BF-5142-8779-F332E4025A7F}">
      <text>
        <r>
          <rPr>
            <b/>
            <sz val="10"/>
            <color rgb="FF000000"/>
            <rFont val="Tahoma"/>
            <family val="2"/>
          </rPr>
          <t>Dang Phuong Nam:</t>
        </r>
        <r>
          <rPr>
            <sz val="10"/>
            <color rgb="FF000000"/>
            <rFont val="Tahoma"/>
            <family val="2"/>
          </rPr>
          <t xml:space="preserve">
</t>
        </r>
        <r>
          <rPr>
            <sz val="10"/>
            <color rgb="FF000000"/>
            <rFont val="Tahoma"/>
            <family val="2"/>
          </rPr>
          <t>Last week was: 3.890.000</t>
        </r>
      </text>
    </comment>
    <comment ref="D26" authorId="1" shapeId="0" xr:uid="{981BD4AC-51D5-CE4C-A875-D18DE85EC709}">
      <text>
        <r>
          <rPr>
            <b/>
            <sz val="10"/>
            <color rgb="FF000000"/>
            <rFont val="Tahoma"/>
            <family val="2"/>
          </rPr>
          <t>Đặng Thanh Vượng:</t>
        </r>
        <r>
          <rPr>
            <sz val="10"/>
            <color rgb="FF000000"/>
            <rFont val="Tahoma"/>
            <family val="2"/>
          </rPr>
          <t xml:space="preserve">
</t>
        </r>
        <r>
          <rPr>
            <sz val="10"/>
            <color rgb="FF000000"/>
            <rFont val="Helvetica Neue"/>
            <family val="2"/>
          </rPr>
          <t>Last week was: 3.990,000</t>
        </r>
        <r>
          <rPr>
            <sz val="10"/>
            <color rgb="FF000000"/>
            <rFont val="Tahoma"/>
            <family val="2"/>
          </rPr>
          <t xml:space="preserve">	</t>
        </r>
      </text>
    </comment>
    <comment ref="E26" authorId="0" shapeId="0" xr:uid="{ABD6D374-4412-374E-92DF-5EDC756571E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3.990.000đ</t>
        </r>
      </text>
    </comment>
    <comment ref="F26" authorId="2" shapeId="0" xr:uid="{2614C7E8-A193-4940-A3B0-AAAC8A68A0C8}">
      <text>
        <r>
          <rPr>
            <b/>
            <sz val="10"/>
            <color rgb="FF000000"/>
            <rFont val="Tahoma"/>
            <family val="2"/>
          </rPr>
          <t>Duy Nguyen:</t>
        </r>
        <r>
          <rPr>
            <sz val="10"/>
            <color rgb="FF000000"/>
            <rFont val="Tahoma"/>
            <family val="2"/>
          </rPr>
          <t xml:space="preserve">
</t>
        </r>
        <r>
          <rPr>
            <sz val="10"/>
            <color rgb="FF000000"/>
            <rFont val="Tahoma"/>
            <family val="2"/>
          </rPr>
          <t>last week was 3,990,000</t>
        </r>
      </text>
    </comment>
    <comment ref="I27" authorId="0" shapeId="0" xr:uid="{05C9C61C-72A9-BB4C-B55E-A4A5DD465012}">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2,790k</t>
        </r>
      </text>
    </comment>
    <comment ref="B28" authorId="3" shapeId="0" xr:uid="{C64846A8-0796-9F48-B8E9-7636C97A6CC1}">
      <text>
        <r>
          <rPr>
            <b/>
            <sz val="9"/>
            <rFont val="Times New Roman"/>
            <family val="1"/>
          </rPr>
          <t>pc:</t>
        </r>
        <r>
          <rPr>
            <sz val="9"/>
            <rFont val="Times New Roman"/>
            <family val="1"/>
          </rPr>
          <t xml:space="preserve">
Was 18,490,000</t>
        </r>
      </text>
    </comment>
    <comment ref="C28" authorId="1" shapeId="0" xr:uid="{46D22C9B-4DEF-D944-A079-6359AE7BBC43}">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18.305.000</t>
        </r>
      </text>
    </comment>
    <comment ref="D28" authorId="1" shapeId="0" xr:uid="{947404F3-8609-7D47-8224-8E321C5F6C1E}">
      <text>
        <r>
          <rPr>
            <b/>
            <sz val="10"/>
            <color rgb="FF000000"/>
            <rFont val="Tahoma"/>
            <family val="2"/>
          </rPr>
          <t>Đặng Thanh Vượng:</t>
        </r>
        <r>
          <rPr>
            <sz val="10"/>
            <color rgb="FF000000"/>
            <rFont val="Tahoma"/>
            <family val="2"/>
          </rPr>
          <t xml:space="preserve">
</t>
        </r>
        <r>
          <rPr>
            <sz val="10"/>
            <color rgb="FF000000"/>
            <rFont val="Helvetica Neue"/>
            <family val="2"/>
          </rPr>
          <t>Last week was: 18.390,000</t>
        </r>
        <r>
          <rPr>
            <sz val="10"/>
            <color rgb="FF000000"/>
            <rFont val="Tahoma"/>
            <family val="2"/>
          </rPr>
          <t xml:space="preserve">	</t>
        </r>
      </text>
    </comment>
    <comment ref="F28" authorId="2" shapeId="0" xr:uid="{2F3B8EB3-0F67-7D46-8B75-40F5F47226CD}">
      <text>
        <r>
          <rPr>
            <b/>
            <sz val="10"/>
            <color rgb="FF000000"/>
            <rFont val="Tahoma"/>
            <family val="2"/>
          </rPr>
          <t>Duy Nguyen:</t>
        </r>
        <r>
          <rPr>
            <sz val="10"/>
            <color rgb="FF000000"/>
            <rFont val="Tahoma"/>
            <family val="2"/>
          </rPr>
          <t xml:space="preserve">
</t>
        </r>
        <r>
          <rPr>
            <sz val="10"/>
            <color rgb="FF000000"/>
            <rFont val="Tahoma"/>
            <family val="2"/>
          </rPr>
          <t>last week was 18,290,000</t>
        </r>
      </text>
    </comment>
    <comment ref="C29" authorId="1" shapeId="0" xr:uid="{4F9A2259-0CB0-8C41-831B-E6FF5F678858}">
      <text>
        <r>
          <rPr>
            <b/>
            <sz val="10"/>
            <color rgb="FF000000"/>
            <rFont val="Tahoma"/>
            <family val="2"/>
          </rPr>
          <t>Dang Phuong Nam:</t>
        </r>
        <r>
          <rPr>
            <sz val="10"/>
            <color rgb="FF000000"/>
            <rFont val="Tahoma"/>
            <family val="2"/>
          </rPr>
          <t xml:space="preserve">
</t>
        </r>
        <r>
          <rPr>
            <sz val="10"/>
            <color rgb="FF000000"/>
            <rFont val="Tahoma"/>
            <family val="2"/>
          </rPr>
          <t>Last week was: 23.790.000</t>
        </r>
      </text>
    </comment>
    <comment ref="D29" authorId="1" shapeId="0" xr:uid="{78278DCA-2819-AA42-A6F9-2463B0D4B698}">
      <text>
        <r>
          <rPr>
            <b/>
            <sz val="10"/>
            <color rgb="FF000000"/>
            <rFont val="Tahoma"/>
            <family val="2"/>
          </rPr>
          <t>Đặng Thanh Vượng:</t>
        </r>
        <r>
          <rPr>
            <sz val="10"/>
            <color rgb="FF000000"/>
            <rFont val="Tahoma"/>
            <family val="2"/>
          </rPr>
          <t xml:space="preserve">
</t>
        </r>
        <r>
          <rPr>
            <sz val="10"/>
            <color rgb="FF000000"/>
            <rFont val="Helvetica Neue"/>
            <family val="2"/>
          </rPr>
          <t>Last week was: 23.890,000</t>
        </r>
        <r>
          <rPr>
            <sz val="10"/>
            <color rgb="FF000000"/>
            <rFont val="Tahoma"/>
            <family val="2"/>
          </rPr>
          <t xml:space="preserve">	</t>
        </r>
      </text>
    </comment>
    <comment ref="F29" authorId="2" shapeId="0" xr:uid="{551FEBD8-E30E-974B-839F-E1D6F2B41836}">
      <text>
        <r>
          <rPr>
            <b/>
            <sz val="10"/>
            <color rgb="FF000000"/>
            <rFont val="Tahoma"/>
            <family val="2"/>
          </rPr>
          <t>Duy Nguyen:</t>
        </r>
        <r>
          <rPr>
            <sz val="10"/>
            <color rgb="FF000000"/>
            <rFont val="Tahoma"/>
            <family val="2"/>
          </rPr>
          <t xml:space="preserve">
</t>
        </r>
        <r>
          <rPr>
            <sz val="10"/>
            <color rgb="FF000000"/>
            <rFont val="Tahoma"/>
            <family val="2"/>
          </rPr>
          <t>last week was 23,690,000</t>
        </r>
      </text>
    </comment>
    <comment ref="I29" authorId="0" shapeId="0" xr:uid="{0CA8497D-B054-6C4C-AA7E-4FCE1440C0A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23,635k</t>
        </r>
      </text>
    </comment>
    <comment ref="B30" authorId="3" shapeId="0" xr:uid="{41859837-E3A9-B74E-BDAB-0AD9467152A0}">
      <text>
        <r>
          <rPr>
            <b/>
            <sz val="9"/>
            <rFont val="Times New Roman"/>
            <family val="1"/>
          </rPr>
          <t>pc:</t>
        </r>
        <r>
          <rPr>
            <sz val="9"/>
            <rFont val="Times New Roman"/>
            <family val="1"/>
          </rPr>
          <t xml:space="preserve">
Was 27,090,000</t>
        </r>
      </text>
    </comment>
    <comment ref="C30" authorId="1" shapeId="0" xr:uid="{526B07CF-1EC0-7143-AE76-104E02DF51C5}">
      <text>
        <r>
          <rPr>
            <b/>
            <sz val="10"/>
            <color rgb="FF000000"/>
            <rFont val="Tahoma"/>
            <family val="2"/>
          </rPr>
          <t>Dang Phuong Nam:</t>
        </r>
        <r>
          <rPr>
            <sz val="10"/>
            <color rgb="FF000000"/>
            <rFont val="Tahoma"/>
            <family val="2"/>
          </rPr>
          <t xml:space="preserve">
</t>
        </r>
        <r>
          <rPr>
            <sz val="10"/>
            <color rgb="FF000000"/>
            <rFont val="Tahoma"/>
            <family val="2"/>
          </rPr>
          <t>Last week was: 27.090.000</t>
        </r>
      </text>
    </comment>
    <comment ref="F30" authorId="2" shapeId="0" xr:uid="{F2C78753-2EAE-0F48-880A-CE062D31752F}">
      <text>
        <r>
          <rPr>
            <b/>
            <sz val="10"/>
            <color rgb="FF000000"/>
            <rFont val="Tahoma"/>
            <family val="2"/>
          </rPr>
          <t>Duy Nguyen:</t>
        </r>
        <r>
          <rPr>
            <sz val="10"/>
            <color rgb="FF000000"/>
            <rFont val="Tahoma"/>
            <family val="2"/>
          </rPr>
          <t xml:space="preserve">
</t>
        </r>
        <r>
          <rPr>
            <sz val="10"/>
            <color rgb="FF000000"/>
            <rFont val="Tahoma"/>
            <family val="2"/>
          </rPr>
          <t>last week was 26,190,000</t>
        </r>
      </text>
    </comment>
    <comment ref="C31" authorId="1" shapeId="0" xr:uid="{8B49ED00-E7BA-9746-8826-461916FF47CC}">
      <text>
        <r>
          <rPr>
            <b/>
            <sz val="10"/>
            <color rgb="FF000000"/>
            <rFont val="Tahoma"/>
            <family val="2"/>
          </rPr>
          <t>Dang Phuong Nam:</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31.290.000</t>
        </r>
      </text>
    </comment>
    <comment ref="C32" authorId="1" shapeId="0" xr:uid="{9E14F959-2B82-9D4F-A9C0-6C699D85AC3C}">
      <text>
        <r>
          <rPr>
            <b/>
            <sz val="10"/>
            <color rgb="FF000000"/>
            <rFont val="Tahoma"/>
            <family val="2"/>
          </rPr>
          <t>Dang Phuong Nam:</t>
        </r>
        <r>
          <rPr>
            <sz val="10"/>
            <color rgb="FF000000"/>
            <rFont val="Tahoma"/>
            <family val="2"/>
          </rPr>
          <t xml:space="preserve">
</t>
        </r>
        <r>
          <rPr>
            <sz val="10"/>
            <color rgb="FF000000"/>
            <rFont val="Tahoma"/>
            <family val="2"/>
          </rPr>
          <t>Last week was: 38.290.000</t>
        </r>
      </text>
    </comment>
    <comment ref="F32" authorId="2" shapeId="0" xr:uid="{CB8F468E-BCA7-504D-A2E7-E754F08692A2}">
      <text>
        <r>
          <rPr>
            <b/>
            <sz val="10"/>
            <color rgb="FF000000"/>
            <rFont val="Tahoma"/>
            <family val="2"/>
          </rPr>
          <t>Duy Nguyen:</t>
        </r>
        <r>
          <rPr>
            <sz val="10"/>
            <color rgb="FF000000"/>
            <rFont val="Tahoma"/>
            <family val="2"/>
          </rPr>
          <t xml:space="preserve">
</t>
        </r>
        <r>
          <rPr>
            <sz val="10"/>
            <color rgb="FF000000"/>
            <rFont val="Tahoma"/>
            <family val="2"/>
          </rPr>
          <t>last week was 37,290,000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s>
  <commentList>
    <comment ref="B2" authorId="0" shapeId="0" xr:uid="{110D8207-8ABB-E64D-96F4-647DD3A0BD70}">
      <text>
        <r>
          <rPr>
            <b/>
            <sz val="10"/>
            <color rgb="FF000000"/>
            <rFont val="Tahoma"/>
            <family val="2"/>
          </rPr>
          <t>Microsoft Office User:</t>
        </r>
        <r>
          <rPr>
            <sz val="10"/>
            <color rgb="FF000000"/>
            <rFont val="Tahoma"/>
            <family val="2"/>
          </rPr>
          <t xml:space="preserve">
</t>
        </r>
        <r>
          <rPr>
            <sz val="10"/>
            <color rgb="FF000000"/>
            <rFont val="Tahoma"/>
            <family val="2"/>
          </rPr>
          <t>last week was 18,998,000</t>
        </r>
      </text>
    </comment>
    <comment ref="C2" authorId="1" shapeId="0" xr:uid="{B209A04D-9800-6041-8CDD-EC3CED8F4B65}">
      <text>
        <r>
          <rPr>
            <b/>
            <sz val="10"/>
            <color rgb="FF000000"/>
            <rFont val="Tahoma"/>
            <family val="2"/>
          </rPr>
          <t>Dang Phuong Nam:</t>
        </r>
        <r>
          <rPr>
            <sz val="10"/>
            <color rgb="FF000000"/>
            <rFont val="Tahoma"/>
            <family val="2"/>
          </rPr>
          <t xml:space="preserve">
</t>
        </r>
        <r>
          <rPr>
            <sz val="10"/>
            <color rgb="FF000000"/>
            <rFont val="Tahoma"/>
            <family val="2"/>
          </rPr>
          <t>Last week was: 19.190.000</t>
        </r>
      </text>
    </comment>
    <comment ref="D2" authorId="1" shapeId="0" xr:uid="{FB1EBDDF-8A72-7E40-BFF5-6F78DC834DFF}">
      <text>
        <r>
          <rPr>
            <b/>
            <sz val="10"/>
            <color rgb="FF000000"/>
            <rFont val="Tahoma"/>
            <family val="2"/>
          </rPr>
          <t>Đặng Thanh Vượng:</t>
        </r>
        <r>
          <rPr>
            <sz val="10"/>
            <color rgb="FF000000"/>
            <rFont val="Tahoma"/>
            <family val="2"/>
          </rPr>
          <t xml:space="preserve">
</t>
        </r>
        <r>
          <rPr>
            <sz val="10"/>
            <color rgb="FF000000"/>
            <rFont val="Tahoma"/>
            <family val="2"/>
          </rPr>
          <t>Last week was: 19.090.000</t>
        </r>
      </text>
    </comment>
    <comment ref="F2" authorId="2" shapeId="0" xr:uid="{7ED80C30-04AB-EC41-89A3-399FAAD82CA4}">
      <text>
        <r>
          <rPr>
            <b/>
            <sz val="10"/>
            <color rgb="FF000000"/>
            <rFont val="Tahoma"/>
            <family val="2"/>
          </rPr>
          <t>Duy Nguyen:</t>
        </r>
        <r>
          <rPr>
            <sz val="10"/>
            <color rgb="FF000000"/>
            <rFont val="Tahoma"/>
            <family val="2"/>
          </rPr>
          <t xml:space="preserve">
</t>
        </r>
        <r>
          <rPr>
            <sz val="10"/>
            <color rgb="FF000000"/>
            <rFont val="Tahoma"/>
            <family val="2"/>
          </rPr>
          <t>last week was 21,490,000</t>
        </r>
      </text>
    </comment>
    <comment ref="I2" authorId="0" shapeId="0" xr:uid="{985C2CDE-C400-0D40-A708-44BC1EE37822}">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18,023k</t>
        </r>
      </text>
    </comment>
    <comment ref="B3" authorId="3" shapeId="0" xr:uid="{C87F10A0-0780-F04F-B066-056C1BFF84DC}">
      <text>
        <r>
          <rPr>
            <b/>
            <sz val="9"/>
            <rFont val="Times New Roman"/>
            <family val="1"/>
          </rPr>
          <t>pc:</t>
        </r>
        <r>
          <rPr>
            <sz val="9"/>
            <rFont val="Times New Roman"/>
            <family val="1"/>
          </rPr>
          <t xml:space="preserve">
Was 21,790,000</t>
        </r>
      </text>
    </comment>
    <comment ref="C3" authorId="1" shapeId="0" xr:uid="{5C76FB42-47FA-534C-9669-D439E750F814}">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21.990.000</t>
        </r>
      </text>
    </comment>
    <comment ref="D3" authorId="1" shapeId="0" xr:uid="{7A1F8FC8-42F1-5F4C-B944-BCBCF6323F76}">
      <text>
        <r>
          <rPr>
            <b/>
            <sz val="10"/>
            <color rgb="FF000000"/>
            <rFont val="Tahoma"/>
            <family val="2"/>
          </rPr>
          <t>Đặng Thanh Vượng:</t>
        </r>
        <r>
          <rPr>
            <sz val="10"/>
            <color rgb="FF000000"/>
            <rFont val="Tahoma"/>
            <family val="2"/>
          </rPr>
          <t xml:space="preserve">
</t>
        </r>
        <r>
          <rPr>
            <sz val="10"/>
            <color rgb="FF000000"/>
            <rFont val="Tahoma"/>
            <family val="2"/>
          </rPr>
          <t>Last week was: 21.990.000</t>
        </r>
      </text>
    </comment>
    <comment ref="F3" authorId="2" shapeId="0" xr:uid="{8AF81FC0-8907-F04F-8058-220C88A8BDE0}">
      <text>
        <r>
          <rPr>
            <b/>
            <sz val="10"/>
            <color rgb="FF000000"/>
            <rFont val="Tahoma"/>
            <family val="2"/>
          </rPr>
          <t>Duy Nguyen:</t>
        </r>
        <r>
          <rPr>
            <sz val="10"/>
            <color rgb="FF000000"/>
            <rFont val="Tahoma"/>
            <family val="2"/>
          </rPr>
          <t xml:space="preserve">
</t>
        </r>
        <r>
          <rPr>
            <sz val="10"/>
            <color rgb="FF000000"/>
            <rFont val="Tahoma"/>
            <family val="2"/>
          </rPr>
          <t>last week was 21,490,000</t>
        </r>
      </text>
    </comment>
    <comment ref="I3" authorId="0" shapeId="0" xr:uid="{DCBCFF30-76B4-9A4C-A8DF-88128AB1BBC2}">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20,783k</t>
        </r>
      </text>
    </comment>
    <comment ref="B4" authorId="0" shapeId="0" xr:uid="{1A3F0F0E-7D2B-7F4B-B22C-A4BBFF539EC8}">
      <text>
        <r>
          <rPr>
            <b/>
            <sz val="10"/>
            <color rgb="FF000000"/>
            <rFont val="Tahoma"/>
            <family val="2"/>
          </rPr>
          <t>Microsoft Office User:</t>
        </r>
        <r>
          <rPr>
            <sz val="10"/>
            <color rgb="FF000000"/>
            <rFont val="Tahoma"/>
            <family val="2"/>
          </rPr>
          <t xml:space="preserve">
pc
was 25,990,000</t>
        </r>
      </text>
    </comment>
    <comment ref="C4" authorId="1" shapeId="0" xr:uid="{09B93D09-372C-7F44-AD26-E1C91F413571}">
      <text>
        <r>
          <rPr>
            <b/>
            <sz val="10"/>
            <color rgb="FF000000"/>
            <rFont val="Tahoma"/>
            <family val="2"/>
          </rPr>
          <t>Dang Phuong Nam:</t>
        </r>
        <r>
          <rPr>
            <sz val="10"/>
            <color rgb="FF000000"/>
            <rFont val="Tahoma"/>
            <family val="2"/>
          </rPr>
          <t xml:space="preserve">
</t>
        </r>
        <r>
          <rPr>
            <sz val="10"/>
            <color rgb="FF000000"/>
            <rFont val="Helvetica Neue"/>
            <family val="2"/>
          </rPr>
          <t>Last week was: 26.190.000</t>
        </r>
      </text>
    </comment>
    <comment ref="F4" authorId="2" shapeId="0" xr:uid="{2AF13E1E-015C-9F42-BA81-FE3A8EB3F94F}">
      <text>
        <r>
          <rPr>
            <b/>
            <sz val="10"/>
            <color rgb="FF000000"/>
            <rFont val="Tahoma"/>
            <family val="2"/>
          </rPr>
          <t>Duy Nguyen:</t>
        </r>
        <r>
          <rPr>
            <sz val="10"/>
            <color rgb="FF000000"/>
            <rFont val="Tahoma"/>
            <family val="2"/>
          </rPr>
          <t xml:space="preserve">
</t>
        </r>
        <r>
          <rPr>
            <sz val="10"/>
            <color rgb="FF000000"/>
            <rFont val="Tahoma"/>
            <family val="2"/>
          </rPr>
          <t>last week was 24,890,000</t>
        </r>
      </text>
    </comment>
    <comment ref="I4" authorId="0" shapeId="0" xr:uid="{99B59A8F-52DD-D04A-9B86-E61E9A5A69E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23,490k</t>
        </r>
      </text>
    </comment>
    <comment ref="B5" authorId="0" shapeId="0" xr:uid="{E6FC65E9-04E6-9F41-A223-D3DE18DE4F6C}">
      <text>
        <r>
          <rPr>
            <b/>
            <sz val="10"/>
            <color rgb="FF000000"/>
            <rFont val="Tahoma"/>
            <family val="2"/>
          </rPr>
          <t>Microsoft Office User:</t>
        </r>
        <r>
          <rPr>
            <sz val="10"/>
            <color rgb="FF000000"/>
            <rFont val="Tahoma"/>
            <family val="2"/>
          </rPr>
          <t xml:space="preserve">
</t>
        </r>
        <r>
          <rPr>
            <sz val="10"/>
            <color rgb="FF000000"/>
            <rFont val="Tahoma"/>
            <family val="2"/>
          </rPr>
          <t>Last week 29,590,000</t>
        </r>
      </text>
    </comment>
    <comment ref="C5" authorId="1" shapeId="0" xr:uid="{4895EBC5-F9C1-7549-A625-08199F36DD7E}">
      <text>
        <r>
          <rPr>
            <b/>
            <sz val="10"/>
            <color rgb="FF000000"/>
            <rFont val="Tahoma"/>
            <family val="2"/>
          </rPr>
          <t>Dang Phuong Nam:</t>
        </r>
        <r>
          <rPr>
            <sz val="10"/>
            <color rgb="FF000000"/>
            <rFont val="Tahoma"/>
            <family val="2"/>
          </rPr>
          <t xml:space="preserve">
</t>
        </r>
        <r>
          <rPr>
            <sz val="10"/>
            <color rgb="FF000000"/>
            <rFont val="Tahoma"/>
            <family val="2"/>
          </rPr>
          <t>Last week was: 29.790.000</t>
        </r>
      </text>
    </comment>
    <comment ref="D5" authorId="1" shapeId="0" xr:uid="{BCDAD2EB-8DFB-4245-9A51-E19088C38EB6}">
      <text>
        <r>
          <rPr>
            <b/>
            <sz val="10"/>
            <color rgb="FF000000"/>
            <rFont val="Tahoma"/>
            <family val="2"/>
          </rPr>
          <t>Đặng Thanh Vượng:</t>
        </r>
        <r>
          <rPr>
            <sz val="10"/>
            <color rgb="FF000000"/>
            <rFont val="Tahoma"/>
            <family val="2"/>
          </rPr>
          <t xml:space="preserve">
</t>
        </r>
        <r>
          <rPr>
            <sz val="10"/>
            <color rgb="FF000000"/>
            <rFont val="Tahoma"/>
            <family val="2"/>
          </rPr>
          <t>Last week was: 29.390.000</t>
        </r>
      </text>
    </comment>
    <comment ref="F5" authorId="2" shapeId="0" xr:uid="{6E163C38-C930-2346-AC54-8ED717BD607D}">
      <text>
        <r>
          <rPr>
            <b/>
            <sz val="10"/>
            <color rgb="FF000000"/>
            <rFont val="Tahoma"/>
            <family val="2"/>
          </rPr>
          <t>Duy Nguyen:</t>
        </r>
        <r>
          <rPr>
            <sz val="10"/>
            <color rgb="FF000000"/>
            <rFont val="Tahoma"/>
            <family val="2"/>
          </rPr>
          <t xml:space="preserve">
</t>
        </r>
        <r>
          <rPr>
            <sz val="10"/>
            <color rgb="FF000000"/>
            <rFont val="Tahoma"/>
            <family val="2"/>
          </rPr>
          <t>last week was 28,890,000</t>
        </r>
      </text>
    </comment>
    <comment ref="G5" authorId="4" shapeId="0" xr:uid="{87C2A546-29A3-2E45-8C72-E2FEA2D2867E}">
      <text>
        <r>
          <rPr>
            <b/>
            <sz val="10"/>
            <color rgb="FF000000"/>
            <rFont val="Tahoma"/>
            <family val="2"/>
          </rPr>
          <t>W10: 28.690.000</t>
        </r>
      </text>
    </comment>
    <comment ref="I5" authorId="0" shapeId="0" xr:uid="{713EC53B-F4E1-FE45-BB96-EAECDCF9D33E}">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28,490k</t>
        </r>
      </text>
    </comment>
    <comment ref="B6" authorId="3" shapeId="0" xr:uid="{BD4D0B74-3AD4-CF43-ACE8-04644D842A83}">
      <text>
        <r>
          <rPr>
            <b/>
            <sz val="9"/>
            <color rgb="FF000000"/>
            <rFont val="Times New Roman"/>
            <family val="1"/>
          </rPr>
          <t>pc:</t>
        </r>
        <r>
          <rPr>
            <sz val="9"/>
            <color rgb="FF000000"/>
            <rFont val="Times New Roman"/>
            <family val="1"/>
          </rPr>
          <t xml:space="preserve">
</t>
        </r>
        <r>
          <rPr>
            <sz val="9"/>
            <color rgb="FF000000"/>
            <rFont val="Times New Roman"/>
            <family val="1"/>
          </rPr>
          <t>Was 19,196,000</t>
        </r>
      </text>
    </comment>
    <comment ref="C6" authorId="1" shapeId="0" xr:uid="{E985FD05-63E6-4D4E-BF5C-A61CF07BA4DB}">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19.390.000</t>
        </r>
      </text>
    </comment>
    <comment ref="D6" authorId="1" shapeId="0" xr:uid="{7ADE7CD2-CBC7-8148-AA63-0BDD833CE5DB}">
      <text>
        <r>
          <rPr>
            <b/>
            <sz val="10"/>
            <color rgb="FF000000"/>
            <rFont val="Tahoma"/>
            <family val="2"/>
          </rPr>
          <t>Đặng Thanh Vượng:</t>
        </r>
        <r>
          <rPr>
            <sz val="10"/>
            <color rgb="FF000000"/>
            <rFont val="Tahoma"/>
            <family val="2"/>
          </rPr>
          <t xml:space="preserve">
</t>
        </r>
        <r>
          <rPr>
            <sz val="10"/>
            <color rgb="FF000000"/>
            <rFont val="Tahoma"/>
            <family val="2"/>
          </rPr>
          <t>Last week was: 19.290.000</t>
        </r>
      </text>
    </comment>
    <comment ref="B7" authorId="3" shapeId="0" xr:uid="{9AE622C3-7820-F844-88FA-ED44DC8893BF}">
      <text>
        <r>
          <rPr>
            <b/>
            <sz val="9"/>
            <color rgb="FF000000"/>
            <rFont val="Times New Roman"/>
            <family val="1"/>
          </rPr>
          <t>pc:</t>
        </r>
        <r>
          <rPr>
            <sz val="9"/>
            <color rgb="FF000000"/>
            <rFont val="Times New Roman"/>
            <family val="1"/>
          </rPr>
          <t xml:space="preserve">
</t>
        </r>
        <r>
          <rPr>
            <sz val="9"/>
            <color rgb="FF000000"/>
            <rFont val="Times New Roman"/>
            <family val="1"/>
          </rPr>
          <t>Was 17,414,000</t>
        </r>
      </text>
    </comment>
    <comment ref="C7" authorId="1" shapeId="0" xr:uid="{B03CA83F-E0B5-AF4D-A057-B05CE5EEC3D2}">
      <text>
        <r>
          <rPr>
            <b/>
            <sz val="10"/>
            <color rgb="FF000000"/>
            <rFont val="Tahoma"/>
            <family val="2"/>
          </rPr>
          <t>Dang Phuong Nam:</t>
        </r>
        <r>
          <rPr>
            <sz val="10"/>
            <color rgb="FF000000"/>
            <rFont val="Tahoma"/>
            <family val="2"/>
          </rPr>
          <t xml:space="preserve">
</t>
        </r>
        <r>
          <rPr>
            <sz val="10"/>
            <color rgb="FF000000"/>
            <rFont val="Tahoma"/>
            <family val="2"/>
          </rPr>
          <t>Last week was: 17.590.000</t>
        </r>
      </text>
    </comment>
    <comment ref="D7" authorId="1" shapeId="0" xr:uid="{71B12FAC-6925-3749-BB5C-B4C0914B7F85}">
      <text>
        <r>
          <rPr>
            <b/>
            <sz val="10"/>
            <color rgb="FF000000"/>
            <rFont val="Tahoma"/>
            <family val="2"/>
          </rPr>
          <t>Đặng Thanh Vượng:</t>
        </r>
        <r>
          <rPr>
            <sz val="10"/>
            <color rgb="FF000000"/>
            <rFont val="Tahoma"/>
            <family val="2"/>
          </rPr>
          <t xml:space="preserve">
</t>
        </r>
        <r>
          <rPr>
            <sz val="10"/>
            <color rgb="FF000000"/>
            <rFont val="Tahoma"/>
            <family val="2"/>
          </rPr>
          <t>Last week was: 17.090.000</t>
        </r>
      </text>
    </comment>
    <comment ref="F7" authorId="2" shapeId="0" xr:uid="{90ECB386-742E-AA40-969E-16244B9EFC9D}">
      <text>
        <r>
          <rPr>
            <b/>
            <sz val="10"/>
            <color rgb="FF000000"/>
            <rFont val="Tahoma"/>
            <family val="2"/>
          </rPr>
          <t>Duy Nguyen:</t>
        </r>
        <r>
          <rPr>
            <sz val="10"/>
            <color rgb="FF000000"/>
            <rFont val="Tahoma"/>
            <family val="2"/>
          </rPr>
          <t xml:space="preserve">
</t>
        </r>
        <r>
          <rPr>
            <sz val="10"/>
            <color rgb="FF000000"/>
            <rFont val="Tahoma"/>
            <family val="2"/>
          </rPr>
          <t>last week was 16,590,000</t>
        </r>
      </text>
    </comment>
    <comment ref="B8" authorId="3" shapeId="0" xr:uid="{17765696-84C7-2D4D-9B97-9E05E23A0507}">
      <text>
        <r>
          <rPr>
            <b/>
            <sz val="9"/>
            <rFont val="Times New Roman"/>
            <family val="1"/>
          </rPr>
          <t>pc:</t>
        </r>
        <r>
          <rPr>
            <sz val="9"/>
            <rFont val="Times New Roman"/>
            <family val="1"/>
          </rPr>
          <t xml:space="preserve">
Was 13,454,000</t>
        </r>
      </text>
    </comment>
    <comment ref="C8" authorId="1" shapeId="0" xr:uid="{785717FC-4515-5D4E-9AC4-D738B844F25D}">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13.590.000</t>
        </r>
      </text>
    </comment>
    <comment ref="D8" authorId="1" shapeId="0" xr:uid="{9F7C0BBF-BDB7-D94D-8F92-FF72487ED4FC}">
      <text>
        <r>
          <rPr>
            <b/>
            <sz val="10"/>
            <color rgb="FF000000"/>
            <rFont val="Tahoma"/>
            <family val="2"/>
          </rPr>
          <t>Đặng Thanh Vượng:</t>
        </r>
        <r>
          <rPr>
            <sz val="10"/>
            <color rgb="FF000000"/>
            <rFont val="Tahoma"/>
            <family val="2"/>
          </rPr>
          <t xml:space="preserve">
</t>
        </r>
        <r>
          <rPr>
            <sz val="10"/>
            <color rgb="FF000000"/>
            <rFont val="Tahoma"/>
            <family val="2"/>
          </rPr>
          <t>Last week was: 13.690.000</t>
        </r>
      </text>
    </comment>
    <comment ref="F8" authorId="2" shapeId="0" xr:uid="{CB980A0C-8D5F-1943-899E-59841876802A}">
      <text>
        <r>
          <rPr>
            <b/>
            <sz val="10"/>
            <color rgb="FF000000"/>
            <rFont val="Tahoma"/>
            <family val="2"/>
          </rPr>
          <t>Duy Nguyen:</t>
        </r>
        <r>
          <rPr>
            <sz val="10"/>
            <color rgb="FF000000"/>
            <rFont val="Tahoma"/>
            <family val="2"/>
          </rPr>
          <t xml:space="preserve">
</t>
        </r>
        <r>
          <rPr>
            <sz val="10"/>
            <color rgb="FF000000"/>
            <rFont val="Tahoma"/>
            <family val="2"/>
          </rPr>
          <t>last week was 13,190,000</t>
        </r>
      </text>
    </comment>
    <comment ref="I8" authorId="0" shapeId="0" xr:uid="{E40AFF72-1463-4A47-B602-02BB79DAAEC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12,687k</t>
        </r>
      </text>
    </comment>
    <comment ref="B9" authorId="3" shapeId="0" xr:uid="{1EF80E98-A48C-FE4B-8A24-608C134BC425}">
      <text>
        <r>
          <rPr>
            <b/>
            <sz val="9"/>
            <rFont val="Times New Roman"/>
            <family val="1"/>
          </rPr>
          <t>pc:</t>
        </r>
        <r>
          <rPr>
            <sz val="9"/>
            <rFont val="Times New Roman"/>
            <family val="1"/>
          </rPr>
          <t xml:space="preserve">
Was 11,474,000</t>
        </r>
      </text>
    </comment>
    <comment ref="C9" authorId="1" shapeId="0" xr:uid="{8C5C7322-10C5-A943-92B5-23BC767A9C57}">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11.590.000</t>
        </r>
      </text>
    </comment>
    <comment ref="D9" authorId="1" shapeId="0" xr:uid="{C84C978B-A404-1446-A48F-45E49AE9649B}">
      <text>
        <r>
          <rPr>
            <b/>
            <sz val="10"/>
            <color rgb="FF000000"/>
            <rFont val="Tahoma"/>
            <family val="2"/>
          </rPr>
          <t>Đặng Thanh Vượng:</t>
        </r>
        <r>
          <rPr>
            <sz val="10"/>
            <color rgb="FF000000"/>
            <rFont val="Tahoma"/>
            <family val="2"/>
          </rPr>
          <t xml:space="preserve">
</t>
        </r>
        <r>
          <rPr>
            <sz val="10"/>
            <color rgb="FF000000"/>
            <rFont val="Tahoma"/>
            <family val="2"/>
          </rPr>
          <t>Last week was: 11.490.000</t>
        </r>
      </text>
    </comment>
    <comment ref="B10" authorId="3" shapeId="0" xr:uid="{334C9ADC-D1B6-3648-AC6F-4FEFFC5E7896}">
      <text>
        <r>
          <rPr>
            <b/>
            <sz val="9"/>
            <rFont val="Times New Roman"/>
            <family val="1"/>
          </rPr>
          <t>pc:</t>
        </r>
        <r>
          <rPr>
            <sz val="9"/>
            <rFont val="Times New Roman"/>
            <family val="1"/>
          </rPr>
          <t xml:space="preserve">
Was 8,603,000</t>
        </r>
      </text>
    </comment>
    <comment ref="C10" authorId="1" shapeId="0" xr:uid="{CDDC9797-B942-DD4A-A34C-3F7320ADAB46}">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8.680.000</t>
        </r>
      </text>
    </comment>
    <comment ref="D10" authorId="1" shapeId="0" xr:uid="{20D2482C-646E-3048-9FD6-7A45BE0A2FFC}">
      <text>
        <r>
          <rPr>
            <b/>
            <sz val="10"/>
            <color rgb="FF000000"/>
            <rFont val="Tahoma"/>
            <family val="2"/>
          </rPr>
          <t>Đặng Thanh Vượng:</t>
        </r>
        <r>
          <rPr>
            <sz val="10"/>
            <color rgb="FF000000"/>
            <rFont val="Tahoma"/>
            <family val="2"/>
          </rPr>
          <t xml:space="preserve">
</t>
        </r>
        <r>
          <rPr>
            <sz val="10"/>
            <color rgb="FF000000"/>
            <rFont val="Tahoma"/>
            <family val="2"/>
          </rPr>
          <t>Last week was: 8.640.000</t>
        </r>
      </text>
    </comment>
    <comment ref="F10" authorId="2" shapeId="0" xr:uid="{4191CA7A-5A09-E346-B084-A9A6AEDCC32E}">
      <text>
        <r>
          <rPr>
            <b/>
            <sz val="10"/>
            <color rgb="FF000000"/>
            <rFont val="Tahoma"/>
            <family val="2"/>
          </rPr>
          <t>Duy Nguyen:</t>
        </r>
        <r>
          <rPr>
            <sz val="10"/>
            <color rgb="FF000000"/>
            <rFont val="Tahoma"/>
            <family val="2"/>
          </rPr>
          <t xml:space="preserve">
</t>
        </r>
        <r>
          <rPr>
            <sz val="10"/>
            <color rgb="FF000000"/>
            <rFont val="Tahoma"/>
            <family val="2"/>
          </rPr>
          <t>last week was 8,550,000</t>
        </r>
      </text>
    </comment>
    <comment ref="G10" authorId="4" shapeId="0" xr:uid="{06A6D455-6E00-474C-BC9F-2BCBBDFB75A7}">
      <text>
        <r>
          <rPr>
            <b/>
            <sz val="10"/>
            <color rgb="FF000000"/>
            <rFont val="Tahoma"/>
            <family val="2"/>
          </rPr>
          <t>W10: 8.590.000</t>
        </r>
      </text>
    </comment>
    <comment ref="D12" authorId="1" shapeId="0" xr:uid="{A6D239C3-95AD-8D4E-AE43-7F5DC6696F88}">
      <text>
        <r>
          <rPr>
            <b/>
            <sz val="10"/>
            <color rgb="FF000000"/>
            <rFont val="Tahoma"/>
            <family val="2"/>
          </rPr>
          <t>Đặng Thanh Vượng:</t>
        </r>
        <r>
          <rPr>
            <sz val="10"/>
            <color rgb="FF000000"/>
            <rFont val="Tahoma"/>
            <family val="2"/>
          </rPr>
          <t xml:space="preserve">
</t>
        </r>
        <r>
          <rPr>
            <sz val="10"/>
            <color rgb="FF000000"/>
            <rFont val="Helvetica Neue"/>
            <family val="2"/>
          </rPr>
          <t>Last week was: 13.990,000</t>
        </r>
        <r>
          <rPr>
            <sz val="10"/>
            <color rgb="FF000000"/>
            <rFont val="Tahoma"/>
            <family val="2"/>
          </rPr>
          <t xml:space="preserve">	</t>
        </r>
      </text>
    </comment>
    <comment ref="F12" authorId="2" shapeId="0" xr:uid="{F557115D-F68E-A042-8D67-7F01B7BBA0B1}">
      <text>
        <r>
          <rPr>
            <b/>
            <sz val="10"/>
            <color rgb="FF000000"/>
            <rFont val="Tahoma"/>
            <family val="2"/>
          </rPr>
          <t>Duy Nguyen:</t>
        </r>
        <r>
          <rPr>
            <sz val="10"/>
            <color rgb="FF000000"/>
            <rFont val="Tahoma"/>
            <family val="2"/>
          </rPr>
          <t xml:space="preserve">
</t>
        </r>
        <r>
          <rPr>
            <sz val="10"/>
            <color rgb="FF000000"/>
            <rFont val="Tahoma"/>
            <family val="2"/>
          </rPr>
          <t>last week was 14,490,000</t>
        </r>
      </text>
    </comment>
    <comment ref="I12" authorId="0" shapeId="0" xr:uid="{7309C2D7-0961-F349-BEC5-FA2DD816EC5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13,515k</t>
        </r>
      </text>
    </comment>
    <comment ref="B13" authorId="3" shapeId="0" xr:uid="{A1F25038-A5B2-424E-9C95-EB43C9AB66FE}">
      <text>
        <r>
          <rPr>
            <b/>
            <sz val="9"/>
            <color rgb="FF000000"/>
            <rFont val="Times New Roman"/>
            <family val="1"/>
          </rPr>
          <t>pc:</t>
        </r>
        <r>
          <rPr>
            <sz val="9"/>
            <color rgb="FF000000"/>
            <rFont val="Times New Roman"/>
            <family val="1"/>
          </rPr>
          <t xml:space="preserve">
</t>
        </r>
        <r>
          <rPr>
            <sz val="9"/>
            <color rgb="FF000000"/>
            <rFont val="Times New Roman"/>
            <family val="1"/>
          </rPr>
          <t>Was 12,266,000</t>
        </r>
      </text>
    </comment>
    <comment ref="D13" authorId="1" shapeId="0" xr:uid="{354BC610-FBE6-9040-B702-62BE23269C88}">
      <text>
        <r>
          <rPr>
            <b/>
            <sz val="10"/>
            <color rgb="FF000000"/>
            <rFont val="Tahoma"/>
            <family val="2"/>
          </rPr>
          <t>Đặng Thanh Vượng:</t>
        </r>
        <r>
          <rPr>
            <sz val="10"/>
            <color rgb="FF000000"/>
            <rFont val="Tahoma"/>
            <family val="2"/>
          </rPr>
          <t xml:space="preserve">
</t>
        </r>
        <r>
          <rPr>
            <sz val="10"/>
            <color rgb="FF000000"/>
            <rFont val="Helvetica Neue"/>
            <family val="2"/>
          </rPr>
          <t>Last week was: 11690,000</t>
        </r>
        <r>
          <rPr>
            <sz val="10"/>
            <color rgb="FF000000"/>
            <rFont val="Tahoma"/>
            <family val="2"/>
          </rPr>
          <t xml:space="preserve">	</t>
        </r>
      </text>
    </comment>
    <comment ref="F13" authorId="2" shapeId="0" xr:uid="{5A1E1362-B35C-5F47-8BE1-5526FBA990D5}">
      <text>
        <r>
          <rPr>
            <b/>
            <sz val="10"/>
            <color rgb="FF000000"/>
            <rFont val="Tahoma"/>
            <family val="2"/>
          </rPr>
          <t>Duy Nguyen:</t>
        </r>
        <r>
          <rPr>
            <sz val="10"/>
            <color rgb="FF000000"/>
            <rFont val="Tahoma"/>
            <family val="2"/>
          </rPr>
          <t xml:space="preserve">
</t>
        </r>
        <r>
          <rPr>
            <sz val="10"/>
            <color rgb="FF000000"/>
            <rFont val="Tahoma"/>
            <family val="2"/>
          </rPr>
          <t>last week was 12,190,000</t>
        </r>
      </text>
    </comment>
    <comment ref="B14" authorId="3" shapeId="0" xr:uid="{7B641A38-60BE-244D-B020-F5AF8666CAD3}">
      <text>
        <r>
          <rPr>
            <b/>
            <sz val="9"/>
            <rFont val="Times New Roman"/>
            <family val="1"/>
          </rPr>
          <t>pc:</t>
        </r>
        <r>
          <rPr>
            <sz val="9"/>
            <rFont val="Times New Roman"/>
            <family val="1"/>
          </rPr>
          <t xml:space="preserve">
Was 10,187,000</t>
        </r>
      </text>
    </comment>
    <comment ref="C14" authorId="1" shapeId="0" xr:uid="{546F0D8F-A630-F544-8712-5588A403C63A}">
      <text>
        <r>
          <rPr>
            <b/>
            <sz val="10"/>
            <color rgb="FF000000"/>
            <rFont val="Tahoma"/>
            <family val="2"/>
          </rPr>
          <t>Dang Phuong Nam:</t>
        </r>
        <r>
          <rPr>
            <sz val="10"/>
            <color rgb="FF000000"/>
            <rFont val="Tahoma"/>
            <family val="2"/>
          </rPr>
          <t xml:space="preserve">
</t>
        </r>
        <r>
          <rPr>
            <sz val="10"/>
            <color rgb="FF000000"/>
            <rFont val="Aptos Narrow"/>
          </rPr>
          <t>Last week was: 10.290.000</t>
        </r>
      </text>
    </comment>
    <comment ref="D14" authorId="1" shapeId="0" xr:uid="{C299FA76-281D-5848-9812-AE1EFB459DA0}">
      <text>
        <r>
          <rPr>
            <b/>
            <sz val="10"/>
            <color rgb="FF000000"/>
            <rFont val="Tahoma"/>
            <family val="2"/>
          </rPr>
          <t>Đặng Thanh Vượng:</t>
        </r>
        <r>
          <rPr>
            <sz val="10"/>
            <color rgb="FF000000"/>
            <rFont val="Tahoma"/>
            <family val="2"/>
          </rPr>
          <t xml:space="preserve">
</t>
        </r>
        <r>
          <rPr>
            <sz val="10"/>
            <color rgb="FF000000"/>
            <rFont val="Helvetica Neue"/>
            <family val="2"/>
          </rPr>
          <t>Last week was: 9.940,000</t>
        </r>
        <r>
          <rPr>
            <sz val="10"/>
            <color rgb="FF000000"/>
            <rFont val="Tahoma"/>
            <family val="2"/>
          </rPr>
          <t xml:space="preserve">	</t>
        </r>
      </text>
    </comment>
    <comment ref="I14" authorId="0" shapeId="0" xr:uid="{870DA6EB-A924-1F46-80D6-6BAD704D8B9D}">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9,391k</t>
        </r>
      </text>
    </comment>
    <comment ref="B15" authorId="3" shapeId="0" xr:uid="{0BC60961-F560-AE4D-AD7E-61C20EFA6E14}">
      <text>
        <r>
          <rPr>
            <b/>
            <sz val="9"/>
            <rFont val="Times New Roman"/>
            <family val="1"/>
          </rPr>
          <t>pc:</t>
        </r>
        <r>
          <rPr>
            <sz val="9"/>
            <rFont val="Times New Roman"/>
            <family val="1"/>
          </rPr>
          <t xml:space="preserve">
Was 7,118,000</t>
        </r>
      </text>
    </comment>
    <comment ref="C15" authorId="1" shapeId="0" xr:uid="{B5DFB2D4-FA2D-1145-A436-E81B240C681F}">
      <text>
        <r>
          <rPr>
            <b/>
            <sz val="10"/>
            <color rgb="FF000000"/>
            <rFont val="Tahoma"/>
            <family val="2"/>
          </rPr>
          <t>Dang Phuong Nam:</t>
        </r>
        <r>
          <rPr>
            <sz val="10"/>
            <color rgb="FF000000"/>
            <rFont val="Tahoma"/>
            <family val="2"/>
          </rPr>
          <t xml:space="preserve">
</t>
        </r>
        <r>
          <rPr>
            <sz val="10"/>
            <color rgb="FF000000"/>
            <rFont val="Tahoma"/>
            <family val="2"/>
          </rPr>
          <t>Last week was: 7.190.000</t>
        </r>
      </text>
    </comment>
    <comment ref="D15" authorId="1" shapeId="0" xr:uid="{0CBF1171-5279-BC4F-868D-637FA97E9CA4}">
      <text>
        <r>
          <rPr>
            <b/>
            <sz val="10"/>
            <color rgb="FF000000"/>
            <rFont val="Tahoma"/>
            <family val="2"/>
          </rPr>
          <t>Đặng Thanh Vượng:</t>
        </r>
        <r>
          <rPr>
            <sz val="10"/>
            <color rgb="FF000000"/>
            <rFont val="Tahoma"/>
            <family val="2"/>
          </rPr>
          <t xml:space="preserve">
</t>
        </r>
        <r>
          <rPr>
            <sz val="10"/>
            <color rgb="FF000000"/>
            <rFont val="Helvetica Neue"/>
            <family val="2"/>
          </rPr>
          <t>Last week was: 7.040,000</t>
        </r>
        <r>
          <rPr>
            <sz val="10"/>
            <color rgb="FF000000"/>
            <rFont val="Tahoma"/>
            <family val="2"/>
          </rPr>
          <t xml:space="preserve">	</t>
        </r>
      </text>
    </comment>
    <comment ref="F15" authorId="2" shapeId="0" xr:uid="{C7337679-2654-FD45-B4E9-9CA2F794B79D}">
      <text>
        <r>
          <rPr>
            <b/>
            <sz val="10"/>
            <color rgb="FF000000"/>
            <rFont val="Tahoma"/>
            <family val="2"/>
          </rPr>
          <t>Duy Nguyen:</t>
        </r>
        <r>
          <rPr>
            <sz val="10"/>
            <color rgb="FF000000"/>
            <rFont val="Tahoma"/>
            <family val="2"/>
          </rPr>
          <t xml:space="preserve">
</t>
        </r>
        <r>
          <rPr>
            <sz val="10"/>
            <color rgb="FF000000"/>
            <rFont val="Tahoma"/>
            <family val="2"/>
          </rPr>
          <t>last week was 6,790,000</t>
        </r>
      </text>
    </comment>
    <comment ref="I15" authorId="0" shapeId="0" xr:uid="{6E9F72A9-45CD-4F44-8401-DECDB0E1416F}">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6,561k</t>
        </r>
      </text>
    </comment>
    <comment ref="B16" authorId="3" shapeId="0" xr:uid="{C6F9F9A1-FC15-1C45-9CB4-C33F9DF986F6}">
      <text>
        <r>
          <rPr>
            <b/>
            <sz val="9"/>
            <color rgb="FF000000"/>
            <rFont val="Times New Roman"/>
            <family val="1"/>
          </rPr>
          <t>pc:</t>
        </r>
        <r>
          <rPr>
            <sz val="9"/>
            <color rgb="FF000000"/>
            <rFont val="Times New Roman"/>
            <family val="1"/>
          </rPr>
          <t xml:space="preserve">
</t>
        </r>
        <r>
          <rPr>
            <sz val="9"/>
            <color rgb="FF000000"/>
            <rFont val="Times New Roman"/>
            <family val="1"/>
          </rPr>
          <t>Was 5,930,000</t>
        </r>
      </text>
    </comment>
    <comment ref="C16" authorId="1" shapeId="0" xr:uid="{FC2E80B0-1278-9B42-BA03-23F16EDEDBED}">
      <text>
        <r>
          <rPr>
            <b/>
            <sz val="10"/>
            <color rgb="FF000000"/>
            <rFont val="Tahoma"/>
            <family val="2"/>
          </rPr>
          <t>Dang Phuong Nam:</t>
        </r>
        <r>
          <rPr>
            <sz val="10"/>
            <color rgb="FF000000"/>
            <rFont val="Tahoma"/>
            <family val="2"/>
          </rPr>
          <t xml:space="preserve">
</t>
        </r>
        <r>
          <rPr>
            <sz val="10"/>
            <color rgb="FF000000"/>
            <rFont val="Tahoma"/>
            <family val="2"/>
          </rPr>
          <t>Last week was: 5.790.000</t>
        </r>
      </text>
    </comment>
    <comment ref="D16" authorId="1" shapeId="0" xr:uid="{7247C96F-EA91-884C-8C52-B49818ED92AF}">
      <text>
        <r>
          <rPr>
            <b/>
            <sz val="10"/>
            <color rgb="FF000000"/>
            <rFont val="Tahoma"/>
            <family val="2"/>
          </rPr>
          <t>Đặng Thanh Vượng:</t>
        </r>
        <r>
          <rPr>
            <sz val="10"/>
            <color rgb="FF000000"/>
            <rFont val="Tahoma"/>
            <family val="2"/>
          </rPr>
          <t xml:space="preserve">
</t>
        </r>
        <r>
          <rPr>
            <sz val="10"/>
            <color rgb="FF000000"/>
            <rFont val="Helvetica Neue"/>
            <family val="2"/>
          </rPr>
          <t>Last week was: 5.740,000</t>
        </r>
        <r>
          <rPr>
            <sz val="10"/>
            <color rgb="FF000000"/>
            <rFont val="Tahoma"/>
            <family val="2"/>
          </rPr>
          <t xml:space="preserve">	</t>
        </r>
      </text>
    </comment>
    <comment ref="E16" authorId="0" shapeId="0" xr:uid="{AAAECB5A-5517-B44B-A032-3EE56828985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5.690.000đ</t>
        </r>
      </text>
    </comment>
    <comment ref="F16" authorId="2" shapeId="0" xr:uid="{1F131136-29A5-1742-A62C-246BBD825ABA}">
      <text>
        <r>
          <rPr>
            <b/>
            <sz val="10"/>
            <color rgb="FF000000"/>
            <rFont val="Tahoma"/>
            <family val="2"/>
          </rPr>
          <t>Duy Nguyen:</t>
        </r>
        <r>
          <rPr>
            <sz val="10"/>
            <color rgb="FF000000"/>
            <rFont val="Tahoma"/>
            <family val="2"/>
          </rPr>
          <t xml:space="preserve">
</t>
        </r>
        <r>
          <rPr>
            <sz val="10"/>
            <color rgb="FF000000"/>
            <rFont val="Tahoma"/>
            <family val="2"/>
          </rPr>
          <t>last week was 5,690,000</t>
        </r>
      </text>
    </comment>
    <comment ref="B17" authorId="3" shapeId="0" xr:uid="{701AFAE8-1D18-D346-87A1-C1C4AF0FC044}">
      <text>
        <r>
          <rPr>
            <b/>
            <sz val="9"/>
            <rFont val="Times New Roman"/>
            <family val="1"/>
          </rPr>
          <t>pc:</t>
        </r>
        <r>
          <rPr>
            <sz val="9"/>
            <rFont val="Times New Roman"/>
            <family val="1"/>
          </rPr>
          <t xml:space="preserve">
Was 7,217,000</t>
        </r>
      </text>
    </comment>
    <comment ref="C17" authorId="1" shapeId="0" xr:uid="{8A6EAA8B-D947-4C41-B4C6-A2B2C38A240E}">
      <text>
        <r>
          <rPr>
            <b/>
            <sz val="10"/>
            <color rgb="FF000000"/>
            <rFont val="Tahoma"/>
            <family val="2"/>
          </rPr>
          <t>Dang Phuong Nam:</t>
        </r>
        <r>
          <rPr>
            <sz val="10"/>
            <color rgb="FF000000"/>
            <rFont val="Tahoma"/>
            <family val="2"/>
          </rPr>
          <t xml:space="preserve">
</t>
        </r>
        <r>
          <rPr>
            <sz val="10"/>
            <color rgb="FF000000"/>
            <rFont val="Tahoma"/>
            <family val="2"/>
          </rPr>
          <t>Last week was: 7.290.000</t>
        </r>
      </text>
    </comment>
    <comment ref="D17" authorId="1" shapeId="0" xr:uid="{A2B556C0-2E65-4F4C-B42F-8A183E199980}">
      <text>
        <r>
          <rPr>
            <b/>
            <sz val="10"/>
            <color rgb="FF000000"/>
            <rFont val="Tahoma"/>
            <family val="2"/>
          </rPr>
          <t>Đặng Thanh Vượng:</t>
        </r>
        <r>
          <rPr>
            <sz val="10"/>
            <color rgb="FF000000"/>
            <rFont val="Tahoma"/>
            <family val="2"/>
          </rPr>
          <t xml:space="preserve">
</t>
        </r>
        <r>
          <rPr>
            <sz val="10"/>
            <color rgb="FF000000"/>
            <rFont val="Helvetica Neue"/>
            <family val="2"/>
          </rPr>
          <t>Last week was: 7.240,000</t>
        </r>
        <r>
          <rPr>
            <sz val="10"/>
            <color rgb="FF000000"/>
            <rFont val="Tahoma"/>
            <family val="2"/>
          </rPr>
          <t xml:space="preserve">	</t>
        </r>
      </text>
    </comment>
    <comment ref="E17" authorId="0" shapeId="0" xr:uid="{63CC3525-A2A1-1345-ACFC-0AD35D91169E}">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7.190.000đ</t>
        </r>
      </text>
    </comment>
    <comment ref="B18" authorId="3" shapeId="0" xr:uid="{F0503563-4CD1-DA4C-A6F3-BD596DAF01D2}">
      <text>
        <r>
          <rPr>
            <b/>
            <sz val="9"/>
            <rFont val="Times New Roman"/>
            <family val="1"/>
          </rPr>
          <t>pc:</t>
        </r>
        <r>
          <rPr>
            <sz val="9"/>
            <rFont val="Times New Roman"/>
            <family val="1"/>
          </rPr>
          <t xml:space="preserve">
Was 6,821,000</t>
        </r>
      </text>
    </comment>
    <comment ref="D18" authorId="1" shapeId="0" xr:uid="{2AFABD77-2236-C047-BE03-D31ABDA7F46B}">
      <text>
        <r>
          <rPr>
            <b/>
            <sz val="10"/>
            <color rgb="FF000000"/>
            <rFont val="Tahoma"/>
            <family val="2"/>
          </rPr>
          <t>Đặng Thanh Vượng:</t>
        </r>
        <r>
          <rPr>
            <sz val="10"/>
            <color rgb="FF000000"/>
            <rFont val="Tahoma"/>
            <family val="2"/>
          </rPr>
          <t xml:space="preserve">
</t>
        </r>
        <r>
          <rPr>
            <sz val="10"/>
            <color rgb="FF000000"/>
            <rFont val="Helvetica Neue"/>
            <family val="2"/>
          </rPr>
          <t>Last week was: 6.740,000</t>
        </r>
        <r>
          <rPr>
            <sz val="10"/>
            <color rgb="FF000000"/>
            <rFont val="Tahoma"/>
            <family val="2"/>
          </rPr>
          <t xml:space="preserve">	</t>
        </r>
      </text>
    </comment>
    <comment ref="E18" authorId="0" shapeId="0" xr:uid="{F066FEB5-6B7D-4B4E-9264-6B615BBD2B2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6.590.000đ</t>
        </r>
      </text>
    </comment>
    <comment ref="F18" authorId="2" shapeId="0" xr:uid="{416904A0-3B77-6041-91EC-1D251AC3F9AC}">
      <text>
        <r>
          <rPr>
            <b/>
            <sz val="10"/>
            <color rgb="FF000000"/>
            <rFont val="Tahoma"/>
            <family val="2"/>
          </rPr>
          <t>Duy Nguyen:</t>
        </r>
        <r>
          <rPr>
            <sz val="10"/>
            <color rgb="FF000000"/>
            <rFont val="Tahoma"/>
            <family val="2"/>
          </rPr>
          <t xml:space="preserve">
</t>
        </r>
        <r>
          <rPr>
            <sz val="10"/>
            <color rgb="FF000000"/>
            <rFont val="Tahoma"/>
            <family val="2"/>
          </rPr>
          <t>last week was 6,490,000</t>
        </r>
      </text>
    </comment>
    <comment ref="I18" authorId="0" shapeId="0" xr:uid="{AFBCEBE1-6CFB-5546-8C5A-8C81536BD491}">
      <text>
        <r>
          <rPr>
            <b/>
            <sz val="10"/>
            <color rgb="FF000000"/>
            <rFont val="Tahoma"/>
            <family val="2"/>
          </rPr>
          <t>Microsoft Office User:</t>
        </r>
        <r>
          <rPr>
            <sz val="10"/>
            <color rgb="FF000000"/>
            <rFont val="Tahoma"/>
            <family val="2"/>
          </rPr>
          <t xml:space="preserve">
</t>
        </r>
        <r>
          <rPr>
            <sz val="10"/>
            <color rgb="FF000000"/>
            <rFont val="Tahoma"/>
            <family val="2"/>
          </rPr>
          <t>last week was
5,557k</t>
        </r>
      </text>
    </comment>
    <comment ref="B19" authorId="3" shapeId="0" xr:uid="{881060C4-617F-F64F-BE1B-CE60C0E42688}">
      <text>
        <r>
          <rPr>
            <b/>
            <sz val="9"/>
            <rFont val="Times New Roman"/>
            <family val="1"/>
          </rPr>
          <t>pc:</t>
        </r>
        <r>
          <rPr>
            <sz val="9"/>
            <rFont val="Times New Roman"/>
            <family val="1"/>
          </rPr>
          <t xml:space="preserve">
Was 8,009,000</t>
        </r>
      </text>
    </comment>
    <comment ref="C19" authorId="1" shapeId="0" xr:uid="{5387B86C-7B44-5F45-BF3D-0CE9F28BC54F}">
      <text>
        <r>
          <rPr>
            <b/>
            <sz val="10"/>
            <color rgb="FF000000"/>
            <rFont val="Tahoma"/>
            <family val="2"/>
          </rPr>
          <t>Dang Phuong Nam:</t>
        </r>
        <r>
          <rPr>
            <sz val="10"/>
            <color rgb="FF000000"/>
            <rFont val="Tahoma"/>
            <family val="2"/>
          </rPr>
          <t xml:space="preserve">
</t>
        </r>
        <r>
          <rPr>
            <sz val="10"/>
            <color rgb="FF000000"/>
            <rFont val="Tahoma"/>
            <family val="2"/>
          </rPr>
          <t>Last week was: 8.090.000</t>
        </r>
      </text>
    </comment>
    <comment ref="D19" authorId="1" shapeId="0" xr:uid="{0C48DF6D-999D-134B-B865-51DF17FFA49F}">
      <text>
        <r>
          <rPr>
            <b/>
            <sz val="10"/>
            <color rgb="FF000000"/>
            <rFont val="Tahoma"/>
            <family val="2"/>
          </rPr>
          <t>Đặng Thanh Vượng:</t>
        </r>
        <r>
          <rPr>
            <sz val="10"/>
            <color rgb="FF000000"/>
            <rFont val="Tahoma"/>
            <family val="2"/>
          </rPr>
          <t xml:space="preserve">
</t>
        </r>
        <r>
          <rPr>
            <sz val="10"/>
            <color rgb="FF000000"/>
            <rFont val="Helvetica Neue"/>
            <family val="2"/>
          </rPr>
          <t>Last week was: 7.940,000</t>
        </r>
        <r>
          <rPr>
            <sz val="10"/>
            <color rgb="FF000000"/>
            <rFont val="Tahoma"/>
            <family val="2"/>
          </rPr>
          <t xml:space="preserve">	</t>
        </r>
      </text>
    </comment>
    <comment ref="E19" authorId="0" shapeId="0" xr:uid="{3A25E99D-BE1E-D94D-89F5-8219AE2B28D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7.990.000đ</t>
        </r>
      </text>
    </comment>
    <comment ref="F19" authorId="2" shapeId="0" xr:uid="{98871A98-6CAD-C641-9960-16BA82ECFCBA}">
      <text>
        <r>
          <rPr>
            <b/>
            <sz val="10"/>
            <color rgb="FF000000"/>
            <rFont val="Tahoma"/>
            <family val="2"/>
          </rPr>
          <t>Duy Nguyen:</t>
        </r>
        <r>
          <rPr>
            <sz val="10"/>
            <color rgb="FF000000"/>
            <rFont val="Tahoma"/>
            <family val="2"/>
          </rPr>
          <t xml:space="preserve">
</t>
        </r>
        <r>
          <rPr>
            <sz val="10"/>
            <color rgb="FF000000"/>
            <rFont val="Tahoma"/>
            <family val="2"/>
          </rPr>
          <t>last week was 7,990,000</t>
        </r>
      </text>
    </comment>
    <comment ref="B20" authorId="3" shapeId="0" xr:uid="{55925EC8-3DA9-5845-A0D4-81E455C24FB0}">
      <text>
        <r>
          <rPr>
            <b/>
            <sz val="9"/>
            <color rgb="FF000000"/>
            <rFont val="Times New Roman"/>
            <family val="1"/>
          </rPr>
          <t>pc:</t>
        </r>
        <r>
          <rPr>
            <sz val="9"/>
            <color rgb="FF000000"/>
            <rFont val="Times New Roman"/>
            <family val="1"/>
          </rPr>
          <t xml:space="preserve">
</t>
        </r>
        <r>
          <rPr>
            <sz val="9"/>
            <color rgb="FF000000"/>
            <rFont val="Times New Roman"/>
            <family val="1"/>
          </rPr>
          <t>Was 9,593,000</t>
        </r>
      </text>
    </comment>
    <comment ref="C20" authorId="1" shapeId="0" xr:uid="{97FD9C5B-A219-5046-B8DA-73CE3E763242}">
      <text>
        <r>
          <rPr>
            <b/>
            <sz val="10"/>
            <color rgb="FF000000"/>
            <rFont val="Tahoma"/>
            <family val="2"/>
          </rPr>
          <t>Dang Phuong Nam:</t>
        </r>
        <r>
          <rPr>
            <sz val="10"/>
            <color rgb="FF000000"/>
            <rFont val="Tahoma"/>
            <family val="2"/>
          </rPr>
          <t xml:space="preserve">
</t>
        </r>
        <r>
          <rPr>
            <sz val="10"/>
            <color rgb="FF000000"/>
            <rFont val="Tahoma"/>
            <family val="2"/>
          </rPr>
          <t>Last week was: 9.190.000</t>
        </r>
      </text>
    </comment>
    <comment ref="D20" authorId="1" shapeId="0" xr:uid="{430134AE-63B6-D642-90DA-B128B5F7587D}">
      <text>
        <r>
          <rPr>
            <b/>
            <sz val="10"/>
            <color rgb="FF000000"/>
            <rFont val="Tahoma"/>
            <family val="2"/>
          </rPr>
          <t>Đặng Thanh Vượng:</t>
        </r>
        <r>
          <rPr>
            <sz val="10"/>
            <color rgb="FF000000"/>
            <rFont val="Tahoma"/>
            <family val="2"/>
          </rPr>
          <t xml:space="preserve">
</t>
        </r>
        <r>
          <rPr>
            <sz val="10"/>
            <color rgb="FF000000"/>
            <rFont val="Helvetica Neue"/>
            <family val="2"/>
          </rPr>
          <t>Last week was: 9.040,000</t>
        </r>
        <r>
          <rPr>
            <sz val="10"/>
            <color rgb="FF000000"/>
            <rFont val="Tahoma"/>
            <family val="2"/>
          </rPr>
          <t xml:space="preserve">	</t>
        </r>
      </text>
    </comment>
    <comment ref="E20" authorId="0" shapeId="0" xr:uid="{67C1F8A7-74EC-BA48-A1DF-4DD74EB1EE6D}">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8.690.000đ</t>
        </r>
      </text>
    </comment>
    <comment ref="F20" authorId="2" shapeId="0" xr:uid="{CEE1DFD1-6F1C-D64E-80BC-08A1BD380E08}">
      <text>
        <r>
          <rPr>
            <b/>
            <sz val="10"/>
            <color rgb="FF000000"/>
            <rFont val="Tahoma"/>
            <family val="2"/>
          </rPr>
          <t>Duy Nguyen:</t>
        </r>
        <r>
          <rPr>
            <sz val="10"/>
            <color rgb="FF000000"/>
            <rFont val="Tahoma"/>
            <family val="2"/>
          </rPr>
          <t xml:space="preserve">
</t>
        </r>
        <r>
          <rPr>
            <sz val="10"/>
            <color rgb="FF000000"/>
            <rFont val="Tahoma"/>
            <family val="2"/>
          </rPr>
          <t>last week was 8,490,000</t>
        </r>
      </text>
    </comment>
    <comment ref="I20" authorId="0" shapeId="0" xr:uid="{CE812460-DA82-6E49-8C09-7FCB85CFA2DC}">
      <text>
        <r>
          <rPr>
            <b/>
            <sz val="10"/>
            <color rgb="FF000000"/>
            <rFont val="Tahoma"/>
            <family val="2"/>
          </rPr>
          <t>Microsoft Office User:</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9,209k</t>
        </r>
      </text>
    </comment>
    <comment ref="C21" authorId="1" shapeId="0" xr:uid="{9C37038D-5B70-E94B-89CE-CE0D37713C5D}">
      <text>
        <r>
          <rPr>
            <b/>
            <sz val="10"/>
            <color rgb="FF000000"/>
            <rFont val="Tahoma"/>
            <family val="2"/>
          </rPr>
          <t>Dang Phuong Nam:</t>
        </r>
        <r>
          <rPr>
            <sz val="10"/>
            <color rgb="FF000000"/>
            <rFont val="Tahoma"/>
            <family val="2"/>
          </rPr>
          <t xml:space="preserve">
</t>
        </r>
        <r>
          <rPr>
            <sz val="10"/>
            <color rgb="FF000000"/>
            <rFont val="Tahoma"/>
            <family val="2"/>
          </rPr>
          <t>Last week was: 12.090.000</t>
        </r>
      </text>
    </comment>
    <comment ref="D21" authorId="1" shapeId="0" xr:uid="{BF83230E-FC7F-604B-BB8D-7ADC719EE6B7}">
      <text>
        <r>
          <rPr>
            <b/>
            <sz val="10"/>
            <color rgb="FF000000"/>
            <rFont val="Tahoma"/>
            <family val="2"/>
          </rPr>
          <t>Đặng Thanh Vượng:</t>
        </r>
        <r>
          <rPr>
            <sz val="10"/>
            <color rgb="FF000000"/>
            <rFont val="Tahoma"/>
            <family val="2"/>
          </rPr>
          <t xml:space="preserve">
</t>
        </r>
        <r>
          <rPr>
            <sz val="10"/>
            <color rgb="FF000000"/>
            <rFont val="Helvetica Neue"/>
            <family val="2"/>
          </rPr>
          <t>Last week was: 11.990,000</t>
        </r>
        <r>
          <rPr>
            <sz val="10"/>
            <color rgb="FF000000"/>
            <rFont val="Tahoma"/>
            <family val="2"/>
          </rPr>
          <t xml:space="preserve">	</t>
        </r>
      </text>
    </comment>
    <comment ref="E21" authorId="0" shapeId="0" xr:uid="{5E7BAA1B-FED5-5340-8012-7554BB07924F}">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11.690.000đ</t>
        </r>
      </text>
    </comment>
    <comment ref="F21" authorId="2" shapeId="0" xr:uid="{827383B0-F3BA-AC47-BF89-7E897888AA3D}">
      <text>
        <r>
          <rPr>
            <b/>
            <sz val="10"/>
            <color rgb="FF000000"/>
            <rFont val="Tahoma"/>
            <family val="2"/>
          </rPr>
          <t>Duy Nguyen:</t>
        </r>
        <r>
          <rPr>
            <sz val="10"/>
            <color rgb="FF000000"/>
            <rFont val="Tahoma"/>
            <family val="2"/>
          </rPr>
          <t xml:space="preserve">
</t>
        </r>
        <r>
          <rPr>
            <sz val="10"/>
            <color rgb="FF000000"/>
            <rFont val="Tahoma"/>
            <family val="2"/>
          </rPr>
          <t>last week was 11,790,000</t>
        </r>
      </text>
    </comment>
    <comment ref="B22" authorId="3" shapeId="0" xr:uid="{845A275B-9656-3C46-A9E3-658842AEE672}">
      <text>
        <r>
          <rPr>
            <b/>
            <sz val="9"/>
            <color rgb="FF000000"/>
            <rFont val="Times New Roman"/>
            <family val="1"/>
          </rPr>
          <t>pc:</t>
        </r>
        <r>
          <rPr>
            <sz val="9"/>
            <color rgb="FF000000"/>
            <rFont val="Times New Roman"/>
            <family val="1"/>
          </rPr>
          <t xml:space="preserve">
</t>
        </r>
        <r>
          <rPr>
            <sz val="9"/>
            <color rgb="FF000000"/>
            <rFont val="Times New Roman"/>
            <family val="1"/>
          </rPr>
          <t>Was 10,490,000</t>
        </r>
      </text>
    </comment>
    <comment ref="C22" authorId="1" shapeId="0" xr:uid="{573FF64C-B5DB-9442-A45A-B1386C42D1B4}">
      <text>
        <r>
          <rPr>
            <b/>
            <sz val="10"/>
            <color rgb="FF000000"/>
            <rFont val="Tahoma"/>
            <family val="2"/>
          </rPr>
          <t>Dang Phuong Nam:</t>
        </r>
        <r>
          <rPr>
            <sz val="10"/>
            <color rgb="FF000000"/>
            <rFont val="Tahoma"/>
            <family val="2"/>
          </rPr>
          <t xml:space="preserve">
</t>
        </r>
        <r>
          <rPr>
            <sz val="10"/>
            <color rgb="FF000000"/>
            <rFont val="Tahoma"/>
            <family val="2"/>
          </rPr>
          <t>Last week was: 10.490.000</t>
        </r>
      </text>
    </comment>
    <comment ref="D22" authorId="1" shapeId="0" xr:uid="{62A01278-84A1-0545-AB5D-9B63D9D4D544}">
      <text>
        <r>
          <rPr>
            <b/>
            <sz val="10"/>
            <color rgb="FF000000"/>
            <rFont val="Tahoma"/>
            <family val="2"/>
          </rPr>
          <t>Đặng Thanh Vượng:</t>
        </r>
        <r>
          <rPr>
            <sz val="10"/>
            <color rgb="FF000000"/>
            <rFont val="Tahoma"/>
            <family val="2"/>
          </rPr>
          <t xml:space="preserve">
</t>
        </r>
        <r>
          <rPr>
            <sz val="10"/>
            <color rgb="FF000000"/>
            <rFont val="Helvetica Neue"/>
            <family val="2"/>
          </rPr>
          <t>Last week was: 10.490,000</t>
        </r>
        <r>
          <rPr>
            <sz val="10"/>
            <color rgb="FF000000"/>
            <rFont val="Tahoma"/>
            <family val="2"/>
          </rPr>
          <t xml:space="preserve">	</t>
        </r>
      </text>
    </comment>
    <comment ref="E22" authorId="0" shapeId="0" xr:uid="{CBB29554-6142-3341-802A-8E6DCB8395BA}">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9.890.000đ</t>
        </r>
      </text>
    </comment>
    <comment ref="C23" authorId="1" shapeId="0" xr:uid="{2FAB2C74-037C-864B-9E9E-CBF2087D52CD}">
      <text>
        <r>
          <rPr>
            <b/>
            <sz val="10"/>
            <color rgb="FF000000"/>
            <rFont val="Tahoma"/>
            <family val="2"/>
          </rPr>
          <t>Dang Phuong Nam:</t>
        </r>
        <r>
          <rPr>
            <sz val="10"/>
            <color rgb="FF000000"/>
            <rFont val="Tahoma"/>
            <family val="2"/>
          </rPr>
          <t xml:space="preserve">
</t>
        </r>
        <r>
          <rPr>
            <sz val="10"/>
            <color rgb="FF000000"/>
            <rFont val="Aptos Narrow"/>
          </rPr>
          <t>Last week was: 13.690.000</t>
        </r>
      </text>
    </comment>
    <comment ref="D23" authorId="1" shapeId="0" xr:uid="{0D01470A-C4C8-2140-B666-BDBC480FD9EE}">
      <text>
        <r>
          <rPr>
            <b/>
            <sz val="10"/>
            <color rgb="FF000000"/>
            <rFont val="Tahoma"/>
            <family val="2"/>
          </rPr>
          <t>Đặng Thanh Vượng:</t>
        </r>
        <r>
          <rPr>
            <sz val="10"/>
            <color rgb="FF000000"/>
            <rFont val="Tahoma"/>
            <family val="2"/>
          </rPr>
          <t xml:space="preserve">
</t>
        </r>
        <r>
          <rPr>
            <sz val="10"/>
            <color rgb="FF000000"/>
            <rFont val="Helvetica Neue"/>
            <family val="2"/>
          </rPr>
          <t>Last week was: 13.390,000</t>
        </r>
        <r>
          <rPr>
            <sz val="10"/>
            <color rgb="FF000000"/>
            <rFont val="Tahoma"/>
            <family val="2"/>
          </rPr>
          <t xml:space="preserve">	</t>
        </r>
      </text>
    </comment>
    <comment ref="E23" authorId="0" shapeId="0" xr:uid="{8DFB26F0-0914-5743-A5C3-5B2CD47BB323}">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12.190.000đ</t>
        </r>
      </text>
    </comment>
    <comment ref="B24" authorId="3" shapeId="0" xr:uid="{8C0759A5-3515-5542-A604-071DC1DCA192}">
      <text>
        <r>
          <rPr>
            <b/>
            <sz val="9"/>
            <rFont val="Times New Roman"/>
            <family val="1"/>
          </rPr>
          <t>pc:</t>
        </r>
        <r>
          <rPr>
            <sz val="9"/>
            <rFont val="Times New Roman"/>
            <family val="1"/>
          </rPr>
          <t xml:space="preserve">
Was 20,790,000</t>
        </r>
      </text>
    </comment>
    <comment ref="C24" authorId="1" shapeId="0" xr:uid="{B29AB6A3-10C9-CB48-861B-3D1A80049893}">
      <text>
        <r>
          <rPr>
            <b/>
            <sz val="10"/>
            <color rgb="FF000000"/>
            <rFont val="Tahoma"/>
            <family val="2"/>
          </rPr>
          <t>Dang Phuong Nam:</t>
        </r>
        <r>
          <rPr>
            <sz val="10"/>
            <color rgb="FF000000"/>
            <rFont val="Tahoma"/>
            <family val="2"/>
          </rPr>
          <t xml:space="preserve">
</t>
        </r>
        <r>
          <rPr>
            <sz val="10"/>
            <color rgb="FF000000"/>
            <rFont val="Tahoma"/>
            <family val="2"/>
          </rPr>
          <t>Last week was: 20.990.000</t>
        </r>
      </text>
    </comment>
    <comment ref="D24" authorId="1" shapeId="0" xr:uid="{A480060F-0E30-C847-A794-0615E6283F60}">
      <text>
        <r>
          <rPr>
            <b/>
            <sz val="10"/>
            <color rgb="FF000000"/>
            <rFont val="Tahoma"/>
            <family val="2"/>
          </rPr>
          <t>Đặng Thanh Vượng:</t>
        </r>
        <r>
          <rPr>
            <sz val="10"/>
            <color rgb="FF000000"/>
            <rFont val="Tahoma"/>
            <family val="2"/>
          </rPr>
          <t xml:space="preserve">
</t>
        </r>
        <r>
          <rPr>
            <sz val="10"/>
            <color rgb="FF000000"/>
            <rFont val="Helvetica Neue"/>
            <family val="2"/>
          </rPr>
          <t>Last week was: 20.890,000</t>
        </r>
        <r>
          <rPr>
            <sz val="10"/>
            <color rgb="FF000000"/>
            <rFont val="Tahoma"/>
            <family val="2"/>
          </rPr>
          <t xml:space="preserve">	</t>
        </r>
      </text>
    </comment>
    <comment ref="B25" authorId="3" shapeId="0" xr:uid="{61758A5D-7287-3A4E-A432-9B0FC6A1F957}">
      <text>
        <r>
          <rPr>
            <b/>
            <sz val="9"/>
            <rFont val="Times New Roman"/>
            <family val="1"/>
          </rPr>
          <t>pc:</t>
        </r>
        <r>
          <rPr>
            <sz val="9"/>
            <rFont val="Times New Roman"/>
            <family val="1"/>
          </rPr>
          <t xml:space="preserve">
Was 5,390,000</t>
        </r>
      </text>
    </comment>
    <comment ref="C25" authorId="1" shapeId="0" xr:uid="{A57552AB-8173-C347-B4AF-1A308B1EC143}">
      <text>
        <r>
          <rPr>
            <b/>
            <sz val="10"/>
            <color rgb="FF000000"/>
            <rFont val="Tahoma"/>
            <family val="2"/>
          </rPr>
          <t>Dang Phuong Nam:</t>
        </r>
        <r>
          <rPr>
            <sz val="10"/>
            <color rgb="FF000000"/>
            <rFont val="Tahoma"/>
            <family val="2"/>
          </rPr>
          <t xml:space="preserve">
</t>
        </r>
        <r>
          <rPr>
            <sz val="10"/>
            <color rgb="FF000000"/>
            <rFont val="Tahoma"/>
            <family val="2"/>
          </rPr>
          <t>Last week was: 5.590.000</t>
        </r>
      </text>
    </comment>
    <comment ref="D25" authorId="1" shapeId="0" xr:uid="{6600E103-2272-684D-A03E-84208DC682F1}">
      <text>
        <r>
          <rPr>
            <b/>
            <sz val="10"/>
            <color rgb="FF000000"/>
            <rFont val="Tahoma"/>
            <family val="2"/>
          </rPr>
          <t>Đặng Thanh Vượng:</t>
        </r>
        <r>
          <rPr>
            <sz val="10"/>
            <color rgb="FF000000"/>
            <rFont val="Tahoma"/>
            <family val="2"/>
          </rPr>
          <t xml:space="preserve">
</t>
        </r>
        <r>
          <rPr>
            <sz val="10"/>
            <color rgb="FF000000"/>
            <rFont val="Helvetica Neue"/>
            <family val="2"/>
          </rPr>
          <t>Last week was: 5.540,000</t>
        </r>
        <r>
          <rPr>
            <sz val="10"/>
            <color rgb="FF000000"/>
            <rFont val="Tahoma"/>
            <family val="2"/>
          </rPr>
          <t xml:space="preserve">	</t>
        </r>
      </text>
    </comment>
    <comment ref="E25" authorId="0" shapeId="0" xr:uid="{853307D3-0BF2-7A4E-88B1-3828B59E4C6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5.290.000đ</t>
        </r>
      </text>
    </comment>
    <comment ref="E26" authorId="0" shapeId="0" xr:uid="{7571E316-5A99-5949-B81B-3D3949124CD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3.790.000đ</t>
        </r>
      </text>
    </comment>
    <comment ref="B27" authorId="1" shapeId="0" xr:uid="{B29DC839-902C-924A-B086-8EFBB1A876E3}">
      <text>
        <r>
          <rPr>
            <b/>
            <sz val="10"/>
            <color rgb="FF000000"/>
            <rFont val="Tahoma"/>
            <family val="2"/>
          </rPr>
          <t>Dang Phuong Nam:</t>
        </r>
        <r>
          <rPr>
            <sz val="10"/>
            <color rgb="FF000000"/>
            <rFont val="Tahoma"/>
            <family val="2"/>
          </rPr>
          <t xml:space="preserve">
</t>
        </r>
        <r>
          <rPr>
            <sz val="10"/>
            <color rgb="FF000000"/>
            <rFont val="Tahoma"/>
            <family val="2"/>
          </rPr>
          <t>2.690.000</t>
        </r>
      </text>
    </comment>
    <comment ref="C27" authorId="1" shapeId="0" xr:uid="{263EA90A-7C81-AC40-8119-8B05CDE62940}">
      <text>
        <r>
          <rPr>
            <b/>
            <sz val="10"/>
            <color rgb="FF000000"/>
            <rFont val="Tahoma"/>
            <family val="2"/>
          </rPr>
          <t>Dang Phuong Nam:</t>
        </r>
        <r>
          <rPr>
            <sz val="10"/>
            <color rgb="FF000000"/>
            <rFont val="Tahoma"/>
            <family val="2"/>
          </rPr>
          <t xml:space="preserve">
</t>
        </r>
        <r>
          <rPr>
            <sz val="10"/>
            <color rgb="FF000000"/>
            <rFont val="Tahoma"/>
            <family val="2"/>
          </rPr>
          <t>2.690.000</t>
        </r>
      </text>
    </comment>
    <comment ref="D27" authorId="1" shapeId="0" xr:uid="{22BB25EE-6F9E-F84A-B43F-C56D202814A6}">
      <text>
        <r>
          <rPr>
            <b/>
            <sz val="10"/>
            <color rgb="FF000000"/>
            <rFont val="Tahoma"/>
            <family val="2"/>
          </rPr>
          <t>Đặng Thanh Vượng:</t>
        </r>
        <r>
          <rPr>
            <sz val="10"/>
            <color rgb="FF000000"/>
            <rFont val="Tahoma"/>
            <family val="2"/>
          </rPr>
          <t xml:space="preserve">
</t>
        </r>
        <r>
          <rPr>
            <sz val="10"/>
            <color rgb="FF000000"/>
            <rFont val="Helvetica Neue"/>
            <family val="2"/>
          </rPr>
          <t>Last week was: 2.690,000</t>
        </r>
        <r>
          <rPr>
            <sz val="10"/>
            <color rgb="FF000000"/>
            <rFont val="Tahoma"/>
            <family val="2"/>
          </rPr>
          <t xml:space="preserve">	</t>
        </r>
      </text>
    </comment>
    <comment ref="I27" authorId="0" shapeId="0" xr:uid="{832E902F-C584-6E4D-B94E-033AD6DAE345}">
      <text>
        <r>
          <rPr>
            <b/>
            <sz val="10"/>
            <color rgb="FF000000"/>
            <rFont val="Tahoma"/>
            <family val="2"/>
          </rPr>
          <t>Microsoft Office User:</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2,551k</t>
        </r>
      </text>
    </comment>
    <comment ref="B28" authorId="3" shapeId="0" xr:uid="{FDEA6A01-00C9-EA4A-8E70-D1143BE1F983}">
      <text>
        <r>
          <rPr>
            <b/>
            <sz val="9"/>
            <rFont val="Times New Roman"/>
            <family val="1"/>
          </rPr>
          <t>pc:</t>
        </r>
        <r>
          <rPr>
            <sz val="9"/>
            <rFont val="Times New Roman"/>
            <family val="1"/>
          </rPr>
          <t xml:space="preserve">
Was 18,800,000</t>
        </r>
      </text>
    </comment>
    <comment ref="C28" authorId="1" shapeId="0" xr:uid="{7C083E44-B6C9-1641-AFFB-D45C007B47C9}">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18.990.000</t>
        </r>
      </text>
    </comment>
    <comment ref="D28" authorId="1" shapeId="0" xr:uid="{B6A7C45E-D675-F74D-B266-B8A8A7652991}">
      <text>
        <r>
          <rPr>
            <b/>
            <sz val="10"/>
            <color rgb="FF000000"/>
            <rFont val="Tahoma"/>
            <family val="2"/>
          </rPr>
          <t>Đặng Thanh Vượng:</t>
        </r>
        <r>
          <rPr>
            <sz val="10"/>
            <color rgb="FF000000"/>
            <rFont val="Tahoma"/>
            <family val="2"/>
          </rPr>
          <t xml:space="preserve">
</t>
        </r>
        <r>
          <rPr>
            <sz val="10"/>
            <color rgb="FF000000"/>
            <rFont val="Helvetica Neue"/>
            <family val="2"/>
          </rPr>
          <t>Last week was: 18.690,000</t>
        </r>
        <r>
          <rPr>
            <sz val="10"/>
            <color rgb="FF000000"/>
            <rFont val="Tahoma"/>
            <family val="2"/>
          </rPr>
          <t xml:space="preserve">	</t>
        </r>
      </text>
    </comment>
    <comment ref="F28" authorId="2" shapeId="0" xr:uid="{A56A85A9-DB9A-2B4B-9E2D-946E78F8CE50}">
      <text>
        <r>
          <rPr>
            <b/>
            <sz val="10"/>
            <color rgb="FF000000"/>
            <rFont val="Tahoma"/>
            <family val="2"/>
          </rPr>
          <t>Duy Nguyen:</t>
        </r>
        <r>
          <rPr>
            <sz val="10"/>
            <color rgb="FF000000"/>
            <rFont val="Tahoma"/>
            <family val="2"/>
          </rPr>
          <t xml:space="preserve">
</t>
        </r>
        <r>
          <rPr>
            <sz val="10"/>
            <color rgb="FF000000"/>
            <rFont val="Tahoma"/>
            <family val="2"/>
          </rPr>
          <t>last week was 18,490,000</t>
        </r>
      </text>
    </comment>
    <comment ref="B29" authorId="3" shapeId="0" xr:uid="{CEB07CCB-D215-ED43-9ABD-806300CC0774}">
      <text>
        <r>
          <rPr>
            <b/>
            <sz val="9"/>
            <rFont val="Times New Roman"/>
            <family val="1"/>
          </rPr>
          <t>pc:</t>
        </r>
        <r>
          <rPr>
            <sz val="9"/>
            <rFont val="Times New Roman"/>
            <family val="1"/>
          </rPr>
          <t xml:space="preserve">
Was 23,790,000</t>
        </r>
      </text>
    </comment>
    <comment ref="C29" authorId="1" shapeId="0" xr:uid="{A927CBE4-4B65-0A4A-8611-38836139A108}">
      <text>
        <r>
          <rPr>
            <b/>
            <sz val="10"/>
            <color rgb="FF000000"/>
            <rFont val="Tahoma"/>
            <family val="2"/>
          </rPr>
          <t>Dang Phuong Nam:</t>
        </r>
        <r>
          <rPr>
            <sz val="10"/>
            <color rgb="FF000000"/>
            <rFont val="Tahoma"/>
            <family val="2"/>
          </rPr>
          <t xml:space="preserve">
</t>
        </r>
        <r>
          <rPr>
            <sz val="10"/>
            <color rgb="FF000000"/>
            <rFont val="Tahoma"/>
            <family val="2"/>
          </rPr>
          <t>Last week was: 23.890.000</t>
        </r>
      </text>
    </comment>
    <comment ref="D29" authorId="1" shapeId="0" xr:uid="{2E603C7C-776D-4B4C-975B-1695675415CB}">
      <text>
        <r>
          <rPr>
            <b/>
            <sz val="10"/>
            <color rgb="FF000000"/>
            <rFont val="Tahoma"/>
            <family val="2"/>
          </rPr>
          <t>Đặng Thanh Vượng:</t>
        </r>
        <r>
          <rPr>
            <sz val="10"/>
            <color rgb="FF000000"/>
            <rFont val="Tahoma"/>
            <family val="2"/>
          </rPr>
          <t xml:space="preserve">
</t>
        </r>
        <r>
          <rPr>
            <sz val="10"/>
            <color rgb="FF000000"/>
            <rFont val="Helvetica Neue"/>
            <family val="2"/>
          </rPr>
          <t>Last week was: 23.990,000</t>
        </r>
        <r>
          <rPr>
            <sz val="10"/>
            <color rgb="FF000000"/>
            <rFont val="Tahoma"/>
            <family val="2"/>
          </rPr>
          <t xml:space="preserve">	</t>
        </r>
      </text>
    </comment>
    <comment ref="F29" authorId="2" shapeId="0" xr:uid="{7505CD32-0AA8-B44E-BB08-E9B73FBF3B67}">
      <text>
        <r>
          <rPr>
            <b/>
            <sz val="10"/>
            <color rgb="FF000000"/>
            <rFont val="Tahoma"/>
            <family val="2"/>
          </rPr>
          <t>Duy Nguyen:</t>
        </r>
        <r>
          <rPr>
            <sz val="10"/>
            <color rgb="FF000000"/>
            <rFont val="Tahoma"/>
            <family val="2"/>
          </rPr>
          <t xml:space="preserve">
</t>
        </r>
        <r>
          <rPr>
            <sz val="10"/>
            <color rgb="FF000000"/>
            <rFont val="Tahoma"/>
            <family val="2"/>
          </rPr>
          <t>last week was 23,890,000</t>
        </r>
      </text>
    </comment>
    <comment ref="I29" authorId="0" shapeId="0" xr:uid="{CE6741D7-B436-3044-B0AE-F408776F1F65}">
      <text>
        <r>
          <rPr>
            <b/>
            <sz val="10"/>
            <color rgb="FF000000"/>
            <rFont val="Tahoma"/>
            <family val="2"/>
          </rPr>
          <t>Microsoft Office User:</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23,490k</t>
        </r>
      </text>
    </comment>
    <comment ref="B30" authorId="3" shapeId="0" xr:uid="{CA8F78F5-5B52-4346-8198-D06B01391D1A}">
      <text>
        <r>
          <rPr>
            <b/>
            <sz val="9"/>
            <rFont val="Times New Roman"/>
            <family val="1"/>
          </rPr>
          <t>pc:</t>
        </r>
        <r>
          <rPr>
            <sz val="9"/>
            <rFont val="Times New Roman"/>
            <family val="1"/>
          </rPr>
          <t xml:space="preserve">
Was 26,918,000</t>
        </r>
      </text>
    </comment>
    <comment ref="C30" authorId="1" shapeId="0" xr:uid="{A6C75E7D-3CAE-4241-9061-A273028043CB}">
      <text>
        <r>
          <rPr>
            <b/>
            <sz val="10"/>
            <color rgb="FF000000"/>
            <rFont val="Tahoma"/>
            <family val="2"/>
          </rPr>
          <t>Dang Phuong Nam:</t>
        </r>
        <r>
          <rPr>
            <sz val="10"/>
            <color rgb="FF000000"/>
            <rFont val="Tahoma"/>
            <family val="2"/>
          </rPr>
          <t xml:space="preserve">
</t>
        </r>
        <r>
          <rPr>
            <sz val="10"/>
            <color rgb="FF000000"/>
            <rFont val="Tahoma"/>
            <family val="2"/>
          </rPr>
          <t>Last week was: 27.190.000</t>
        </r>
      </text>
    </comment>
    <comment ref="D30" authorId="1" shapeId="0" xr:uid="{B5473C77-601E-5549-8CEE-9F8A9E7D5BF5}">
      <text>
        <r>
          <rPr>
            <b/>
            <sz val="10"/>
            <color rgb="FF000000"/>
            <rFont val="Tahoma"/>
            <family val="2"/>
          </rPr>
          <t>Đặng Thanh Vượng:</t>
        </r>
        <r>
          <rPr>
            <sz val="10"/>
            <color rgb="FF000000"/>
            <rFont val="Tahoma"/>
            <family val="2"/>
          </rPr>
          <t xml:space="preserve">
</t>
        </r>
        <r>
          <rPr>
            <sz val="10"/>
            <color rgb="FF000000"/>
            <rFont val="Helvetica Neue"/>
            <family val="2"/>
          </rPr>
          <t>Last week was: 27.190,000</t>
        </r>
        <r>
          <rPr>
            <sz val="10"/>
            <color rgb="FF000000"/>
            <rFont val="Tahoma"/>
            <family val="2"/>
          </rPr>
          <t xml:space="preserve">	</t>
        </r>
      </text>
    </comment>
    <comment ref="F30" authorId="2" shapeId="0" xr:uid="{FC729148-C007-9E4B-ADE1-36EB52632D4A}">
      <text>
        <r>
          <rPr>
            <b/>
            <sz val="10"/>
            <color rgb="FF000000"/>
            <rFont val="Tahoma"/>
            <family val="2"/>
          </rPr>
          <t>Duy Nguyen:</t>
        </r>
        <r>
          <rPr>
            <sz val="10"/>
            <color rgb="FF000000"/>
            <rFont val="Tahoma"/>
            <family val="2"/>
          </rPr>
          <t xml:space="preserve">
</t>
        </r>
        <r>
          <rPr>
            <sz val="10"/>
            <color rgb="FF000000"/>
            <rFont val="Tahoma"/>
            <family val="2"/>
          </rPr>
          <t>last week was 26,390,000</t>
        </r>
      </text>
    </comment>
    <comment ref="B31" authorId="3" shapeId="0" xr:uid="{2C27CC06-FF6D-CD44-998A-C4294530D998}">
      <text>
        <r>
          <rPr>
            <b/>
            <sz val="9"/>
            <rFont val="Times New Roman"/>
            <family val="1"/>
          </rPr>
          <t>pc:</t>
        </r>
        <r>
          <rPr>
            <sz val="9"/>
            <rFont val="Times New Roman"/>
            <family val="1"/>
          </rPr>
          <t xml:space="preserve">
Was 31,290,000</t>
        </r>
      </text>
    </comment>
    <comment ref="C31" authorId="1" shapeId="0" xr:uid="{3BA30CF2-5FC9-574E-A319-9FCDCB6AE6EE}">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31.490.000</t>
        </r>
      </text>
    </comment>
    <comment ref="D31" authorId="1" shapeId="0" xr:uid="{EF0E6D24-7CAC-CE4E-8C2A-87E2C285171F}">
      <text>
        <r>
          <rPr>
            <b/>
            <sz val="10"/>
            <color rgb="FF000000"/>
            <rFont val="Tahoma"/>
            <family val="2"/>
          </rPr>
          <t>Đặng Thanh Vượng:</t>
        </r>
        <r>
          <rPr>
            <sz val="10"/>
            <color rgb="FF000000"/>
            <rFont val="Tahoma"/>
            <family val="2"/>
          </rPr>
          <t xml:space="preserve">
</t>
        </r>
        <r>
          <rPr>
            <sz val="10"/>
            <color rgb="FF000000"/>
            <rFont val="Helvetica Neue"/>
            <family val="2"/>
          </rPr>
          <t>Last week was: 31.190,000</t>
        </r>
        <r>
          <rPr>
            <sz val="10"/>
            <color rgb="FF000000"/>
            <rFont val="Tahoma"/>
            <family val="2"/>
          </rPr>
          <t xml:space="preserve">	</t>
        </r>
      </text>
    </comment>
    <comment ref="C32" authorId="1" shapeId="0" xr:uid="{1E20FDA0-111C-0545-8765-3C1E37F333B0}">
      <text>
        <r>
          <rPr>
            <b/>
            <sz val="10"/>
            <color rgb="FF000000"/>
            <rFont val="Tahoma"/>
            <family val="2"/>
          </rPr>
          <t>Dang Phuong Nam:</t>
        </r>
        <r>
          <rPr>
            <sz val="10"/>
            <color rgb="FF000000"/>
            <rFont val="Tahoma"/>
            <family val="2"/>
          </rPr>
          <t xml:space="preserve">
</t>
        </r>
        <r>
          <rPr>
            <sz val="10"/>
            <color rgb="FF000000"/>
            <rFont val="Tahoma"/>
            <family val="2"/>
          </rPr>
          <t>Last week was: 38.490.000</t>
        </r>
      </text>
    </comment>
    <comment ref="D32" authorId="1" shapeId="0" xr:uid="{F6DBD5D6-6DFA-674E-AD13-D3A688982F0B}">
      <text>
        <r>
          <rPr>
            <b/>
            <sz val="10"/>
            <color rgb="FF000000"/>
            <rFont val="Tahoma"/>
            <family val="2"/>
          </rPr>
          <t>Đặng Thanh Vượng:</t>
        </r>
        <r>
          <rPr>
            <sz val="10"/>
            <color rgb="FF000000"/>
            <rFont val="Tahoma"/>
            <family val="2"/>
          </rPr>
          <t xml:space="preserve">
</t>
        </r>
        <r>
          <rPr>
            <sz val="10"/>
            <color rgb="FF000000"/>
            <rFont val="Helvetica Neue"/>
            <family val="2"/>
          </rPr>
          <t>Last week was: 38.190,000</t>
        </r>
        <r>
          <rPr>
            <sz val="10"/>
            <color rgb="FF000000"/>
            <rFont val="Tahoma"/>
            <family val="2"/>
          </rPr>
          <t xml:space="preserve">	</t>
        </r>
      </text>
    </comment>
    <comment ref="F32" authorId="2" shapeId="0" xr:uid="{58CF98DA-D654-ED46-8392-7F7A2902175E}">
      <text>
        <r>
          <rPr>
            <b/>
            <sz val="10"/>
            <color rgb="FF000000"/>
            <rFont val="Tahoma"/>
            <family val="2"/>
          </rPr>
          <t>Duy Nguyen:</t>
        </r>
        <r>
          <rPr>
            <sz val="10"/>
            <color rgb="FF000000"/>
            <rFont val="Tahoma"/>
            <family val="2"/>
          </rPr>
          <t xml:space="preserve">
</t>
        </r>
        <r>
          <rPr>
            <sz val="10"/>
            <color rgb="FF000000"/>
            <rFont val="Tahoma"/>
            <family val="2"/>
          </rPr>
          <t>last week was 37,490,000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xr:uid="{CEFA24BC-E722-D74B-B068-78FE46BBF28D}">
      <text>
        <r>
          <rPr>
            <sz val="12"/>
            <color theme="1"/>
            <rFont val="Aptos Narrow"/>
            <family val="2"/>
            <scheme val="minor"/>
          </rPr>
          <t>chit trang:
30.890</t>
        </r>
      </text>
    </comment>
    <comment ref="F3" authorId="1" shapeId="0" xr:uid="{EA3A144D-6BDD-6442-AAE9-8C0B05B1FCCB}">
      <text>
        <r>
          <rPr>
            <sz val="12"/>
            <color rgb="FF000000"/>
            <rFont val="Aptos Narrow"/>
            <family val="2"/>
          </rPr>
          <t xml:space="preserve">Người dùng Không xác định:
</t>
        </r>
        <r>
          <rPr>
            <sz val="12"/>
            <color rgb="FF000000"/>
            <rFont val="Aptos Narrow"/>
            <family val="2"/>
          </rPr>
          <t>31.990</t>
        </r>
      </text>
    </comment>
    <comment ref="D4" authorId="1" shapeId="0" xr:uid="{75C02FD6-24C5-E94C-805E-F6BF5631A001}">
      <text>
        <r>
          <rPr>
            <sz val="12"/>
            <color theme="1"/>
            <rFont val="Aptos Narrow"/>
            <family val="2"/>
            <scheme val="minor"/>
          </rPr>
          <t>Người dùng Không xác định:
34.990</t>
        </r>
      </text>
    </comment>
    <comment ref="F4" authorId="2" shapeId="0" xr:uid="{EDA5727E-1ED5-4C49-911E-CBA031CECEA3}">
      <text>
        <r>
          <rPr>
            <sz val="12"/>
            <color theme="1"/>
            <rFont val="Aptos Narrow"/>
            <family val="2"/>
            <scheme val="minor"/>
          </rPr>
          <t>danielnguyen6111998@gmail.com:
34790000</t>
        </r>
      </text>
    </comment>
    <comment ref="G4" authorId="3" shapeId="0" xr:uid="{0A5F31FD-C31A-DA4E-8A76-6E07960257E0}">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G5" authorId="3" shapeId="0" xr:uid="{B9531010-BBFE-574E-84DB-E2BD69F8866C}">
      <text>
        <r>
          <rPr>
            <b/>
            <sz val="10"/>
            <color rgb="FF000000"/>
            <rFont val="Tahoma"/>
            <family val="2"/>
          </rPr>
          <t>Dat's MacBook Pro:</t>
        </r>
        <r>
          <rPr>
            <sz val="10"/>
            <color rgb="FF000000"/>
            <rFont val="Tahoma"/>
            <family val="2"/>
          </rPr>
          <t xml:space="preserve">
</t>
        </r>
        <r>
          <rPr>
            <sz val="10"/>
            <color rgb="FF000000"/>
            <rFont val="Tahoma"/>
            <family val="2"/>
          </rPr>
          <t>37990</t>
        </r>
      </text>
    </comment>
    <comment ref="G6" authorId="3" shapeId="0" xr:uid="{CC479336-2F86-D645-A6E3-A5C41D431070}">
      <text>
        <r>
          <rPr>
            <b/>
            <sz val="10"/>
            <color rgb="FF000000"/>
            <rFont val="Tahoma"/>
            <family val="2"/>
          </rPr>
          <t>Dat's MacBook Pro:</t>
        </r>
        <r>
          <rPr>
            <sz val="10"/>
            <color rgb="FF000000"/>
            <rFont val="Tahoma"/>
            <family val="2"/>
          </rPr>
          <t xml:space="preserve">
</t>
        </r>
        <r>
          <rPr>
            <sz val="10"/>
            <color rgb="FF000000"/>
            <rFont val="Tahoma"/>
            <family val="2"/>
          </rPr>
          <t>15290</t>
        </r>
      </text>
    </comment>
    <comment ref="D7" authorId="1" shapeId="0" xr:uid="{C2C29F65-BD2D-CB41-9AA9-74661346E709}">
      <text>
        <r>
          <rPr>
            <sz val="12"/>
            <color theme="1"/>
            <rFont val="Aptos Narrow"/>
            <family val="2"/>
            <scheme val="minor"/>
          </rPr>
          <t>Người dùng Không xác định:
21.090</t>
        </r>
      </text>
    </comment>
    <comment ref="F7" authorId="1" shapeId="0" xr:uid="{2F25C036-FDC7-BA48-AF99-3D2C1834D9F2}">
      <text>
        <r>
          <rPr>
            <sz val="12"/>
            <color theme="1"/>
            <rFont val="Aptos Narrow"/>
            <family val="2"/>
            <scheme val="minor"/>
          </rPr>
          <t>Người dùng Không xác định:
20990000</t>
        </r>
      </text>
    </comment>
    <comment ref="B8" authorId="4" shapeId="0" xr:uid="{479E9B54-2B6C-6840-A924-AD52F5A910C8}">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G8" authorId="3" shapeId="0" xr:uid="{633440B7-F03F-654E-B309-32B546F9C094}">
      <text>
        <r>
          <rPr>
            <b/>
            <sz val="10"/>
            <color rgb="FF000000"/>
            <rFont val="Tahoma"/>
            <family val="2"/>
          </rPr>
          <t>Dat's MacBook Pro:</t>
        </r>
        <r>
          <rPr>
            <sz val="10"/>
            <color rgb="FF000000"/>
            <rFont val="Tahoma"/>
            <family val="2"/>
          </rPr>
          <t xml:space="preserve">
</t>
        </r>
        <r>
          <rPr>
            <sz val="10"/>
            <color rgb="FF000000"/>
            <rFont val="Tahoma"/>
            <family val="2"/>
          </rPr>
          <t>23.990</t>
        </r>
      </text>
    </comment>
    <comment ref="B10" authorId="4" shapeId="0" xr:uid="{AB683A6F-E41C-6941-AD79-18BCEE3C293B}">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5" shapeId="0" xr:uid="{E153A26D-B761-6044-BDE3-511A067E8FD0}">
      <text>
        <r>
          <rPr>
            <sz val="12"/>
            <color theme="1"/>
            <rFont val="Aptos Narrow"/>
            <family val="2"/>
            <scheme val="minor"/>
          </rPr>
          <t>Việt Hoàng:
30.5900</t>
        </r>
      </text>
    </comment>
    <comment ref="F10" authorId="2" shapeId="0" xr:uid="{96EB0AFE-D28A-5B47-BCA1-E5EE92E9AEF2}">
      <text>
        <r>
          <rPr>
            <sz val="12"/>
            <color theme="1"/>
            <rFont val="Aptos Narrow"/>
            <family val="2"/>
            <scheme val="minor"/>
          </rPr>
          <t>danielnguyen6111998@gmail.com:
30390000</t>
        </r>
      </text>
    </comment>
    <comment ref="G10" authorId="3" shapeId="0" xr:uid="{F427EF06-E11F-2149-8256-B75EC8872CEA}">
      <text>
        <r>
          <rPr>
            <b/>
            <sz val="10"/>
            <color rgb="FF000000"/>
            <rFont val="Tahoma"/>
            <family val="2"/>
          </rPr>
          <t>Dat's MacBook Pro:</t>
        </r>
        <r>
          <rPr>
            <sz val="10"/>
            <color rgb="FF000000"/>
            <rFont val="Tahoma"/>
            <family val="2"/>
          </rPr>
          <t xml:space="preserve">
</t>
        </r>
        <r>
          <rPr>
            <sz val="10"/>
            <color rgb="FF000000"/>
            <rFont val="Tahoma"/>
            <family val="2"/>
          </rPr>
          <t>30390</t>
        </r>
      </text>
    </comment>
    <comment ref="D11" authorId="0" shapeId="0" xr:uid="{40CD5FCB-5B79-FB4F-9A91-5F9929789938}">
      <text>
        <r>
          <rPr>
            <sz val="12"/>
            <color theme="1"/>
            <rFont val="Aptos Narrow"/>
            <family val="2"/>
            <scheme val="minor"/>
          </rPr>
          <t>chit trang:
17.090k</t>
        </r>
      </text>
    </comment>
    <comment ref="F11" authorId="1" shapeId="0" xr:uid="{A49E4C01-9568-FA48-946D-A8A5D34D3F57}">
      <text>
        <r>
          <rPr>
            <sz val="12"/>
            <color theme="1"/>
            <rFont val="Aptos Narrow"/>
            <family val="2"/>
            <scheme val="minor"/>
          </rPr>
          <t>Người dùng Không xác định:
16990000</t>
        </r>
      </text>
    </comment>
    <comment ref="F12" authorId="1" shapeId="0" xr:uid="{D86D1FB5-0171-D648-A201-022A20622C6B}">
      <text>
        <r>
          <rPr>
            <sz val="12"/>
            <color rgb="FF000000"/>
            <rFont val="Aptos Narrow"/>
            <family val="2"/>
          </rPr>
          <t xml:space="preserve">Người dùng Không xác định:
</t>
        </r>
        <r>
          <rPr>
            <sz val="12"/>
            <color rgb="FF000000"/>
            <rFont val="Aptos Narrow"/>
            <family val="2"/>
          </rPr>
          <t>18.990</t>
        </r>
      </text>
    </comment>
    <comment ref="D13" authorId="1" shapeId="0" xr:uid="{58B04DF1-A4B3-194F-B48B-28D8EC3071D8}">
      <text>
        <r>
          <rPr>
            <sz val="12"/>
            <color theme="1"/>
            <rFont val="Aptos Narrow"/>
            <family val="2"/>
            <scheme val="minor"/>
          </rPr>
          <t>Người dùng Không xác định:
13.690</t>
        </r>
      </text>
    </comment>
    <comment ref="F13" authorId="1" shapeId="0" xr:uid="{4FE38A76-668D-5540-A4DF-304573A4F5B3}">
      <text>
        <r>
          <rPr>
            <sz val="12"/>
            <color theme="1"/>
            <rFont val="Aptos Narrow"/>
            <family val="2"/>
            <scheme val="minor"/>
          </rPr>
          <t>Người dùng Không xác định:
13590000</t>
        </r>
      </text>
    </comment>
    <comment ref="B14" authorId="4" shapeId="0" xr:uid="{0B0F52DA-ACCD-7642-A550-6A45EA866A6A}">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1" shapeId="0" xr:uid="{53C65683-8067-8D45-9045-B4D475CEFD95}">
      <text>
        <r>
          <rPr>
            <sz val="12"/>
            <color theme="1"/>
            <rFont val="Aptos Narrow"/>
            <family val="2"/>
            <scheme val="minor"/>
          </rPr>
          <t>Người dùng Không xác định:
12.090</t>
        </r>
      </text>
    </comment>
    <comment ref="F14" authorId="1" shapeId="0" xr:uid="{EFE22839-85ED-A74A-AAD0-B69CCF0608B9}">
      <text>
        <r>
          <rPr>
            <sz val="12"/>
            <color theme="1"/>
            <rFont val="Aptos Narrow"/>
            <family val="2"/>
            <scheme val="minor"/>
          </rPr>
          <t>Người dùng Không xác định:
12090000</t>
        </r>
      </text>
    </comment>
    <comment ref="B16" authorId="4" shapeId="0" xr:uid="{73F126A2-3B20-2746-A32F-E0094D660C30}">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6" shapeId="0" xr:uid="{00674C94-24CE-234F-B20E-01FDB2288DFE}">
      <text>
        <r>
          <rPr>
            <b/>
            <sz val="10"/>
            <color rgb="FF000000"/>
            <rFont val="Tahoma"/>
            <family val="2"/>
          </rPr>
          <t>W8 8790</t>
        </r>
      </text>
    </comment>
    <comment ref="D16" authorId="0" shapeId="0" xr:uid="{EB3C8512-F75E-274F-BBDF-48CAB68BC4D8}">
      <text>
        <r>
          <rPr>
            <sz val="12"/>
            <color theme="1"/>
            <rFont val="Aptos Narrow"/>
            <family val="2"/>
            <scheme val="minor"/>
          </rPr>
          <t>chit trang:
8.790</t>
        </r>
      </text>
    </comment>
    <comment ref="E16" authorId="4" shapeId="0" xr:uid="{8D2168A7-2A18-ED41-B5CE-146D1A4A9B5B}">
      <text>
        <r>
          <rPr>
            <b/>
            <sz val="10"/>
            <color rgb="FF000000"/>
            <rFont val="Tahoma"/>
            <family val="2"/>
          </rPr>
          <t>was 8790</t>
        </r>
        <r>
          <rPr>
            <sz val="10"/>
            <color rgb="FF000000"/>
            <rFont val="Tahoma"/>
            <family val="2"/>
          </rPr>
          <t xml:space="preserve">
</t>
        </r>
        <r>
          <rPr>
            <sz val="10"/>
            <color rgb="FF000000"/>
            <rFont val="Tahoma"/>
            <family val="2"/>
          </rPr>
          <t>Giả 200K HSSV</t>
        </r>
      </text>
    </comment>
    <comment ref="F16" authorId="1" shapeId="0" xr:uid="{34133BD1-D708-8D4D-9C27-B70B931F0058}">
      <text>
        <r>
          <rPr>
            <sz val="12"/>
            <color rgb="FF000000"/>
            <rFont val="Aptos Narrow"/>
            <family val="2"/>
          </rPr>
          <t xml:space="preserve">Người dùng Không xác định:
</t>
        </r>
        <r>
          <rPr>
            <sz val="12"/>
            <color rgb="FF000000"/>
            <rFont val="Aptos Narrow"/>
            <family val="2"/>
          </rPr>
          <t>8.790</t>
        </r>
      </text>
    </comment>
    <comment ref="G16" authorId="7" shapeId="0" xr:uid="{128D5CE8-EF9D-CA4D-96C9-B2A0B3C7E129}">
      <text>
        <r>
          <rPr>
            <b/>
            <sz val="10"/>
            <color rgb="FF000000"/>
            <rFont val="Tahoma"/>
            <family val="2"/>
          </rPr>
          <t>8990</t>
        </r>
      </text>
    </comment>
    <comment ref="B17" authorId="4" shapeId="0" xr:uid="{F308E377-FE64-564F-83FA-A70878C464D0}">
      <text>
        <r>
          <rPr>
            <b/>
            <sz val="10"/>
            <color rgb="FF000000"/>
            <rFont val="Tahoma"/>
            <family val="2"/>
          </rPr>
          <t>was 14390</t>
        </r>
      </text>
    </comment>
    <comment ref="C17" authorId="6" shapeId="0" xr:uid="{90E710F5-707B-E348-B9D6-03B77D5D073C}">
      <text>
        <r>
          <rPr>
            <b/>
            <sz val="10"/>
            <color rgb="FF000000"/>
            <rFont val="Tahoma"/>
            <family val="2"/>
          </rPr>
          <t>W8 13490</t>
        </r>
      </text>
    </comment>
    <comment ref="D17" authorId="1" shapeId="0" xr:uid="{C20B1F61-5989-F04B-89FF-474946178C75}">
      <text>
        <r>
          <rPr>
            <sz val="12"/>
            <color theme="1"/>
            <rFont val="Aptos Narrow"/>
            <family val="2"/>
            <scheme val="minor"/>
          </rPr>
          <t>Người dùng Không xác định:
13.690</t>
        </r>
      </text>
    </comment>
    <comment ref="E17" authorId="4" shapeId="0" xr:uid="{1BEE4FB3-231E-B042-9668-9912AEF94DC6}">
      <text>
        <r>
          <rPr>
            <b/>
            <sz val="10"/>
            <color rgb="FF000000"/>
            <rFont val="Tahoma"/>
            <family val="2"/>
          </rPr>
          <t xml:space="preserve">was 13290
</t>
        </r>
        <r>
          <rPr>
            <b/>
            <sz val="10"/>
            <color rgb="FF000000"/>
            <rFont val="Tahoma"/>
            <family val="2"/>
          </rPr>
          <t>hssv 200</t>
        </r>
      </text>
    </comment>
    <comment ref="F17" authorId="1" shapeId="0" xr:uid="{8CFA632A-DADC-F44B-9A4A-FC80FF0F7BA7}">
      <text>
        <r>
          <rPr>
            <sz val="12"/>
            <color rgb="FF000000"/>
            <rFont val="Aptos Narrow"/>
            <family val="2"/>
          </rPr>
          <t xml:space="preserve">Người dùng Không xác định:
</t>
        </r>
        <r>
          <rPr>
            <sz val="12"/>
            <color rgb="FF000000"/>
            <rFont val="Aptos Narrow"/>
            <family val="2"/>
          </rPr>
          <t>13690</t>
        </r>
      </text>
    </comment>
    <comment ref="G17" authorId="7" shapeId="0" xr:uid="{E8D51078-F8AC-594E-ADE1-8C0CB09400CA}">
      <text>
        <r>
          <rPr>
            <b/>
            <sz val="10"/>
            <color rgb="FF000000"/>
            <rFont val="Tahoma"/>
            <family val="2"/>
          </rPr>
          <t>15690</t>
        </r>
      </text>
    </comment>
    <comment ref="C18" authorId="6" shapeId="0" xr:uid="{92DAFA83-CFC4-DB44-8630-C09F6DB0ECE0}">
      <text>
        <r>
          <rPr>
            <sz val="12"/>
            <color rgb="FF000000"/>
            <rFont val="Aptos Narrow"/>
            <family val="2"/>
          </rPr>
          <t>W8 19090</t>
        </r>
      </text>
    </comment>
    <comment ref="G18" authorId="7" shapeId="0" xr:uid="{6D8CFB27-DF24-F949-AAD4-49A3EE6431E9}">
      <text>
        <r>
          <rPr>
            <b/>
            <sz val="10"/>
            <color rgb="FF000000"/>
            <rFont val="Tahoma"/>
            <family val="2"/>
          </rPr>
          <t>Tran Dat:</t>
        </r>
        <r>
          <rPr>
            <sz val="10"/>
            <color rgb="FF000000"/>
            <rFont val="Tahoma"/>
            <family val="2"/>
          </rPr>
          <t xml:space="preserve">
</t>
        </r>
        <r>
          <rPr>
            <sz val="10"/>
            <color rgb="FF000000"/>
            <rFont val="Tahoma"/>
            <family val="2"/>
          </rPr>
          <t xml:space="preserve">19990
</t>
        </r>
      </text>
    </comment>
    <comment ref="F19" authorId="1" shapeId="0" xr:uid="{E4F5CC3A-47F1-2D44-BE63-97D1722AFF8A}">
      <text>
        <r>
          <rPr>
            <sz val="12"/>
            <color rgb="FF000000"/>
            <rFont val="Aptos Narrow"/>
            <family val="2"/>
          </rPr>
          <t xml:space="preserve">Người dùng Không xác định:
</t>
        </r>
        <r>
          <rPr>
            <sz val="12"/>
            <color rgb="FF000000"/>
            <rFont val="Aptos Narrow"/>
            <family val="2"/>
          </rPr>
          <t>27.890</t>
        </r>
      </text>
    </comment>
    <comment ref="B20" authorId="4" shapeId="0" xr:uid="{0F62C855-2AC3-A346-AAEA-498B484A4731}">
      <text>
        <r>
          <rPr>
            <b/>
            <sz val="10"/>
            <color rgb="FF000000"/>
            <rFont val="Tahoma"/>
            <family val="2"/>
          </rPr>
          <t>was 36640</t>
        </r>
      </text>
    </comment>
    <comment ref="F20" authorId="1" shapeId="0" xr:uid="{3A676732-EB25-954B-A1CD-55ACC94182AD}">
      <text>
        <r>
          <rPr>
            <sz val="12"/>
            <color rgb="FF000000"/>
            <rFont val="Aptos Narrow"/>
            <family val="2"/>
          </rPr>
          <t xml:space="preserve">Người dùng Không xác định:
</t>
        </r>
        <r>
          <rPr>
            <sz val="12"/>
            <color rgb="FF000000"/>
            <rFont val="Aptos Narrow"/>
            <family val="2"/>
          </rPr>
          <t>35.890</t>
        </r>
      </text>
    </comment>
    <comment ref="C23" authorId="6" shapeId="0" xr:uid="{E4CF48E4-C5F0-F34F-9352-C2C30638C0F5}">
      <text>
        <r>
          <rPr>
            <b/>
            <sz val="10"/>
            <color rgb="FF000000"/>
            <rFont val="Tahoma"/>
            <family val="2"/>
          </rPr>
          <t>W8 6690</t>
        </r>
      </text>
    </comment>
    <comment ref="D23" authorId="1" shapeId="0" xr:uid="{ED6F4EA9-37ED-4544-8893-DB03909C67B6}">
      <text>
        <r>
          <rPr>
            <sz val="12"/>
            <color theme="1"/>
            <rFont val="Aptos Narrow"/>
            <family val="2"/>
            <scheme val="minor"/>
          </rPr>
          <t>Người dùng Không xác định:
6.690</t>
        </r>
      </text>
    </comment>
    <comment ref="E23" authorId="4" shapeId="0" xr:uid="{6BC9B254-F665-3D47-8131-FF31D8483AA0}">
      <text>
        <r>
          <rPr>
            <b/>
            <sz val="10"/>
            <color rgb="FF000000"/>
            <rFont val="Tahoma"/>
            <family val="2"/>
          </rPr>
          <t>was 6690</t>
        </r>
      </text>
    </comment>
    <comment ref="F23" authorId="1" shapeId="0" xr:uid="{F435A7B1-32D6-2042-B9C5-886E578496A9}">
      <text>
        <r>
          <rPr>
            <sz val="12"/>
            <color rgb="FF000000"/>
            <rFont val="Aptos Narrow"/>
            <family val="2"/>
          </rPr>
          <t xml:space="preserve">Người dùng Không xác định:
</t>
        </r>
        <r>
          <rPr>
            <sz val="12"/>
            <color rgb="FF000000"/>
            <rFont val="Aptos Narrow"/>
            <family val="2"/>
          </rPr>
          <t>6390000</t>
        </r>
      </text>
    </comment>
    <comment ref="G23" authorId="7" shapeId="0" xr:uid="{C3AF7B9D-52C1-3B4E-9833-98A1E842007F}">
      <text>
        <r>
          <rPr>
            <b/>
            <sz val="10"/>
            <color rgb="FF000000"/>
            <rFont val="Tahoma"/>
            <family val="2"/>
          </rPr>
          <t>Tran Dat:</t>
        </r>
        <r>
          <rPr>
            <sz val="10"/>
            <color rgb="FF000000"/>
            <rFont val="Tahoma"/>
            <family val="2"/>
          </rPr>
          <t xml:space="preserve">
</t>
        </r>
        <r>
          <rPr>
            <sz val="10"/>
            <color rgb="FF000000"/>
            <rFont val="Tahoma"/>
            <family val="2"/>
          </rPr>
          <t>6990</t>
        </r>
      </text>
    </comment>
    <comment ref="D24" authorId="1" shapeId="0" xr:uid="{5FB65F1E-F8E5-C345-8E46-932A3D759070}">
      <text>
        <r>
          <rPr>
            <sz val="12"/>
            <color theme="1"/>
            <rFont val="Aptos Narrow"/>
            <family val="2"/>
            <scheme val="minor"/>
          </rPr>
          <t>Người dùng Không xác định:
8.490k</t>
        </r>
      </text>
    </comment>
    <comment ref="E24" authorId="4" shapeId="0" xr:uid="{7A8D2751-9F5E-9D49-AA85-731F50D6DF02}">
      <text>
        <r>
          <rPr>
            <b/>
            <sz val="10"/>
            <color rgb="FF000000"/>
            <rFont val="Tahoma"/>
            <family val="2"/>
          </rPr>
          <t>was 8190</t>
        </r>
        <r>
          <rPr>
            <sz val="10"/>
            <color rgb="FF000000"/>
            <rFont val="Tahoma"/>
            <family val="2"/>
          </rPr>
          <t xml:space="preserve">
</t>
        </r>
      </text>
    </comment>
    <comment ref="F24" authorId="2" shapeId="0" xr:uid="{05379709-26A7-0D4A-AA5A-4A8832D8D4B4}">
      <text>
        <r>
          <rPr>
            <sz val="12"/>
            <color theme="1"/>
            <rFont val="Aptos Narrow"/>
            <family val="2"/>
            <scheme val="minor"/>
          </rPr>
          <t>danielnguyen6111998@gmail.com:
8290000</t>
        </r>
      </text>
    </comment>
    <comment ref="C25" authorId="6" shapeId="0" xr:uid="{DDAB10D0-2E8A-414B-B0F8-FB7FEDC21969}">
      <text>
        <r>
          <rPr>
            <b/>
            <sz val="10"/>
            <color rgb="FF000000"/>
            <rFont val="Tahoma"/>
            <family val="2"/>
          </rPr>
          <t>W8 7650</t>
        </r>
      </text>
    </comment>
    <comment ref="D25" authorId="0" shapeId="0" xr:uid="{A587F4FD-786F-C846-9376-D2438892578A}">
      <text>
        <r>
          <rPr>
            <sz val="12"/>
            <color theme="1"/>
            <rFont val="Aptos Narrow"/>
            <family val="2"/>
            <scheme val="minor"/>
          </rPr>
          <t>chit trang:
7.890</t>
        </r>
      </text>
    </comment>
    <comment ref="E25" authorId="4" shapeId="0" xr:uid="{B3F95464-F07F-3D4A-A8BC-AEA65D084CAE}">
      <text>
        <r>
          <rPr>
            <b/>
            <sz val="10"/>
            <color rgb="FF000000"/>
            <rFont val="Tahoma"/>
            <family val="2"/>
          </rPr>
          <t>was 7690</t>
        </r>
      </text>
    </comment>
    <comment ref="F25" authorId="2" shapeId="0" xr:uid="{3F0689B9-FBA7-BF40-BFCE-058C802844E4}">
      <text>
        <r>
          <rPr>
            <sz val="12"/>
            <color theme="1"/>
            <rFont val="Aptos Narrow"/>
            <family val="2"/>
            <scheme val="minor"/>
          </rPr>
          <t>danielnguyen6111998@gmail.com:
7390000</t>
        </r>
      </text>
    </comment>
    <comment ref="G25" authorId="7" shapeId="0" xr:uid="{95E14BCB-9942-1045-89B1-7169DD51320B}">
      <text>
        <r>
          <rPr>
            <b/>
            <sz val="10"/>
            <color rgb="FF000000"/>
            <rFont val="Tahoma"/>
            <family val="2"/>
          </rPr>
          <t>Tran Dat:</t>
        </r>
        <r>
          <rPr>
            <sz val="10"/>
            <color rgb="FF000000"/>
            <rFont val="Tahoma"/>
            <family val="2"/>
          </rPr>
          <t xml:space="preserve">
</t>
        </r>
        <r>
          <rPr>
            <sz val="10"/>
            <color rgb="FF000000"/>
            <rFont val="Tahoma"/>
            <family val="2"/>
          </rPr>
          <t>7890</t>
        </r>
      </text>
    </comment>
    <comment ref="E26" authorId="4" shapeId="0" xr:uid="{042E20A4-05E1-C143-9FC1-DE82A8D21D73}">
      <text>
        <r>
          <rPr>
            <b/>
            <sz val="10"/>
            <color rgb="FF000000"/>
            <rFont val="Tahoma"/>
            <family val="2"/>
          </rPr>
          <t>was 8990</t>
        </r>
        <r>
          <rPr>
            <sz val="10"/>
            <color rgb="FF000000"/>
            <rFont val="Tahoma"/>
            <family val="2"/>
          </rPr>
          <t xml:space="preserve">
</t>
        </r>
      </text>
    </comment>
    <comment ref="C27" authorId="6" shapeId="0" xr:uid="{CF05F602-F57E-0349-88AB-9C0D09BAEE54}">
      <text>
        <r>
          <rPr>
            <b/>
            <sz val="10"/>
            <color rgb="FF000000"/>
            <rFont val="Tahoma"/>
            <family val="2"/>
          </rPr>
          <t>W8 11290</t>
        </r>
      </text>
    </comment>
    <comment ref="D27" authorId="1" shapeId="0" xr:uid="{6F13A7BA-3EE4-3241-9910-82957B284B19}">
      <text>
        <r>
          <rPr>
            <sz val="12"/>
            <color theme="1"/>
            <rFont val="Aptos Narrow"/>
            <family val="2"/>
            <scheme val="minor"/>
          </rPr>
          <t>Người dùng Không xác định:
11.490</t>
        </r>
      </text>
    </comment>
    <comment ref="E27" authorId="4" shapeId="0" xr:uid="{8B3DABF6-1210-9D4C-8874-99D7180E3689}">
      <text>
        <r>
          <rPr>
            <b/>
            <sz val="10"/>
            <color rgb="FF000000"/>
            <rFont val="Tahoma"/>
            <family val="2"/>
          </rPr>
          <t>was 11290</t>
        </r>
        <r>
          <rPr>
            <sz val="10"/>
            <color rgb="FF000000"/>
            <rFont val="Tahoma"/>
            <family val="2"/>
          </rPr>
          <t xml:space="preserve">
</t>
        </r>
      </text>
    </comment>
    <comment ref="F27" authorId="2" shapeId="0" xr:uid="{4672E6B9-7254-064D-8942-095660A1B0EF}">
      <text>
        <r>
          <rPr>
            <sz val="12"/>
            <color theme="1"/>
            <rFont val="Aptos Narrow"/>
            <family val="2"/>
            <scheme val="minor"/>
          </rPr>
          <t>danielnguyen6111998@gmail.com:
10990000</t>
        </r>
      </text>
    </comment>
    <comment ref="D28" authorId="1" shapeId="0" xr:uid="{EA835A34-4167-894C-A547-B0228C2E81B8}">
      <text>
        <r>
          <rPr>
            <sz val="12"/>
            <color theme="1"/>
            <rFont val="Aptos Narrow"/>
            <family val="2"/>
            <scheme val="minor"/>
          </rPr>
          <t>Người dùng Không xác định:
14.490</t>
        </r>
      </text>
    </comment>
    <comment ref="E28" authorId="4" shapeId="0" xr:uid="{C649D4E4-DD69-0548-B905-A007DA6E8789}">
      <text>
        <r>
          <rPr>
            <b/>
            <sz val="10"/>
            <color rgb="FF000000"/>
            <rFont val="Tahoma"/>
            <family val="2"/>
          </rPr>
          <t>was 14190</t>
        </r>
        <r>
          <rPr>
            <sz val="10"/>
            <color rgb="FF000000"/>
            <rFont val="Tahoma"/>
            <family val="2"/>
          </rPr>
          <t xml:space="preserve">
</t>
        </r>
      </text>
    </comment>
    <comment ref="D29" authorId="1" shapeId="0" xr:uid="{C963A145-0A2A-2C40-93A8-81F6F224123B}">
      <text>
        <r>
          <rPr>
            <sz val="12"/>
            <color theme="1"/>
            <rFont val="Aptos Narrow"/>
            <family val="2"/>
            <scheme val="minor"/>
          </rPr>
          <t>Người dùng Không xác định:
12.390</t>
        </r>
      </text>
    </comment>
    <comment ref="E29" authorId="4" shapeId="0" xr:uid="{138ECBBD-D079-5F4A-920C-B385948C5CD9}">
      <text>
        <r>
          <rPr>
            <b/>
            <sz val="10"/>
            <color rgb="FF000000"/>
            <rFont val="Tahoma"/>
            <family val="2"/>
          </rPr>
          <t xml:space="preserve">was 12190000
</t>
        </r>
        <r>
          <rPr>
            <sz val="10"/>
            <color rgb="FF000000"/>
            <rFont val="Tahoma"/>
            <family val="2"/>
          </rPr>
          <t xml:space="preserve">
</t>
        </r>
      </text>
    </comment>
    <comment ref="F29" authorId="1" shapeId="0" xr:uid="{19B492FD-3572-6D4D-B1B4-E667533A60DE}">
      <text>
        <r>
          <rPr>
            <sz val="12"/>
            <color theme="1"/>
            <rFont val="Aptos Narrow"/>
            <family val="2"/>
            <scheme val="minor"/>
          </rPr>
          <t>11990000</t>
        </r>
      </text>
    </comment>
    <comment ref="E30" authorId="4" shapeId="0" xr:uid="{6C129E21-26A6-394E-B34E-9B0179245838}">
      <text>
        <r>
          <rPr>
            <b/>
            <sz val="10"/>
            <color rgb="FF000000"/>
            <rFont val="Tahoma"/>
            <family val="2"/>
          </rPr>
          <t>was 14990</t>
        </r>
      </text>
    </comment>
    <comment ref="F30" authorId="2" shapeId="0" xr:uid="{BCAC444A-174C-A446-99A3-7610E1467800}">
      <text>
        <r>
          <rPr>
            <sz val="12"/>
            <color theme="1"/>
            <rFont val="Aptos Narrow"/>
            <family val="2"/>
            <scheme val="minor"/>
          </rPr>
          <t>danielnguyen6111998@gmail.com:
15349000</t>
        </r>
      </text>
    </comment>
    <comment ref="D31" authorId="0" shapeId="0" xr:uid="{29DAABE7-8423-3542-B4F4-E3389CBF42E7}">
      <text>
        <r>
          <rPr>
            <sz val="12"/>
            <color theme="1"/>
            <rFont val="Aptos Narrow"/>
            <family val="2"/>
            <scheme val="minor"/>
          </rPr>
          <t>chit trang:
23.790k</t>
        </r>
      </text>
    </comment>
    <comment ref="B32" authorId="4" shapeId="0" xr:uid="{5E72D7DD-5FAE-C241-B962-63DBD1F88414}">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6" shapeId="0" xr:uid="{E1659FF5-F763-2B4D-BF70-A7E859570498}">
      <text>
        <r>
          <rPr>
            <b/>
            <sz val="10"/>
            <color rgb="FF000000"/>
            <rFont val="Tahoma"/>
            <family val="2"/>
          </rPr>
          <t>W8 5090</t>
        </r>
      </text>
    </comment>
    <comment ref="D32" authorId="0" shapeId="0" xr:uid="{14387B5A-1215-5C41-8567-3A87425D143E}">
      <text>
        <r>
          <rPr>
            <sz val="12"/>
            <color theme="1"/>
            <rFont val="Aptos Narrow"/>
            <family val="2"/>
            <scheme val="minor"/>
          </rPr>
          <t>chit trang:
5.390</t>
        </r>
      </text>
    </comment>
    <comment ref="F32" authorId="1" shapeId="0" xr:uid="{67CBCDF2-67A5-D344-A4F6-628C53955975}">
      <text>
        <r>
          <rPr>
            <sz val="12"/>
            <color theme="1"/>
            <rFont val="Aptos Narrow"/>
            <family val="2"/>
            <scheme val="minor"/>
          </rPr>
          <t>Người dùng Không xác định:
5090000</t>
        </r>
      </text>
    </comment>
    <comment ref="B33" authorId="4" shapeId="0" xr:uid="{1D6CB951-C35E-7F40-860E-0939EB7F416E}">
      <text>
        <r>
          <rPr>
            <b/>
            <sz val="10"/>
            <color rgb="FF000000"/>
            <rFont val="Tahoma"/>
            <family val="2"/>
          </rPr>
          <t xml:space="preserve">was 4490
</t>
        </r>
      </text>
    </comment>
    <comment ref="C33" authorId="6" shapeId="0" xr:uid="{59488E95-525D-C64D-917C-522D2BAEE536}">
      <text>
        <r>
          <rPr>
            <b/>
            <sz val="10"/>
            <color rgb="FF000000"/>
            <rFont val="Tahoma"/>
            <family val="2"/>
          </rPr>
          <t>W8 4590</t>
        </r>
      </text>
    </comment>
    <comment ref="E33" authorId="4" shapeId="0" xr:uid="{67B1A382-98A4-7942-BE23-24A73EDDBE18}">
      <text>
        <r>
          <rPr>
            <b/>
            <sz val="10"/>
            <color rgb="FF000000"/>
            <rFont val="Tahoma"/>
            <family val="2"/>
          </rPr>
          <t>was 4390</t>
        </r>
        <r>
          <rPr>
            <sz val="10"/>
            <color rgb="FF000000"/>
            <rFont val="Tahoma"/>
            <family val="2"/>
          </rPr>
          <t xml:space="preserve">
</t>
        </r>
      </text>
    </comment>
    <comment ref="F33" authorId="1" shapeId="0" xr:uid="{82C49D3F-283D-7443-942B-D07A63A4162C}">
      <text>
        <r>
          <rPr>
            <sz val="12"/>
            <color rgb="FF000000"/>
            <rFont val="Aptos Narrow"/>
            <family val="2"/>
          </rPr>
          <t xml:space="preserve">Người dùng Không xác định:
</t>
        </r>
        <r>
          <rPr>
            <sz val="12"/>
            <color rgb="FF000000"/>
            <rFont val="Aptos Narrow"/>
            <family val="2"/>
          </rPr>
          <t>3.090</t>
        </r>
      </text>
    </comment>
    <comment ref="B34" authorId="4" shapeId="0" xr:uid="{6C6894F3-6F85-7E44-A500-0019E7A12F26}">
      <text>
        <r>
          <rPr>
            <b/>
            <sz val="10"/>
            <color rgb="FF000000"/>
            <rFont val="Tahoma"/>
            <family val="2"/>
          </rPr>
          <t>was 3190</t>
        </r>
      </text>
    </comment>
    <comment ref="C34" authorId="6" shapeId="0" xr:uid="{F1181705-5DD7-6A47-9FD8-BECBEAAD6244}">
      <text>
        <r>
          <rPr>
            <b/>
            <sz val="10"/>
            <color rgb="FF000000"/>
            <rFont val="Tahoma"/>
            <family val="2"/>
          </rPr>
          <t>W8 3190</t>
        </r>
      </text>
    </comment>
    <comment ref="D34" authorId="0" shapeId="0" xr:uid="{D6E44224-7B3E-8342-9C58-0C5F4C3EF4B7}">
      <text>
        <r>
          <rPr>
            <sz val="12"/>
            <color theme="1"/>
            <rFont val="Aptos Narrow"/>
            <family val="2"/>
            <scheme val="minor"/>
          </rPr>
          <t>chit trang:
3.390</t>
        </r>
      </text>
    </comment>
    <comment ref="E34" authorId="4" shapeId="0" xr:uid="{BE045405-222A-F342-B5FE-303D2088CE85}">
      <text>
        <r>
          <rPr>
            <b/>
            <sz val="10"/>
            <color rgb="FF000000"/>
            <rFont val="Tahoma"/>
            <family val="2"/>
          </rPr>
          <t>was 2990</t>
        </r>
        <r>
          <rPr>
            <sz val="10"/>
            <color rgb="FF000000"/>
            <rFont val="Tahoma"/>
            <family val="2"/>
          </rPr>
          <t xml:space="preserve">
</t>
        </r>
      </text>
    </comment>
    <comment ref="G34" authorId="3" shapeId="0" xr:uid="{FD9F7A71-21DF-004B-BC69-5390DCBF09BD}">
      <text>
        <r>
          <rPr>
            <b/>
            <sz val="10"/>
            <color rgb="FF000000"/>
            <rFont val="Tahoma"/>
            <family val="2"/>
          </rPr>
          <t>Dat's MacBook Pro:</t>
        </r>
        <r>
          <rPr>
            <sz val="10"/>
            <color rgb="FF000000"/>
            <rFont val="Tahoma"/>
            <family val="2"/>
          </rPr>
          <t xml:space="preserve">
</t>
        </r>
        <r>
          <rPr>
            <sz val="10"/>
            <color rgb="FF000000"/>
            <rFont val="Tahoma"/>
            <family val="2"/>
          </rPr>
          <t>3390</t>
        </r>
      </text>
    </comment>
    <comment ref="D35" authorId="1" shapeId="0" xr:uid="{05F30216-F001-0B4A-892C-30C21ECC74BA}">
      <text>
        <r>
          <rPr>
            <sz val="12"/>
            <color theme="1"/>
            <rFont val="Aptos Narrow"/>
            <family val="2"/>
            <scheme val="minor"/>
          </rPr>
          <t>Người dùng Không xác định:
6.790.000</t>
        </r>
      </text>
    </comment>
    <comment ref="F36" authorId="1" shapeId="0" xr:uid="{269032D6-50D2-6446-90F6-E496C096ACE5}">
      <text>
        <r>
          <rPr>
            <sz val="12"/>
            <color rgb="FF000000"/>
            <rFont val="Aptos Narrow"/>
            <family val="2"/>
          </rPr>
          <t>Người dùng Không xác định: 19.790</t>
        </r>
      </text>
    </comment>
    <comment ref="D37" authorId="1" shapeId="0" xr:uid="{79FB4E1B-6809-CC4F-BAFC-5FD1D0DC3DC6}">
      <text>
        <r>
          <rPr>
            <sz val="12"/>
            <color theme="1"/>
            <rFont val="Aptos Narrow"/>
            <family val="2"/>
            <scheme val="minor"/>
          </rPr>
          <t>Người dùng Không xác định:
25.190k</t>
        </r>
      </text>
    </comment>
    <comment ref="F37" authorId="1" shapeId="0" xr:uid="{35E52EDC-5D5B-5944-9C71-DC3038D79BCD}">
      <text>
        <r>
          <rPr>
            <sz val="12"/>
            <color theme="1"/>
            <rFont val="Aptos Narrow"/>
            <family val="2"/>
            <scheme val="minor"/>
          </rPr>
          <t>Người dùng Không xác định:
25.190</t>
        </r>
      </text>
    </comment>
    <comment ref="C38" authorId="6" shapeId="0" xr:uid="{8DEDCA74-9440-D547-9B7B-248B77059E6A}">
      <text>
        <r>
          <rPr>
            <b/>
            <sz val="10"/>
            <color rgb="FF000000"/>
            <rFont val="Tahoma"/>
            <family val="2"/>
          </rPr>
          <t>W8 29990</t>
        </r>
      </text>
    </comment>
    <comment ref="D38" authorId="0" shapeId="0" xr:uid="{C48579AD-03BA-C144-9862-C622CFBC2AAF}">
      <text>
        <r>
          <rPr>
            <sz val="12"/>
            <color rgb="FF000000"/>
            <rFont val="Aptos Narrow"/>
            <family val="2"/>
          </rPr>
          <t xml:space="preserve">chit trang:
</t>
        </r>
        <r>
          <rPr>
            <sz val="12"/>
            <color rgb="FF000000"/>
            <rFont val="Aptos Narrow"/>
            <family val="2"/>
          </rPr>
          <t>29.390</t>
        </r>
      </text>
    </comment>
    <comment ref="G38" authorId="3" shapeId="0" xr:uid="{D72A3FDC-3BF6-D347-893C-4CC1946BAED4}">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Windows User</author>
    <author>Administrator</author>
  </authors>
  <commentList>
    <comment ref="B2" authorId="0" shapeId="0" xr:uid="{A6EFF989-3507-C442-B57D-066A27132516}">
      <text>
        <r>
          <rPr>
            <b/>
            <sz val="10"/>
            <color rgb="FF000000"/>
            <rFont val="Tahoma"/>
            <family val="2"/>
          </rPr>
          <t>Microsoft Office User:</t>
        </r>
        <r>
          <rPr>
            <sz val="10"/>
            <color rgb="FF000000"/>
            <rFont val="Tahoma"/>
            <family val="2"/>
          </rPr>
          <t xml:space="preserve">
</t>
        </r>
        <r>
          <rPr>
            <sz val="10"/>
            <color rgb="FF000000"/>
            <rFont val="Tahoma"/>
            <family val="2"/>
          </rPr>
          <t>last week was 19,493,000</t>
        </r>
      </text>
    </comment>
    <comment ref="C2" authorId="1" shapeId="0" xr:uid="{F5EBDA0A-1EF9-E54F-9EA2-AD4DD9087DD9}">
      <text>
        <r>
          <rPr>
            <b/>
            <sz val="10"/>
            <color rgb="FF000000"/>
            <rFont val="Tahoma"/>
            <family val="2"/>
          </rPr>
          <t>Dang Phuong Nam:</t>
        </r>
        <r>
          <rPr>
            <sz val="10"/>
            <color rgb="FF000000"/>
            <rFont val="Tahoma"/>
            <family val="2"/>
          </rPr>
          <t xml:space="preserve">
</t>
        </r>
        <r>
          <rPr>
            <sz val="10"/>
            <color rgb="FF000000"/>
            <rFont val="Tahoma"/>
            <family val="2"/>
          </rPr>
          <t>Last week was: 19.690.000</t>
        </r>
      </text>
    </comment>
    <comment ref="D2" authorId="1" shapeId="0" xr:uid="{86A2A90B-BE3B-6C4E-B586-A8A79C662885}">
      <text>
        <r>
          <rPr>
            <b/>
            <sz val="10"/>
            <color rgb="FF000000"/>
            <rFont val="Tahoma"/>
            <family val="2"/>
          </rPr>
          <t>Đặng Thanh Vượng:</t>
        </r>
        <r>
          <rPr>
            <sz val="10"/>
            <color rgb="FF000000"/>
            <rFont val="Tahoma"/>
            <family val="2"/>
          </rPr>
          <t xml:space="preserve">
</t>
        </r>
        <r>
          <rPr>
            <sz val="10"/>
            <color rgb="FF000000"/>
            <rFont val="Tahoma"/>
            <family val="2"/>
          </rPr>
          <t>Last week was: 19.590.000</t>
        </r>
      </text>
    </comment>
    <comment ref="E2" authorId="0" shapeId="0" xr:uid="{77237592-F130-9845-A5FB-1F68E7A45E90}">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18.490.000đ
</t>
        </r>
      </text>
    </comment>
    <comment ref="F2" authorId="2" shapeId="0" xr:uid="{90FAB92E-8172-3142-8CA8-90E5D578AF7E}">
      <text>
        <r>
          <rPr>
            <b/>
            <sz val="10"/>
            <color rgb="FF000000"/>
            <rFont val="Tahoma"/>
            <family val="2"/>
          </rPr>
          <t>Duy Nguyen:</t>
        </r>
        <r>
          <rPr>
            <sz val="10"/>
            <color rgb="FF000000"/>
            <rFont val="Tahoma"/>
            <family val="2"/>
          </rPr>
          <t xml:space="preserve">
</t>
        </r>
        <r>
          <rPr>
            <sz val="10"/>
            <color rgb="FF000000"/>
            <rFont val="Tahoma"/>
            <family val="2"/>
          </rPr>
          <t>last week was 19,290,000</t>
        </r>
      </text>
    </comment>
    <comment ref="I2" authorId="0" shapeId="0" xr:uid="{8EF064F3-19A6-D448-A41E-E6AE6B3C40FD}">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18,697k</t>
        </r>
      </text>
    </comment>
    <comment ref="B3" authorId="3" shapeId="0" xr:uid="{6E50DDC5-01D5-A546-9EED-CDDD45238790}">
      <text>
        <r>
          <rPr>
            <b/>
            <sz val="9"/>
            <color rgb="FF000000"/>
            <rFont val="Times New Roman"/>
            <family val="1"/>
          </rPr>
          <t>pc:</t>
        </r>
        <r>
          <rPr>
            <sz val="9"/>
            <color rgb="FF000000"/>
            <rFont val="Times New Roman"/>
            <family val="1"/>
          </rPr>
          <t xml:space="preserve">
</t>
        </r>
        <r>
          <rPr>
            <sz val="9"/>
            <color rgb="FF000000"/>
            <rFont val="Times New Roman"/>
            <family val="1"/>
          </rPr>
          <t>Was 22,190,000</t>
        </r>
      </text>
    </comment>
    <comment ref="C3" authorId="1" shapeId="0" xr:uid="{3975B588-8AF1-A44D-A76F-5662F83DF8BE}">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22.390.000</t>
        </r>
      </text>
    </comment>
    <comment ref="D3" authorId="1" shapeId="0" xr:uid="{5109D7EE-9A57-A14B-BB16-9DE6472F9B6B}">
      <text>
        <r>
          <rPr>
            <b/>
            <sz val="10"/>
            <color rgb="FF000000"/>
            <rFont val="Tahoma"/>
            <family val="2"/>
          </rPr>
          <t>Đặng Thanh Vượng:</t>
        </r>
        <r>
          <rPr>
            <sz val="10"/>
            <color rgb="FF000000"/>
            <rFont val="Tahoma"/>
            <family val="2"/>
          </rPr>
          <t xml:space="preserve">
</t>
        </r>
        <r>
          <rPr>
            <sz val="10"/>
            <color rgb="FF000000"/>
            <rFont val="Tahoma"/>
            <family val="2"/>
          </rPr>
          <t>Last week was: 22.290.000</t>
        </r>
      </text>
    </comment>
    <comment ref="E3" authorId="0" shapeId="0" xr:uid="{0D341195-15BA-2948-9BB1-3B7CFC0BABCC}">
      <text>
        <r>
          <rPr>
            <b/>
            <sz val="10"/>
            <color rgb="FF000000"/>
            <rFont val="Tahoma"/>
            <family val="2"/>
          </rPr>
          <t>Microsoft Office User:</t>
        </r>
        <r>
          <rPr>
            <sz val="10"/>
            <color rgb="FF000000"/>
            <rFont val="Tahoma"/>
            <family val="2"/>
          </rPr>
          <t xml:space="preserve">
</t>
        </r>
        <r>
          <rPr>
            <sz val="10"/>
            <color rgb="FF000000"/>
            <rFont val="Aptos Narrow"/>
          </rPr>
          <t>Last week was: 21.990.000đ</t>
        </r>
      </text>
    </comment>
    <comment ref="F3" authorId="2" shapeId="0" xr:uid="{8E20508C-F655-0B46-9238-A55A0B13560B}">
      <text>
        <r>
          <rPr>
            <b/>
            <sz val="10"/>
            <color rgb="FF000000"/>
            <rFont val="Tahoma"/>
            <family val="2"/>
          </rPr>
          <t>Duy Nguyen:</t>
        </r>
        <r>
          <rPr>
            <sz val="10"/>
            <color rgb="FF000000"/>
            <rFont val="Tahoma"/>
            <family val="2"/>
          </rPr>
          <t xml:space="preserve">
</t>
        </r>
        <r>
          <rPr>
            <sz val="10"/>
            <color rgb="FF000000"/>
            <rFont val="Tahoma"/>
            <family val="2"/>
          </rPr>
          <t>last week was 21,790,000</t>
        </r>
      </text>
    </comment>
    <comment ref="I3" authorId="0" shapeId="0" xr:uid="{3D02A946-864E-EE49-A023-DF995FA15797}">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21,329k</t>
        </r>
      </text>
    </comment>
    <comment ref="B4" authorId="0" shapeId="0" xr:uid="{C7B9B7FE-535E-B240-BAA2-EC3896839AB0}">
      <text>
        <r>
          <rPr>
            <b/>
            <sz val="10"/>
            <color rgb="FF000000"/>
            <rFont val="Tahoma"/>
            <family val="2"/>
          </rPr>
          <t>Microsoft Office User:</t>
        </r>
        <r>
          <rPr>
            <sz val="10"/>
            <color rgb="FF000000"/>
            <rFont val="Tahoma"/>
            <family val="2"/>
          </rPr>
          <t xml:space="preserve">
</t>
        </r>
        <r>
          <rPr>
            <sz val="10"/>
            <color rgb="FF000000"/>
            <rFont val="Tahoma"/>
            <family val="2"/>
          </rPr>
          <t xml:space="preserve">pc
</t>
        </r>
        <r>
          <rPr>
            <sz val="10"/>
            <color rgb="FF000000"/>
            <rFont val="Tahoma"/>
            <family val="2"/>
          </rPr>
          <t>was 25,690,000</t>
        </r>
      </text>
    </comment>
    <comment ref="C4" authorId="1" shapeId="0" xr:uid="{DE8CAF99-69A1-F141-BFCF-2E29BB9EDAC8}">
      <text>
        <r>
          <rPr>
            <b/>
            <sz val="10"/>
            <color rgb="FF000000"/>
            <rFont val="Tahoma"/>
            <family val="2"/>
          </rPr>
          <t>Dang Phuong Nam:</t>
        </r>
        <r>
          <rPr>
            <sz val="10"/>
            <color rgb="FF000000"/>
            <rFont val="Tahoma"/>
            <family val="2"/>
          </rPr>
          <t xml:space="preserve">
</t>
        </r>
        <r>
          <rPr>
            <sz val="10"/>
            <color rgb="FF000000"/>
            <rFont val="Helvetica Neue"/>
            <family val="2"/>
          </rPr>
          <t>Last week was: 25.890.000</t>
        </r>
      </text>
    </comment>
    <comment ref="D4" authorId="1" shapeId="0" xr:uid="{1AE75C71-C037-AA48-A0D2-C6C7A7F38194}">
      <text>
        <r>
          <rPr>
            <b/>
            <sz val="10"/>
            <color rgb="FF000000"/>
            <rFont val="Tahoma"/>
            <family val="2"/>
          </rPr>
          <t>Đặng Thanh Vượng:</t>
        </r>
        <r>
          <rPr>
            <sz val="10"/>
            <color rgb="FF000000"/>
            <rFont val="Tahoma"/>
            <family val="2"/>
          </rPr>
          <t xml:space="preserve">
</t>
        </r>
        <r>
          <rPr>
            <sz val="10"/>
            <color rgb="FF000000"/>
            <rFont val="Tahoma"/>
            <family val="2"/>
          </rPr>
          <t>Last week was: 25.590.000</t>
        </r>
      </text>
    </comment>
    <comment ref="E4" authorId="0" shapeId="0" xr:uid="{B1BA820D-DF92-FE4B-BAA9-A1A8DD613C81}">
      <text>
        <r>
          <rPr>
            <b/>
            <sz val="10"/>
            <color rgb="FF000000"/>
            <rFont val="Tahoma"/>
            <family val="2"/>
          </rPr>
          <t>Microsoft Office User:</t>
        </r>
        <r>
          <rPr>
            <sz val="10"/>
            <color rgb="FF000000"/>
            <rFont val="Tahoma"/>
            <family val="2"/>
          </rPr>
          <t xml:space="preserve">
</t>
        </r>
        <r>
          <rPr>
            <sz val="10"/>
            <color rgb="FF000000"/>
            <rFont val="Aptos Narrow"/>
          </rPr>
          <t>Last week was: 24.490.000đ</t>
        </r>
      </text>
    </comment>
    <comment ref="F4" authorId="2" shapeId="0" xr:uid="{DA20C39E-BE9C-1148-BDA8-C9216ECEADBF}">
      <text>
        <r>
          <rPr>
            <b/>
            <sz val="10"/>
            <color rgb="FF000000"/>
            <rFont val="Tahoma"/>
            <family val="2"/>
          </rPr>
          <t>Duy Nguyen:</t>
        </r>
        <r>
          <rPr>
            <sz val="10"/>
            <color rgb="FF000000"/>
            <rFont val="Tahoma"/>
            <family val="2"/>
          </rPr>
          <t xml:space="preserve">
</t>
        </r>
        <r>
          <rPr>
            <sz val="10"/>
            <color rgb="FF000000"/>
            <rFont val="Tahoma"/>
            <family val="2"/>
          </rPr>
          <t>last week was 24,690,000</t>
        </r>
      </text>
    </comment>
    <comment ref="I4" authorId="0" shapeId="0" xr:uid="{8EAD3A34-644A-774F-9BD9-031C105175B4}">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24,337k</t>
        </r>
      </text>
    </comment>
    <comment ref="C5" authorId="1" shapeId="0" xr:uid="{DB943C2E-F33A-B348-92BC-E83F000DB373}">
      <text>
        <r>
          <rPr>
            <b/>
            <sz val="10"/>
            <color rgb="FF000000"/>
            <rFont val="Tahoma"/>
            <family val="2"/>
          </rPr>
          <t>Dang Phuong Nam:</t>
        </r>
        <r>
          <rPr>
            <sz val="10"/>
            <color rgb="FF000000"/>
            <rFont val="Tahoma"/>
            <family val="2"/>
          </rPr>
          <t xml:space="preserve">
</t>
        </r>
        <r>
          <rPr>
            <sz val="10"/>
            <color rgb="FF000000"/>
            <rFont val="Tahoma"/>
            <family val="2"/>
          </rPr>
          <t>Last week was: 29.990.000</t>
        </r>
      </text>
    </comment>
    <comment ref="D5" authorId="1" shapeId="0" xr:uid="{A1A88EA5-5CF2-FA43-93EE-CB70C4D50779}">
      <text>
        <r>
          <rPr>
            <b/>
            <sz val="10"/>
            <color rgb="FF000000"/>
            <rFont val="Tahoma"/>
            <family val="2"/>
          </rPr>
          <t>Đặng Thanh Vượng:</t>
        </r>
        <r>
          <rPr>
            <sz val="10"/>
            <color rgb="FF000000"/>
            <rFont val="Tahoma"/>
            <family val="2"/>
          </rPr>
          <t xml:space="preserve">
</t>
        </r>
        <r>
          <rPr>
            <sz val="10"/>
            <color rgb="FF000000"/>
            <rFont val="Tahoma"/>
            <family val="2"/>
          </rPr>
          <t>Last week was: 29.690.000</t>
        </r>
      </text>
    </comment>
    <comment ref="E5" authorId="0" shapeId="0" xr:uid="{D188FDB1-107F-8C43-8944-291BCA524736}">
      <text>
        <r>
          <rPr>
            <b/>
            <sz val="10"/>
            <color rgb="FF000000"/>
            <rFont val="Tahoma"/>
            <family val="2"/>
          </rPr>
          <t>Microsoft Office User:</t>
        </r>
        <r>
          <rPr>
            <sz val="10"/>
            <color rgb="FF000000"/>
            <rFont val="Tahoma"/>
            <family val="2"/>
          </rPr>
          <t xml:space="preserve">
</t>
        </r>
        <r>
          <rPr>
            <sz val="10"/>
            <color rgb="FF000000"/>
            <rFont val="Aptos Narrow"/>
          </rPr>
          <t>Last week was: 29.990.000đ</t>
        </r>
      </text>
    </comment>
    <comment ref="F5" authorId="2" shapeId="0" xr:uid="{3CC5CCF8-6558-FB49-8174-341A04143138}">
      <text>
        <r>
          <rPr>
            <b/>
            <sz val="10"/>
            <color rgb="FF000000"/>
            <rFont val="Tahoma"/>
            <family val="2"/>
          </rPr>
          <t>Duy Nguyen:</t>
        </r>
        <r>
          <rPr>
            <sz val="10"/>
            <color rgb="FF000000"/>
            <rFont val="Tahoma"/>
            <family val="2"/>
          </rPr>
          <t xml:space="preserve">
</t>
        </r>
        <r>
          <rPr>
            <sz val="10"/>
            <color rgb="FF000000"/>
            <rFont val="Tahoma"/>
            <family val="2"/>
          </rPr>
          <t>last week was 28,990,000</t>
        </r>
      </text>
    </comment>
    <comment ref="I5" authorId="0" shapeId="0" xr:uid="{65F741CC-1FA0-3647-B75C-340B0F89204C}">
      <text>
        <r>
          <rPr>
            <b/>
            <sz val="10"/>
            <color rgb="FF000000"/>
            <rFont val="Tahoma"/>
            <family val="2"/>
          </rPr>
          <t>Microsoft Office User:</t>
        </r>
        <r>
          <rPr>
            <sz val="10"/>
            <color rgb="FF000000"/>
            <rFont val="Tahoma"/>
            <family val="2"/>
          </rPr>
          <t xml:space="preserve">
</t>
        </r>
        <r>
          <rPr>
            <sz val="10"/>
            <color rgb="FF000000"/>
            <rFont val="Tahoma"/>
            <family val="2"/>
          </rPr>
          <t>28,493</t>
        </r>
      </text>
    </comment>
    <comment ref="B6" authorId="3" shapeId="0" xr:uid="{8B8C9E65-6F77-A843-AF8B-C3FB64C37924}">
      <text>
        <r>
          <rPr>
            <b/>
            <sz val="9"/>
            <rFont val="Times New Roman"/>
            <family val="1"/>
          </rPr>
          <t>pc:</t>
        </r>
        <r>
          <rPr>
            <sz val="9"/>
            <rFont val="Times New Roman"/>
            <family val="1"/>
          </rPr>
          <t xml:space="preserve">
Was 19,592,000</t>
        </r>
      </text>
    </comment>
    <comment ref="C6" authorId="1" shapeId="0" xr:uid="{63CC33BA-F636-524A-8BAB-55141AF68DEF}">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19.590.000</t>
        </r>
      </text>
    </comment>
    <comment ref="D6" authorId="1" shapeId="0" xr:uid="{DD6697F2-4660-6549-BF9C-E061A17AC262}">
      <text>
        <r>
          <rPr>
            <b/>
            <sz val="10"/>
            <color rgb="FF000000"/>
            <rFont val="Tahoma"/>
            <family val="2"/>
          </rPr>
          <t>Đặng Thanh Vượng:</t>
        </r>
        <r>
          <rPr>
            <sz val="10"/>
            <color rgb="FF000000"/>
            <rFont val="Tahoma"/>
            <family val="2"/>
          </rPr>
          <t xml:space="preserve">
</t>
        </r>
        <r>
          <rPr>
            <sz val="10"/>
            <color rgb="FF000000"/>
            <rFont val="Tahoma"/>
            <family val="2"/>
          </rPr>
          <t>Last week was: 19.490.000</t>
        </r>
      </text>
    </comment>
    <comment ref="F6" authorId="2" shapeId="0" xr:uid="{BDE810EF-2F42-5747-A156-3CB300FB4077}">
      <text>
        <r>
          <rPr>
            <b/>
            <sz val="10"/>
            <color rgb="FF000000"/>
            <rFont val="Tahoma"/>
            <family val="2"/>
          </rPr>
          <t>Duy Nguyen:</t>
        </r>
        <r>
          <rPr>
            <sz val="10"/>
            <color rgb="FF000000"/>
            <rFont val="Tahoma"/>
            <family val="2"/>
          </rPr>
          <t xml:space="preserve">
</t>
        </r>
        <r>
          <rPr>
            <sz val="10"/>
            <color rgb="FF000000"/>
            <rFont val="Tahoma"/>
            <family val="2"/>
          </rPr>
          <t>last week was 19,190,000</t>
        </r>
      </text>
    </comment>
    <comment ref="B7" authorId="3" shapeId="0" xr:uid="{13C2EFEB-82AB-9B4B-80F9-7DFB61982CD8}">
      <text>
        <r>
          <rPr>
            <b/>
            <sz val="9"/>
            <rFont val="Times New Roman"/>
            <family val="1"/>
          </rPr>
          <t>pc:</t>
        </r>
        <r>
          <rPr>
            <sz val="9"/>
            <rFont val="Times New Roman"/>
            <family val="1"/>
          </rPr>
          <t xml:space="preserve">
Was 17,513,000</t>
        </r>
      </text>
    </comment>
    <comment ref="C7" authorId="1" shapeId="0" xr:uid="{448BE18F-033B-FF4A-AFFF-81EA5F69F5B4}">
      <text>
        <r>
          <rPr>
            <b/>
            <sz val="10"/>
            <color rgb="FF000000"/>
            <rFont val="Tahoma"/>
            <family val="2"/>
          </rPr>
          <t>Dang Phuong Nam:</t>
        </r>
        <r>
          <rPr>
            <sz val="10"/>
            <color rgb="FF000000"/>
            <rFont val="Tahoma"/>
            <family val="2"/>
          </rPr>
          <t xml:space="preserve">
</t>
        </r>
        <r>
          <rPr>
            <sz val="10"/>
            <color rgb="FF000000"/>
            <rFont val="Tahoma"/>
            <family val="2"/>
          </rPr>
          <t>Last week was: 17.690.000</t>
        </r>
      </text>
    </comment>
    <comment ref="D7" authorId="1" shapeId="0" xr:uid="{8C1C3F09-8498-A544-8E44-B6FDFD753E52}">
      <text>
        <r>
          <rPr>
            <b/>
            <sz val="10"/>
            <color rgb="FF000000"/>
            <rFont val="Tahoma"/>
            <family val="2"/>
          </rPr>
          <t>Đặng Thanh Vượng:</t>
        </r>
        <r>
          <rPr>
            <sz val="10"/>
            <color rgb="FF000000"/>
            <rFont val="Tahoma"/>
            <family val="2"/>
          </rPr>
          <t xml:space="preserve">
</t>
        </r>
        <r>
          <rPr>
            <sz val="10"/>
            <color rgb="FF000000"/>
            <rFont val="Tahoma"/>
            <family val="2"/>
          </rPr>
          <t>Last week was: 17.590.000</t>
        </r>
      </text>
    </comment>
    <comment ref="F7" authorId="2" shapeId="0" xr:uid="{6815D303-5FE8-4F45-836C-09FF36C5E0C1}">
      <text>
        <r>
          <rPr>
            <b/>
            <sz val="10"/>
            <color rgb="FF000000"/>
            <rFont val="Tahoma"/>
            <family val="2"/>
          </rPr>
          <t>Duy Nguyen:</t>
        </r>
        <r>
          <rPr>
            <sz val="10"/>
            <color rgb="FF000000"/>
            <rFont val="Tahoma"/>
            <family val="2"/>
          </rPr>
          <t xml:space="preserve">
</t>
        </r>
        <r>
          <rPr>
            <sz val="10"/>
            <color rgb="FF000000"/>
            <rFont val="Tahoma"/>
            <family val="2"/>
          </rPr>
          <t>last week was 16,890,000</t>
        </r>
      </text>
    </comment>
    <comment ref="B8" authorId="3" shapeId="0" xr:uid="{FA42F817-A520-2544-881B-D163E01756AD}">
      <text>
        <r>
          <rPr>
            <b/>
            <sz val="9"/>
            <color rgb="FF000000"/>
            <rFont val="Times New Roman"/>
            <family val="1"/>
          </rPr>
          <t>pc:</t>
        </r>
        <r>
          <rPr>
            <sz val="9"/>
            <color rgb="FF000000"/>
            <rFont val="Times New Roman"/>
            <family val="1"/>
          </rPr>
          <t xml:space="preserve">
</t>
        </r>
        <r>
          <rPr>
            <sz val="9"/>
            <color rgb="FF000000"/>
            <rFont val="Times New Roman"/>
            <family val="1"/>
          </rPr>
          <t>Was 13,949,000</t>
        </r>
      </text>
    </comment>
    <comment ref="C8" authorId="1" shapeId="0" xr:uid="{9DEF289D-1A0E-6941-B02B-2C5C971CF95A}">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14.090.000</t>
        </r>
      </text>
    </comment>
    <comment ref="D8" authorId="1" shapeId="0" xr:uid="{4E9FDC09-F35D-2F4B-9EDC-32B3587D606A}">
      <text>
        <r>
          <rPr>
            <b/>
            <sz val="10"/>
            <color rgb="FF000000"/>
            <rFont val="Tahoma"/>
            <family val="2"/>
          </rPr>
          <t>Đặng Thanh Vượng:</t>
        </r>
        <r>
          <rPr>
            <sz val="10"/>
            <color rgb="FF000000"/>
            <rFont val="Tahoma"/>
            <family val="2"/>
          </rPr>
          <t xml:space="preserve">
</t>
        </r>
        <r>
          <rPr>
            <sz val="10"/>
            <color rgb="FF000000"/>
            <rFont val="Tahoma"/>
            <family val="2"/>
          </rPr>
          <t>Last week was: 13.990.000</t>
        </r>
      </text>
    </comment>
    <comment ref="E8" authorId="0" shapeId="0" xr:uid="{389E0C14-B9B4-2E40-81B3-CEB778C345CB}">
      <text>
        <r>
          <rPr>
            <b/>
            <sz val="10"/>
            <color rgb="FF000000"/>
            <rFont val="Tahoma"/>
            <family val="2"/>
          </rPr>
          <t>Microsoft Office User:</t>
        </r>
        <r>
          <rPr>
            <sz val="10"/>
            <color rgb="FF000000"/>
            <rFont val="Tahoma"/>
            <family val="2"/>
          </rPr>
          <t xml:space="preserve">
</t>
        </r>
        <r>
          <rPr>
            <sz val="10"/>
            <color rgb="FF000000"/>
            <rFont val="Aptos Narrow"/>
          </rPr>
          <t xml:space="preserve">Last week was: 13.290.000đ
</t>
        </r>
      </text>
    </comment>
    <comment ref="F8" authorId="2" shapeId="0" xr:uid="{70271455-9491-5A47-B463-D452E84CEF95}">
      <text>
        <r>
          <rPr>
            <b/>
            <sz val="10"/>
            <color rgb="FF000000"/>
            <rFont val="Tahoma"/>
            <family val="2"/>
          </rPr>
          <t>Duy Nguyen:</t>
        </r>
        <r>
          <rPr>
            <sz val="10"/>
            <color rgb="FF000000"/>
            <rFont val="Tahoma"/>
            <family val="2"/>
          </rPr>
          <t xml:space="preserve">
</t>
        </r>
        <r>
          <rPr>
            <sz val="10"/>
            <color rgb="FF000000"/>
            <rFont val="Tahoma"/>
            <family val="2"/>
          </rPr>
          <t>last week was 13,390,000</t>
        </r>
      </text>
    </comment>
    <comment ref="G8" authorId="4" shapeId="0" xr:uid="{8792BCA2-E5AA-B040-86A1-92775550783E}">
      <text>
        <r>
          <rPr>
            <b/>
            <sz val="10"/>
            <color rgb="FF000000"/>
            <rFont val="Tahoma"/>
            <family val="2"/>
          </rPr>
          <t>W11: 13.190.000</t>
        </r>
      </text>
    </comment>
    <comment ref="I8" authorId="0" shapeId="0" xr:uid="{6215D484-25B1-144A-AD7B-77BFFC3B9D50}">
      <text>
        <r>
          <rPr>
            <b/>
            <sz val="10"/>
            <color rgb="FF000000"/>
            <rFont val="Tahoma"/>
            <family val="2"/>
          </rPr>
          <t xml:space="preserve">Microsoft Office User:
</t>
        </r>
        <r>
          <rPr>
            <b/>
            <sz val="10"/>
            <color rgb="FF000000"/>
            <rFont val="Tahoma"/>
            <family val="2"/>
          </rPr>
          <t>last week was
13,057k</t>
        </r>
      </text>
    </comment>
    <comment ref="B9" authorId="3" shapeId="0" xr:uid="{7CD80E59-C392-4B4B-81A9-28507B8242A4}">
      <text>
        <r>
          <rPr>
            <b/>
            <sz val="9"/>
            <color rgb="FF000000"/>
            <rFont val="Times New Roman"/>
            <family val="1"/>
          </rPr>
          <t>pc:</t>
        </r>
        <r>
          <rPr>
            <sz val="9"/>
            <color rgb="FF000000"/>
            <rFont val="Times New Roman"/>
            <family val="1"/>
          </rPr>
          <t xml:space="preserve">
</t>
        </r>
        <r>
          <rPr>
            <sz val="9"/>
            <color rgb="FF000000"/>
            <rFont val="Times New Roman"/>
            <family val="1"/>
          </rPr>
          <t>Was 11,870,000</t>
        </r>
      </text>
    </comment>
    <comment ref="D9" authorId="1" shapeId="0" xr:uid="{E13D89BB-F531-B241-82F0-2BDF3745AABC}">
      <text>
        <r>
          <rPr>
            <b/>
            <sz val="10"/>
            <color rgb="FF000000"/>
            <rFont val="Tahoma"/>
            <family val="2"/>
          </rPr>
          <t>Đặng Thanh Vượng:</t>
        </r>
        <r>
          <rPr>
            <sz val="10"/>
            <color rgb="FF000000"/>
            <rFont val="Tahoma"/>
            <family val="2"/>
          </rPr>
          <t xml:space="preserve">
</t>
        </r>
        <r>
          <rPr>
            <sz val="10"/>
            <color rgb="FF000000"/>
            <rFont val="Tahoma"/>
            <family val="2"/>
          </rPr>
          <t>Last week was: 11.990.000</t>
        </r>
      </text>
    </comment>
    <comment ref="B10" authorId="3" shapeId="0" xr:uid="{46E37EBD-B95D-164E-A05E-361448A390CE}">
      <text>
        <r>
          <rPr>
            <b/>
            <sz val="9"/>
            <rFont val="Times New Roman"/>
            <family val="1"/>
          </rPr>
          <t>pc:</t>
        </r>
        <r>
          <rPr>
            <sz val="9"/>
            <rFont val="Times New Roman"/>
            <family val="1"/>
          </rPr>
          <t xml:space="preserve">
Was 8,504,000</t>
        </r>
      </text>
    </comment>
    <comment ref="D10" authorId="1" shapeId="0" xr:uid="{596A60A1-E5C2-644D-8FF7-838F0D887928}">
      <text>
        <r>
          <rPr>
            <b/>
            <sz val="10"/>
            <color rgb="FF000000"/>
            <rFont val="Tahoma"/>
            <family val="2"/>
          </rPr>
          <t>Đặng Thanh Vượng:</t>
        </r>
        <r>
          <rPr>
            <sz val="10"/>
            <color rgb="FF000000"/>
            <rFont val="Tahoma"/>
            <family val="2"/>
          </rPr>
          <t xml:space="preserve">
</t>
        </r>
        <r>
          <rPr>
            <sz val="10"/>
            <color rgb="FF000000"/>
            <rFont val="Tahoma"/>
            <family val="2"/>
          </rPr>
          <t>Last week was: 8.590.000</t>
        </r>
      </text>
    </comment>
    <comment ref="E10" authorId="0" shapeId="0" xr:uid="{F1408395-01FD-374B-A858-35D638C0BCA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8.790.000đ</t>
        </r>
      </text>
    </comment>
    <comment ref="F10" authorId="2" shapeId="0" xr:uid="{4556BD64-0D47-B347-A89D-FAE8910D431D}">
      <text>
        <r>
          <rPr>
            <b/>
            <sz val="10"/>
            <color rgb="FF000000"/>
            <rFont val="Tahoma"/>
            <family val="2"/>
          </rPr>
          <t>Duy Nguyen:</t>
        </r>
        <r>
          <rPr>
            <sz val="10"/>
            <color rgb="FF000000"/>
            <rFont val="Tahoma"/>
            <family val="2"/>
          </rPr>
          <t xml:space="preserve">
</t>
        </r>
        <r>
          <rPr>
            <sz val="10"/>
            <color rgb="FF000000"/>
            <rFont val="Tahoma"/>
            <family val="2"/>
          </rPr>
          <t>last week was 8,490,000</t>
        </r>
      </text>
    </comment>
    <comment ref="B12" authorId="3" shapeId="0" xr:uid="{35961789-79FE-3848-BB1A-34DA2DB13D2E}">
      <text>
        <r>
          <rPr>
            <b/>
            <sz val="9"/>
            <rFont val="Times New Roman"/>
            <family val="1"/>
          </rPr>
          <t>pc:</t>
        </r>
        <r>
          <rPr>
            <sz val="9"/>
            <rFont val="Times New Roman"/>
            <family val="1"/>
          </rPr>
          <t xml:space="preserve">
Was 13,949,000</t>
        </r>
      </text>
    </comment>
    <comment ref="D12" authorId="1" shapeId="0" xr:uid="{EF5F32C8-30F3-C344-B30B-89284CBF657D}">
      <text>
        <r>
          <rPr>
            <b/>
            <sz val="10"/>
            <color rgb="FF000000"/>
            <rFont val="Tahoma"/>
            <family val="2"/>
          </rPr>
          <t>Đặng Thanh Vượng:</t>
        </r>
        <r>
          <rPr>
            <sz val="10"/>
            <color rgb="FF000000"/>
            <rFont val="Tahoma"/>
            <family val="2"/>
          </rPr>
          <t xml:space="preserve">
</t>
        </r>
        <r>
          <rPr>
            <sz val="10"/>
            <color rgb="FF000000"/>
            <rFont val="Helvetica Neue"/>
            <family val="2"/>
          </rPr>
          <t>Last week was: 14.090,000</t>
        </r>
        <r>
          <rPr>
            <sz val="10"/>
            <color rgb="FF000000"/>
            <rFont val="Tahoma"/>
            <family val="2"/>
          </rPr>
          <t xml:space="preserve">	</t>
        </r>
      </text>
    </comment>
    <comment ref="F12" authorId="2" shapeId="0" xr:uid="{7AA15F5B-5D0F-554A-BAE0-884CE22D5AB7}">
      <text>
        <r>
          <rPr>
            <b/>
            <sz val="10"/>
            <color rgb="FF000000"/>
            <rFont val="Tahoma"/>
            <family val="2"/>
          </rPr>
          <t>Duy Nguyen:</t>
        </r>
        <r>
          <rPr>
            <sz val="10"/>
            <color rgb="FF000000"/>
            <rFont val="Tahoma"/>
            <family val="2"/>
          </rPr>
          <t xml:space="preserve">
</t>
        </r>
        <r>
          <rPr>
            <sz val="10"/>
            <color rgb="FF000000"/>
            <rFont val="Tahoma"/>
            <family val="2"/>
          </rPr>
          <t>last week was 14,790,000</t>
        </r>
      </text>
    </comment>
    <comment ref="I12" authorId="0" shapeId="0" xr:uid="{1F226DDE-1F6A-1140-8C1C-DE5B65B2EA6F}">
      <text>
        <r>
          <rPr>
            <b/>
            <sz val="10"/>
            <color rgb="FF000000"/>
            <rFont val="Tahoma"/>
            <family val="2"/>
          </rPr>
          <t>Microsoft Office User:</t>
        </r>
        <r>
          <rPr>
            <sz val="10"/>
            <color rgb="FF000000"/>
            <rFont val="Tahoma"/>
            <family val="2"/>
          </rPr>
          <t xml:space="preserve">
</t>
        </r>
        <r>
          <rPr>
            <b/>
            <sz val="10"/>
            <color rgb="FF000000"/>
            <rFont val="Aptos Narrow"/>
          </rPr>
          <t xml:space="preserve">last week was
</t>
        </r>
        <r>
          <rPr>
            <sz val="10"/>
            <color rgb="FF000000"/>
            <rFont val="Aptos Narrow"/>
          </rPr>
          <t xml:space="preserve">
</t>
        </r>
        <r>
          <rPr>
            <sz val="10"/>
            <color rgb="FF000000"/>
            <rFont val="Tahoma"/>
            <family val="2"/>
          </rPr>
          <t>13,093k</t>
        </r>
      </text>
    </comment>
    <comment ref="D13" authorId="1" shapeId="0" xr:uid="{CB244307-3E39-0149-B272-32F8456FFFED}">
      <text>
        <r>
          <rPr>
            <b/>
            <sz val="10"/>
            <color rgb="FF000000"/>
            <rFont val="Tahoma"/>
            <family val="2"/>
          </rPr>
          <t>Đặng Thanh Vượng:</t>
        </r>
        <r>
          <rPr>
            <sz val="10"/>
            <color rgb="FF000000"/>
            <rFont val="Tahoma"/>
            <family val="2"/>
          </rPr>
          <t xml:space="preserve">
</t>
        </r>
        <r>
          <rPr>
            <sz val="10"/>
            <color rgb="FF000000"/>
            <rFont val="Helvetica Neue"/>
            <family val="2"/>
          </rPr>
          <t>Last week was: 12.790,000</t>
        </r>
        <r>
          <rPr>
            <sz val="10"/>
            <color rgb="FF000000"/>
            <rFont val="Tahoma"/>
            <family val="2"/>
          </rPr>
          <t xml:space="preserve">	</t>
        </r>
      </text>
    </comment>
    <comment ref="F13" authorId="2" shapeId="0" xr:uid="{0710FB68-CA89-2B45-8888-941B1798CD70}">
      <text>
        <r>
          <rPr>
            <b/>
            <sz val="10"/>
            <color rgb="FF000000"/>
            <rFont val="Tahoma"/>
            <family val="2"/>
          </rPr>
          <t>Duy Nguyen:</t>
        </r>
        <r>
          <rPr>
            <sz val="10"/>
            <color rgb="FF000000"/>
            <rFont val="Tahoma"/>
            <family val="2"/>
          </rPr>
          <t xml:space="preserve">
</t>
        </r>
        <r>
          <rPr>
            <sz val="10"/>
            <color rgb="FF000000"/>
            <rFont val="Tahoma"/>
            <family val="2"/>
          </rPr>
          <t>last week was 12,490,000</t>
        </r>
      </text>
    </comment>
    <comment ref="B14" authorId="3" shapeId="0" xr:uid="{B6CAE68D-DD92-D24A-9CF8-1EAC0AA6E937}">
      <text>
        <r>
          <rPr>
            <b/>
            <sz val="9"/>
            <rFont val="Times New Roman"/>
            <family val="1"/>
          </rPr>
          <t>pc:</t>
        </r>
        <r>
          <rPr>
            <sz val="9"/>
            <rFont val="Times New Roman"/>
            <family val="1"/>
          </rPr>
          <t xml:space="preserve">
Was 9,890,000</t>
        </r>
      </text>
    </comment>
    <comment ref="C14" authorId="1" shapeId="0" xr:uid="{859C363A-A060-2F4E-B9D3-060C0795824E}">
      <text>
        <r>
          <rPr>
            <b/>
            <sz val="10"/>
            <color rgb="FF000000"/>
            <rFont val="Tahoma"/>
            <family val="2"/>
          </rPr>
          <t>Dang Phuong Nam:</t>
        </r>
        <r>
          <rPr>
            <sz val="10"/>
            <color rgb="FF000000"/>
            <rFont val="Tahoma"/>
            <family val="2"/>
          </rPr>
          <t xml:space="preserve">
</t>
        </r>
        <r>
          <rPr>
            <sz val="10"/>
            <color rgb="FF000000"/>
            <rFont val="Aptos Narrow"/>
          </rPr>
          <t>Last week was: 9.990.000</t>
        </r>
      </text>
    </comment>
    <comment ref="D14" authorId="1" shapeId="0" xr:uid="{AC67E1A8-E1BD-1A41-B836-E3241806BFA9}">
      <text>
        <r>
          <rPr>
            <b/>
            <sz val="10"/>
            <color rgb="FF000000"/>
            <rFont val="Tahoma"/>
            <family val="2"/>
          </rPr>
          <t>Đặng Thanh Vượng:</t>
        </r>
        <r>
          <rPr>
            <sz val="10"/>
            <color rgb="FF000000"/>
            <rFont val="Tahoma"/>
            <family val="2"/>
          </rPr>
          <t xml:space="preserve">
</t>
        </r>
        <r>
          <rPr>
            <sz val="10"/>
            <color rgb="FF000000"/>
            <rFont val="Helvetica Neue"/>
            <family val="2"/>
          </rPr>
          <t>Last week was: 9.990,000</t>
        </r>
        <r>
          <rPr>
            <sz val="10"/>
            <color rgb="FF000000"/>
            <rFont val="Tahoma"/>
            <family val="2"/>
          </rPr>
          <t xml:space="preserve">	</t>
        </r>
      </text>
    </comment>
    <comment ref="E14" authorId="0" shapeId="0" xr:uid="{374A388B-3B94-624B-B5A4-898BBED9A08A}">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9.690.000đ</t>
        </r>
      </text>
    </comment>
    <comment ref="F14" authorId="2" shapeId="0" xr:uid="{5860AE35-5CC1-A149-BEDD-2D3DE067E58D}">
      <text>
        <r>
          <rPr>
            <b/>
            <sz val="10"/>
            <color rgb="FF000000"/>
            <rFont val="Tahoma"/>
            <family val="2"/>
          </rPr>
          <t>Duy Nguyen:</t>
        </r>
        <r>
          <rPr>
            <sz val="10"/>
            <color rgb="FF000000"/>
            <rFont val="Tahoma"/>
            <family val="2"/>
          </rPr>
          <t xml:space="preserve">
</t>
        </r>
        <r>
          <rPr>
            <sz val="10"/>
            <color rgb="FF000000"/>
            <rFont val="Tahoma"/>
            <family val="2"/>
          </rPr>
          <t>last week was 9,590,000</t>
        </r>
      </text>
    </comment>
    <comment ref="I14" authorId="0" shapeId="0" xr:uid="{090F4046-4CD4-D843-9147-3C48D9140DDF}">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9,948k</t>
        </r>
      </text>
    </comment>
    <comment ref="B15" authorId="3" shapeId="0" xr:uid="{59E036ED-8105-934D-8D34-83CA2AF88F51}">
      <text>
        <r>
          <rPr>
            <b/>
            <sz val="9"/>
            <rFont val="Times New Roman"/>
            <family val="1"/>
          </rPr>
          <t>pc:</t>
        </r>
        <r>
          <rPr>
            <sz val="9"/>
            <rFont val="Times New Roman"/>
            <family val="1"/>
          </rPr>
          <t xml:space="preserve">
Was 7,019,000</t>
        </r>
      </text>
    </comment>
    <comment ref="C15" authorId="1" shapeId="0" xr:uid="{FBCC5C5B-E0B4-7D48-B7F9-395BA3F3DAD1}">
      <text>
        <r>
          <rPr>
            <b/>
            <sz val="10"/>
            <color rgb="FF000000"/>
            <rFont val="Tahoma"/>
            <family val="2"/>
          </rPr>
          <t>Dang Phuong Nam:</t>
        </r>
        <r>
          <rPr>
            <sz val="10"/>
            <color rgb="FF000000"/>
            <rFont val="Tahoma"/>
            <family val="2"/>
          </rPr>
          <t xml:space="preserve">
</t>
        </r>
        <r>
          <rPr>
            <sz val="10"/>
            <color rgb="FF000000"/>
            <rFont val="Tahoma"/>
            <family val="2"/>
          </rPr>
          <t>Last week was: 7.090.000</t>
        </r>
      </text>
    </comment>
    <comment ref="D15" authorId="1" shapeId="0" xr:uid="{5958D706-1214-E146-9EBE-1406B90BEE90}">
      <text>
        <r>
          <rPr>
            <b/>
            <sz val="10"/>
            <color rgb="FF000000"/>
            <rFont val="Tahoma"/>
            <family val="2"/>
          </rPr>
          <t>Đặng Thanh Vượng:</t>
        </r>
        <r>
          <rPr>
            <sz val="10"/>
            <color rgb="FF000000"/>
            <rFont val="Tahoma"/>
            <family val="2"/>
          </rPr>
          <t xml:space="preserve">
</t>
        </r>
        <r>
          <rPr>
            <sz val="10"/>
            <color rgb="FF000000"/>
            <rFont val="Helvetica Neue"/>
            <family val="2"/>
          </rPr>
          <t>Last week was: 7.140,000</t>
        </r>
        <r>
          <rPr>
            <sz val="10"/>
            <color rgb="FF000000"/>
            <rFont val="Tahoma"/>
            <family val="2"/>
          </rPr>
          <t xml:space="preserve">	</t>
        </r>
      </text>
    </comment>
    <comment ref="E15" authorId="0" shapeId="0" xr:uid="{1D835760-BF18-B74B-BAA5-C6E254CF2216}">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6.990.000đ</t>
        </r>
      </text>
    </comment>
    <comment ref="F15" authorId="2" shapeId="0" xr:uid="{4EC3F2D1-C521-6E43-AADE-CB1E6528298D}">
      <text>
        <r>
          <rPr>
            <b/>
            <sz val="10"/>
            <color rgb="FF000000"/>
            <rFont val="Tahoma"/>
            <family val="2"/>
          </rPr>
          <t>Duy Nguyen:</t>
        </r>
        <r>
          <rPr>
            <sz val="10"/>
            <color rgb="FF000000"/>
            <rFont val="Tahoma"/>
            <family val="2"/>
          </rPr>
          <t xml:space="preserve">
</t>
        </r>
        <r>
          <rPr>
            <sz val="10"/>
            <color rgb="FF000000"/>
            <rFont val="Tahoma"/>
            <family val="2"/>
          </rPr>
          <t>last week was 6,750,000</t>
        </r>
      </text>
    </comment>
    <comment ref="B16" authorId="3" shapeId="0" xr:uid="{74DBE3E4-2BA3-B94F-A3D3-191FEBC120DD}">
      <text>
        <r>
          <rPr>
            <b/>
            <sz val="9"/>
            <rFont val="Times New Roman"/>
            <family val="1"/>
          </rPr>
          <t>pc:</t>
        </r>
        <r>
          <rPr>
            <sz val="9"/>
            <rFont val="Times New Roman"/>
            <family val="1"/>
          </rPr>
          <t xml:space="preserve">
Was 6,128,000</t>
        </r>
      </text>
    </comment>
    <comment ref="D16" authorId="1" shapeId="0" xr:uid="{16FFC242-7F0E-F845-892A-CBC70D278460}">
      <text>
        <r>
          <rPr>
            <b/>
            <sz val="10"/>
            <color rgb="FF000000"/>
            <rFont val="Tahoma"/>
            <family val="2"/>
          </rPr>
          <t>Đặng Thanh Vượng:</t>
        </r>
        <r>
          <rPr>
            <sz val="10"/>
            <color rgb="FF000000"/>
            <rFont val="Tahoma"/>
            <family val="2"/>
          </rPr>
          <t xml:space="preserve">
</t>
        </r>
        <r>
          <rPr>
            <sz val="10"/>
            <color rgb="FF000000"/>
            <rFont val="Helvetica Neue"/>
            <family val="2"/>
          </rPr>
          <t>Last week was: 5.790,000</t>
        </r>
        <r>
          <rPr>
            <sz val="10"/>
            <color rgb="FF000000"/>
            <rFont val="Tahoma"/>
            <family val="2"/>
          </rPr>
          <t xml:space="preserve">	</t>
        </r>
      </text>
    </comment>
    <comment ref="E16" authorId="0" shapeId="0" xr:uid="{2BA3BC86-3A59-B34B-AA37-400B47F2FFF3}">
      <text>
        <r>
          <rPr>
            <b/>
            <sz val="10"/>
            <color rgb="FF000000"/>
            <rFont val="Tahoma"/>
            <family val="2"/>
          </rPr>
          <t>Microsoft Office User:</t>
        </r>
        <r>
          <rPr>
            <sz val="10"/>
            <color rgb="FF000000"/>
            <rFont val="Tahoma"/>
            <family val="2"/>
          </rPr>
          <t xml:space="preserve">
</t>
        </r>
        <r>
          <rPr>
            <sz val="10"/>
            <color rgb="FF000000"/>
            <rFont val="Aptos Narrow"/>
          </rPr>
          <t>Last week was: 5.990.000đ</t>
        </r>
      </text>
    </comment>
    <comment ref="F16" authorId="2" shapeId="0" xr:uid="{1859E791-3B8F-174F-9E6F-7C540ADD7155}">
      <text>
        <r>
          <rPr>
            <b/>
            <sz val="10"/>
            <color rgb="FF000000"/>
            <rFont val="Tahoma"/>
            <family val="2"/>
          </rPr>
          <t>Duy Nguyen:</t>
        </r>
        <r>
          <rPr>
            <sz val="10"/>
            <color rgb="FF000000"/>
            <rFont val="Tahoma"/>
            <family val="2"/>
          </rPr>
          <t xml:space="preserve">
</t>
        </r>
        <r>
          <rPr>
            <sz val="10"/>
            <color rgb="FF000000"/>
            <rFont val="Tahoma"/>
            <family val="2"/>
          </rPr>
          <t>last week was 5,790,000</t>
        </r>
      </text>
    </comment>
    <comment ref="G16" authorId="4" shapeId="0" xr:uid="{373CAF43-D738-8249-935C-3FDDC1191B2F}">
      <text>
        <r>
          <rPr>
            <b/>
            <sz val="10"/>
            <color rgb="FF000000"/>
            <rFont val="Tahoma"/>
            <family val="2"/>
          </rPr>
          <t>W11: 5.690.000</t>
        </r>
      </text>
    </comment>
    <comment ref="B17" authorId="3" shapeId="0" xr:uid="{498CD509-41CA-9B40-8CC9-8B82CFBB9D2F}">
      <text>
        <r>
          <rPr>
            <b/>
            <sz val="9"/>
            <rFont val="Times New Roman"/>
            <family val="1"/>
          </rPr>
          <t>pc:</t>
        </r>
        <r>
          <rPr>
            <sz val="9"/>
            <rFont val="Times New Roman"/>
            <family val="1"/>
          </rPr>
          <t xml:space="preserve">
Was 7,415,000</t>
        </r>
      </text>
    </comment>
    <comment ref="D17" authorId="1" shapeId="0" xr:uid="{FB88A69B-0456-6E40-8D7A-8DD6713F0024}">
      <text>
        <r>
          <rPr>
            <b/>
            <sz val="10"/>
            <color rgb="FF000000"/>
            <rFont val="Tahoma"/>
            <family val="2"/>
          </rPr>
          <t>Đặng Thanh Vượng:</t>
        </r>
        <r>
          <rPr>
            <sz val="10"/>
            <color rgb="FF000000"/>
            <rFont val="Tahoma"/>
            <family val="2"/>
          </rPr>
          <t xml:space="preserve">
</t>
        </r>
        <r>
          <rPr>
            <sz val="10"/>
            <color rgb="FF000000"/>
            <rFont val="Helvetica Neue"/>
            <family val="2"/>
          </rPr>
          <t>Last week was: 7.290,000</t>
        </r>
        <r>
          <rPr>
            <sz val="10"/>
            <color rgb="FF000000"/>
            <rFont val="Tahoma"/>
            <family val="2"/>
          </rPr>
          <t xml:space="preserve">	`</t>
        </r>
      </text>
    </comment>
    <comment ref="E17" authorId="0" shapeId="0" xr:uid="{0EC7C194-A54E-694A-A39B-7692BFDBB738}">
      <text>
        <r>
          <rPr>
            <b/>
            <sz val="10"/>
            <color rgb="FF000000"/>
            <rFont val="Tahoma"/>
            <family val="2"/>
          </rPr>
          <t>Microsoft Office User:</t>
        </r>
        <r>
          <rPr>
            <sz val="10"/>
            <color rgb="FF000000"/>
            <rFont val="Tahoma"/>
            <family val="2"/>
          </rPr>
          <t xml:space="preserve">
</t>
        </r>
        <r>
          <rPr>
            <sz val="10"/>
            <color rgb="FF000000"/>
            <rFont val="Aptos Narrow"/>
          </rPr>
          <t>Last week was: 7.490.000đ</t>
        </r>
      </text>
    </comment>
    <comment ref="F17" authorId="2" shapeId="0" xr:uid="{399516AC-67BD-2143-9F5B-C45459C89760}">
      <text>
        <r>
          <rPr>
            <b/>
            <sz val="10"/>
            <color rgb="FF000000"/>
            <rFont val="Tahoma"/>
            <family val="2"/>
          </rPr>
          <t>Duy Nguyen:</t>
        </r>
        <r>
          <rPr>
            <sz val="10"/>
            <color rgb="FF000000"/>
            <rFont val="Tahoma"/>
            <family val="2"/>
          </rPr>
          <t xml:space="preserve">
</t>
        </r>
        <r>
          <rPr>
            <sz val="10"/>
            <color rgb="FF000000"/>
            <rFont val="Tahoma"/>
            <family val="2"/>
          </rPr>
          <t>last week was 7,190,000</t>
        </r>
      </text>
    </comment>
    <comment ref="B18" authorId="3" shapeId="0" xr:uid="{0B205BCF-A5E8-754F-9C4C-8CFA3EB94653}">
      <text>
        <r>
          <rPr>
            <b/>
            <sz val="9"/>
            <rFont val="Times New Roman"/>
            <family val="1"/>
          </rPr>
          <t>pc:</t>
        </r>
        <r>
          <rPr>
            <sz val="9"/>
            <rFont val="Times New Roman"/>
            <family val="1"/>
          </rPr>
          <t xml:space="preserve">
Was 7,019,000</t>
        </r>
      </text>
    </comment>
    <comment ref="D18" authorId="1" shapeId="0" xr:uid="{C4A9BC11-1BA6-6C46-AAE4-D001E77B5A9A}">
      <text>
        <r>
          <rPr>
            <b/>
            <sz val="10"/>
            <color rgb="FF000000"/>
            <rFont val="Tahoma"/>
            <family val="2"/>
          </rPr>
          <t>Đặng Thanh Vượng:</t>
        </r>
        <r>
          <rPr>
            <sz val="10"/>
            <color rgb="FF000000"/>
            <rFont val="Tahoma"/>
            <family val="2"/>
          </rPr>
          <t xml:space="preserve">
</t>
        </r>
        <r>
          <rPr>
            <sz val="10"/>
            <color rgb="FF000000"/>
            <rFont val="Helvetica Neue"/>
            <family val="2"/>
          </rPr>
          <t>Last week was: 6.790,000</t>
        </r>
        <r>
          <rPr>
            <sz val="10"/>
            <color rgb="FF000000"/>
            <rFont val="Tahoma"/>
            <family val="2"/>
          </rPr>
          <t xml:space="preserve">	</t>
        </r>
      </text>
    </comment>
    <comment ref="E18" authorId="0" shapeId="0" xr:uid="{EEDF2EEF-AFC0-BD42-AEDE-1E6700021761}">
      <text>
        <r>
          <rPr>
            <b/>
            <sz val="10"/>
            <color rgb="FF000000"/>
            <rFont val="Tahoma"/>
            <family val="2"/>
          </rPr>
          <t>Microsoft Office User:</t>
        </r>
        <r>
          <rPr>
            <sz val="10"/>
            <color rgb="FF000000"/>
            <rFont val="Tahoma"/>
            <family val="2"/>
          </rPr>
          <t xml:space="preserve">
</t>
        </r>
        <r>
          <rPr>
            <sz val="10"/>
            <color rgb="FF000000"/>
            <rFont val="Aptos Narrow"/>
          </rPr>
          <t>Last week was: 6.790.000d</t>
        </r>
      </text>
    </comment>
    <comment ref="F18" authorId="2" shapeId="0" xr:uid="{FFD5CCC8-D994-694B-A436-1A40729921CF}">
      <text>
        <r>
          <rPr>
            <b/>
            <sz val="10"/>
            <color rgb="FF000000"/>
            <rFont val="Tahoma"/>
            <family val="2"/>
          </rPr>
          <t>Duy Nguyen:</t>
        </r>
        <r>
          <rPr>
            <sz val="10"/>
            <color rgb="FF000000"/>
            <rFont val="Tahoma"/>
            <family val="2"/>
          </rPr>
          <t xml:space="preserve">
</t>
        </r>
        <r>
          <rPr>
            <sz val="10"/>
            <color rgb="FF000000"/>
            <rFont val="Tahoma"/>
            <family val="2"/>
          </rPr>
          <t>last week was 6,690,000</t>
        </r>
      </text>
    </comment>
    <comment ref="I18" authorId="0" shapeId="0" xr:uid="{BBEC59CD-CB9D-9B44-9EB0-75C6760C6AD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6,665k</t>
        </r>
      </text>
    </comment>
    <comment ref="B19" authorId="3" shapeId="0" xr:uid="{980C5519-FCC7-134C-9A72-17D244FF60DC}">
      <text>
        <r>
          <rPr>
            <b/>
            <sz val="9"/>
            <rFont val="Times New Roman"/>
            <family val="1"/>
          </rPr>
          <t>pc:</t>
        </r>
        <r>
          <rPr>
            <sz val="9"/>
            <rFont val="Times New Roman"/>
            <family val="1"/>
          </rPr>
          <t xml:space="preserve">
Was 8,207,000</t>
        </r>
      </text>
    </comment>
    <comment ref="C19" authorId="1" shapeId="0" xr:uid="{FAC2D222-D706-5640-A17A-9D138D20EBEC}">
      <text>
        <r>
          <rPr>
            <b/>
            <sz val="10"/>
            <color rgb="FF000000"/>
            <rFont val="Tahoma"/>
            <family val="2"/>
          </rPr>
          <t>Dang Phuong Nam:</t>
        </r>
        <r>
          <rPr>
            <sz val="10"/>
            <color rgb="FF000000"/>
            <rFont val="Tahoma"/>
            <family val="2"/>
          </rPr>
          <t xml:space="preserve">
</t>
        </r>
        <r>
          <rPr>
            <sz val="10"/>
            <color rgb="FF000000"/>
            <rFont val="Tahoma"/>
            <family val="2"/>
          </rPr>
          <t>Last week was: 7.990.000</t>
        </r>
      </text>
    </comment>
    <comment ref="D19" authorId="1" shapeId="0" xr:uid="{4340D9C0-842A-144A-AC78-B9C2D8F15B5D}">
      <text>
        <r>
          <rPr>
            <b/>
            <sz val="10"/>
            <color rgb="FF000000"/>
            <rFont val="Tahoma"/>
            <family val="2"/>
          </rPr>
          <t>Đặng Thanh Vượng:</t>
        </r>
        <r>
          <rPr>
            <sz val="10"/>
            <color rgb="FF000000"/>
            <rFont val="Tahoma"/>
            <family val="2"/>
          </rPr>
          <t xml:space="preserve">
</t>
        </r>
        <r>
          <rPr>
            <sz val="10"/>
            <color rgb="FF000000"/>
            <rFont val="Helvetica Neue"/>
            <family val="2"/>
          </rPr>
          <t>Last week was: 7.990,000</t>
        </r>
        <r>
          <rPr>
            <sz val="10"/>
            <color rgb="FF000000"/>
            <rFont val="Tahoma"/>
            <family val="2"/>
          </rPr>
          <t xml:space="preserve">	</t>
        </r>
      </text>
    </comment>
    <comment ref="E19" authorId="0" shapeId="0" xr:uid="{91E285DA-7334-B045-AC55-A06C63F619C8}">
      <text>
        <r>
          <rPr>
            <b/>
            <sz val="10"/>
            <color rgb="FF000000"/>
            <rFont val="Tahoma"/>
            <family val="2"/>
          </rPr>
          <t>Microsoft Office User:</t>
        </r>
        <r>
          <rPr>
            <sz val="10"/>
            <color rgb="FF000000"/>
            <rFont val="Tahoma"/>
            <family val="2"/>
          </rPr>
          <t xml:space="preserve">
</t>
        </r>
        <r>
          <rPr>
            <sz val="10"/>
            <color rgb="FF000000"/>
            <rFont val="Aptos Narrow"/>
          </rPr>
          <t>Last week was: 8.190.000đ</t>
        </r>
      </text>
    </comment>
    <comment ref="F19" authorId="2" shapeId="0" xr:uid="{BEB2C9FC-F6CB-6D46-99E3-76CE33B47755}">
      <text>
        <r>
          <rPr>
            <b/>
            <sz val="10"/>
            <color rgb="FF000000"/>
            <rFont val="Tahoma"/>
            <family val="2"/>
          </rPr>
          <t>Duy Nguyen:</t>
        </r>
        <r>
          <rPr>
            <sz val="10"/>
            <color rgb="FF000000"/>
            <rFont val="Tahoma"/>
            <family val="2"/>
          </rPr>
          <t xml:space="preserve">
</t>
        </r>
        <r>
          <rPr>
            <sz val="10"/>
            <color rgb="FF000000"/>
            <rFont val="Tahoma"/>
            <family val="2"/>
          </rPr>
          <t>last week was 8,090,000</t>
        </r>
      </text>
    </comment>
    <comment ref="B20" authorId="3" shapeId="0" xr:uid="{9CBA458B-13B2-6548-B4B6-E2D2413FAD3F}">
      <text>
        <r>
          <rPr>
            <b/>
            <sz val="9"/>
            <rFont val="Times New Roman"/>
            <family val="1"/>
          </rPr>
          <t>pc:</t>
        </r>
        <r>
          <rPr>
            <sz val="9"/>
            <rFont val="Times New Roman"/>
            <family val="1"/>
          </rPr>
          <t xml:space="preserve">
Was 9,692,000</t>
        </r>
      </text>
    </comment>
    <comment ref="D20" authorId="1" shapeId="0" xr:uid="{094301A1-1A33-FC49-9A6D-A1EA8E785199}">
      <text>
        <r>
          <rPr>
            <b/>
            <sz val="10"/>
            <color rgb="FF000000"/>
            <rFont val="Tahoma"/>
            <family val="2"/>
          </rPr>
          <t>Đặng Thanh Vượng:</t>
        </r>
        <r>
          <rPr>
            <sz val="10"/>
            <color rgb="FF000000"/>
            <rFont val="Tahoma"/>
            <family val="2"/>
          </rPr>
          <t xml:space="preserve">
</t>
        </r>
        <r>
          <rPr>
            <sz val="10"/>
            <color rgb="FF000000"/>
            <rFont val="Helvetica Neue"/>
            <family val="2"/>
          </rPr>
          <t>Last week was: 9.090,000</t>
        </r>
        <r>
          <rPr>
            <sz val="10"/>
            <color rgb="FF000000"/>
            <rFont val="Tahoma"/>
            <family val="2"/>
          </rPr>
          <t xml:space="preserve">	</t>
        </r>
      </text>
    </comment>
    <comment ref="E20" authorId="0" shapeId="0" xr:uid="{1E9FFD1C-F141-1745-8EAF-46D991C57155}">
      <text>
        <r>
          <rPr>
            <b/>
            <sz val="10"/>
            <color rgb="FF000000"/>
            <rFont val="Tahoma"/>
            <family val="2"/>
          </rPr>
          <t>Microsoft Office User:</t>
        </r>
        <r>
          <rPr>
            <sz val="10"/>
            <color rgb="FF000000"/>
            <rFont val="Tahoma"/>
            <family val="2"/>
          </rPr>
          <t xml:space="preserve">
</t>
        </r>
        <r>
          <rPr>
            <sz val="10"/>
            <color rgb="FF000000"/>
            <rFont val="Aptos Narrow"/>
          </rPr>
          <t>Last week was: 9.790.000đ</t>
        </r>
      </text>
    </comment>
    <comment ref="F20" authorId="2" shapeId="0" xr:uid="{B446C190-3953-A748-B060-6FEFF701DBE4}">
      <text>
        <r>
          <rPr>
            <b/>
            <sz val="10"/>
            <color rgb="FF000000"/>
            <rFont val="Tahoma"/>
            <family val="2"/>
          </rPr>
          <t>Duy Nguyen:</t>
        </r>
        <r>
          <rPr>
            <sz val="10"/>
            <color rgb="FF000000"/>
            <rFont val="Tahoma"/>
            <family val="2"/>
          </rPr>
          <t xml:space="preserve">
</t>
        </r>
        <r>
          <rPr>
            <sz val="10"/>
            <color rgb="FF000000"/>
            <rFont val="Tahoma"/>
            <family val="2"/>
          </rPr>
          <t>last week was 8,690,000</t>
        </r>
      </text>
    </comment>
    <comment ref="H20" authorId="5" shapeId="0" xr:uid="{4E768595-758E-F041-AC82-FB0A28777033}">
      <text>
        <r>
          <rPr>
            <b/>
            <sz val="9"/>
            <color rgb="FF000000"/>
            <rFont val="Tahoma"/>
            <family val="2"/>
          </rPr>
          <t>Windows User:</t>
        </r>
        <r>
          <rPr>
            <sz val="9"/>
            <color rgb="FF000000"/>
            <rFont val="Tahoma"/>
            <family val="2"/>
          </rPr>
          <t xml:space="preserve">
</t>
        </r>
        <r>
          <rPr>
            <sz val="9"/>
            <color rgb="FF000000"/>
            <rFont val="Tahoma"/>
            <family val="2"/>
          </rPr>
          <t xml:space="preserve">8890000
</t>
        </r>
      </text>
    </comment>
    <comment ref="I20" authorId="0" shapeId="0" xr:uid="{6CCD3CDF-347E-AF42-9142-582FAA110243}">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8,899k</t>
        </r>
      </text>
    </comment>
    <comment ref="B21" authorId="3" shapeId="0" xr:uid="{3C1D37FE-75BE-A146-B995-C749F557E5F3}">
      <text>
        <r>
          <rPr>
            <b/>
            <sz val="9"/>
            <rFont val="Times New Roman"/>
            <family val="1"/>
          </rPr>
          <t>pc:</t>
        </r>
        <r>
          <rPr>
            <sz val="9"/>
            <rFont val="Times New Roman"/>
            <family val="1"/>
          </rPr>
          <t xml:space="preserve">
Was 12,167,000</t>
        </r>
      </text>
    </comment>
    <comment ref="D21" authorId="1" shapeId="0" xr:uid="{09B87A80-9912-5C4C-8FDA-58514565446B}">
      <text>
        <r>
          <rPr>
            <b/>
            <sz val="10"/>
            <color rgb="FF000000"/>
            <rFont val="Tahoma"/>
            <family val="2"/>
          </rPr>
          <t>Đặng Thanh Vượng:</t>
        </r>
        <r>
          <rPr>
            <sz val="10"/>
            <color rgb="FF000000"/>
            <rFont val="Tahoma"/>
            <family val="2"/>
          </rPr>
          <t xml:space="preserve">
</t>
        </r>
        <r>
          <rPr>
            <sz val="10"/>
            <color rgb="FF000000"/>
            <rFont val="Helvetica Neue"/>
            <family val="2"/>
          </rPr>
          <t>Last week was: 12.090,000</t>
        </r>
        <r>
          <rPr>
            <sz val="10"/>
            <color rgb="FF000000"/>
            <rFont val="Tahoma"/>
            <family val="2"/>
          </rPr>
          <t xml:space="preserve">	</t>
        </r>
      </text>
    </comment>
    <comment ref="E21" authorId="0" shapeId="0" xr:uid="{9E84CA4D-D263-7449-A8CB-6CB8D71AEFA6}">
      <text>
        <r>
          <rPr>
            <b/>
            <sz val="10"/>
            <color rgb="FF000000"/>
            <rFont val="Tahoma"/>
            <family val="2"/>
          </rPr>
          <t>Microsoft Office User:</t>
        </r>
        <r>
          <rPr>
            <sz val="10"/>
            <color rgb="FF000000"/>
            <rFont val="Tahoma"/>
            <family val="2"/>
          </rPr>
          <t xml:space="preserve">
</t>
        </r>
        <r>
          <rPr>
            <sz val="10"/>
            <color rgb="FF000000"/>
            <rFont val="Aptos Narrow"/>
          </rPr>
          <t>Last week was: 12.490.000đ</t>
        </r>
      </text>
    </comment>
    <comment ref="F21" authorId="2" shapeId="0" xr:uid="{C2A04BFC-15E3-464A-B927-3C03277DBA19}">
      <text>
        <r>
          <rPr>
            <b/>
            <sz val="10"/>
            <color rgb="FF000000"/>
            <rFont val="Tahoma"/>
            <family val="2"/>
          </rPr>
          <t>Duy Nguyen:</t>
        </r>
        <r>
          <rPr>
            <sz val="10"/>
            <color rgb="FF000000"/>
            <rFont val="Tahoma"/>
            <family val="2"/>
          </rPr>
          <t xml:space="preserve">
</t>
        </r>
        <r>
          <rPr>
            <sz val="10"/>
            <color rgb="FF000000"/>
            <rFont val="Tahoma"/>
            <family val="2"/>
          </rPr>
          <t>last week was 11,890,000</t>
        </r>
      </text>
    </comment>
    <comment ref="B22" authorId="3" shapeId="0" xr:uid="{6D762B03-4D78-214C-A59D-15CA7134A0CD}">
      <text>
        <r>
          <rPr>
            <b/>
            <sz val="9"/>
            <rFont val="Times New Roman"/>
            <family val="1"/>
          </rPr>
          <t>pc:</t>
        </r>
        <r>
          <rPr>
            <sz val="9"/>
            <rFont val="Times New Roman"/>
            <family val="1"/>
          </rPr>
          <t xml:space="preserve">
Was 10,781,000</t>
        </r>
      </text>
    </comment>
    <comment ref="C22" authorId="1" shapeId="0" xr:uid="{BE4BDE66-5E7E-D549-9F61-53D58202403B}">
      <text>
        <r>
          <rPr>
            <b/>
            <sz val="10"/>
            <color rgb="FF000000"/>
            <rFont val="Tahoma"/>
            <family val="2"/>
          </rPr>
          <t>Dang Phuong Nam:</t>
        </r>
        <r>
          <rPr>
            <sz val="10"/>
            <color rgb="FF000000"/>
            <rFont val="Tahoma"/>
            <family val="2"/>
          </rPr>
          <t xml:space="preserve">
</t>
        </r>
        <r>
          <rPr>
            <sz val="10"/>
            <color rgb="FF000000"/>
            <rFont val="Tahoma"/>
            <family val="2"/>
          </rPr>
          <t>Last week was: 10.890.000</t>
        </r>
      </text>
    </comment>
    <comment ref="D22" authorId="1" shapeId="0" xr:uid="{E03A8925-3DDF-5A44-B0FF-EFABB79F4463}">
      <text>
        <r>
          <rPr>
            <b/>
            <sz val="10"/>
            <color rgb="FF000000"/>
            <rFont val="Tahoma"/>
            <family val="2"/>
          </rPr>
          <t>Đặng Thanh Vượng:</t>
        </r>
        <r>
          <rPr>
            <sz val="10"/>
            <color rgb="FF000000"/>
            <rFont val="Tahoma"/>
            <family val="2"/>
          </rPr>
          <t xml:space="preserve">
</t>
        </r>
        <r>
          <rPr>
            <sz val="10"/>
            <color rgb="FF000000"/>
            <rFont val="Helvetica Neue"/>
            <family val="2"/>
          </rPr>
          <t>Last week was: 10.590,000</t>
        </r>
        <r>
          <rPr>
            <sz val="10"/>
            <color rgb="FF000000"/>
            <rFont val="Tahoma"/>
            <family val="2"/>
          </rPr>
          <t xml:space="preserve">	</t>
        </r>
      </text>
    </comment>
    <comment ref="E22" authorId="0" shapeId="0" xr:uid="{459AF4EE-B77E-594B-B6ED-36435C13C9CC}">
      <text>
        <r>
          <rPr>
            <b/>
            <sz val="10"/>
            <color rgb="FF000000"/>
            <rFont val="Tahoma"/>
            <family val="2"/>
          </rPr>
          <t>Microsoft Office User:</t>
        </r>
        <r>
          <rPr>
            <sz val="10"/>
            <color rgb="FF000000"/>
            <rFont val="Tahoma"/>
            <family val="2"/>
          </rPr>
          <t xml:space="preserve">
</t>
        </r>
        <r>
          <rPr>
            <sz val="10"/>
            <color rgb="FF000000"/>
            <rFont val="Aptos Narrow"/>
          </rPr>
          <t>Last week was: 10.590.000đ</t>
        </r>
      </text>
    </comment>
    <comment ref="F22" authorId="2" shapeId="0" xr:uid="{C7DB4E47-8E91-2144-9052-7E8DB5CC1918}">
      <text>
        <r>
          <rPr>
            <b/>
            <sz val="10"/>
            <color rgb="FF000000"/>
            <rFont val="Tahoma"/>
            <family val="2"/>
          </rPr>
          <t>Duy Nguyen:</t>
        </r>
        <r>
          <rPr>
            <sz val="10"/>
            <color rgb="FF000000"/>
            <rFont val="Tahoma"/>
            <family val="2"/>
          </rPr>
          <t xml:space="preserve">
</t>
        </r>
        <r>
          <rPr>
            <sz val="10"/>
            <color rgb="FF000000"/>
            <rFont val="Tahoma"/>
            <family val="2"/>
          </rPr>
          <t>last week was 10,190,000</t>
        </r>
      </text>
    </comment>
    <comment ref="C23" authorId="1" shapeId="0" xr:uid="{53C22ABB-6973-F24A-A007-77BC8D48D8F8}">
      <text>
        <r>
          <rPr>
            <b/>
            <sz val="10"/>
            <color rgb="FF000000"/>
            <rFont val="Tahoma"/>
            <family val="2"/>
          </rPr>
          <t>Dang Phuong Nam:</t>
        </r>
        <r>
          <rPr>
            <sz val="10"/>
            <color rgb="FF000000"/>
            <rFont val="Tahoma"/>
            <family val="2"/>
          </rPr>
          <t xml:space="preserve">
</t>
        </r>
        <r>
          <rPr>
            <sz val="10"/>
            <color rgb="FF000000"/>
            <rFont val="Aptos Narrow"/>
          </rPr>
          <t>Last week was: 13.790.000</t>
        </r>
      </text>
    </comment>
    <comment ref="D23" authorId="1" shapeId="0" xr:uid="{A266FA6A-3EAB-8F4B-92CC-FB0255C93DBD}">
      <text>
        <r>
          <rPr>
            <b/>
            <sz val="10"/>
            <color rgb="FF000000"/>
            <rFont val="Tahoma"/>
            <family val="2"/>
          </rPr>
          <t>Đặng Thanh Vượng:</t>
        </r>
        <r>
          <rPr>
            <sz val="10"/>
            <color rgb="FF000000"/>
            <rFont val="Tahoma"/>
            <family val="2"/>
          </rPr>
          <t xml:space="preserve">
</t>
        </r>
        <r>
          <rPr>
            <sz val="10"/>
            <color rgb="FF000000"/>
            <rFont val="Helvetica Neue"/>
            <family val="2"/>
          </rPr>
          <t>Last week was: 13.490,000</t>
        </r>
        <r>
          <rPr>
            <sz val="10"/>
            <color rgb="FF000000"/>
            <rFont val="Tahoma"/>
            <family val="2"/>
          </rPr>
          <t xml:space="preserve">	</t>
        </r>
      </text>
    </comment>
    <comment ref="E23" authorId="0" shapeId="0" xr:uid="{1EF038B3-3B91-9247-8551-389095C92D0E}">
      <text>
        <r>
          <rPr>
            <b/>
            <sz val="10"/>
            <color rgb="FF000000"/>
            <rFont val="Tahoma"/>
            <family val="2"/>
          </rPr>
          <t>Microsoft Office User:</t>
        </r>
        <r>
          <rPr>
            <sz val="10"/>
            <color rgb="FF000000"/>
            <rFont val="Tahoma"/>
            <family val="2"/>
          </rPr>
          <t xml:space="preserve">
</t>
        </r>
        <r>
          <rPr>
            <sz val="10"/>
            <color rgb="FF000000"/>
            <rFont val="Aptos Narrow"/>
          </rPr>
          <t>Last week was: 13.190.000đ</t>
        </r>
      </text>
    </comment>
    <comment ref="F23" authorId="2" shapeId="0" xr:uid="{E568BD3A-300D-E442-AE77-5BCE395B0C45}">
      <text>
        <r>
          <rPr>
            <b/>
            <sz val="10"/>
            <color rgb="FF000000"/>
            <rFont val="Tahoma"/>
            <family val="2"/>
          </rPr>
          <t>Duy Nguyen:</t>
        </r>
        <r>
          <rPr>
            <sz val="10"/>
            <color rgb="FF000000"/>
            <rFont val="Tahoma"/>
            <family val="2"/>
          </rPr>
          <t xml:space="preserve">
</t>
        </r>
        <r>
          <rPr>
            <sz val="10"/>
            <color rgb="FF000000"/>
            <rFont val="Tahoma"/>
            <family val="2"/>
          </rPr>
          <t>last week was 12,990,000</t>
        </r>
      </text>
    </comment>
    <comment ref="B24" authorId="3" shapeId="0" xr:uid="{0528CD68-4590-9E41-9CFC-3CD8F9F921D8}">
      <text>
        <r>
          <rPr>
            <b/>
            <sz val="9"/>
            <rFont val="Times New Roman"/>
            <family val="1"/>
          </rPr>
          <t>pc:</t>
        </r>
        <r>
          <rPr>
            <sz val="9"/>
            <rFont val="Times New Roman"/>
            <family val="1"/>
          </rPr>
          <t xml:space="preserve">
Was 21,090,000</t>
        </r>
      </text>
    </comment>
    <comment ref="C24" authorId="1" shapeId="0" xr:uid="{DB74499C-D73F-FA45-9DEB-5EF4ABCB4DA7}">
      <text>
        <r>
          <rPr>
            <b/>
            <sz val="10"/>
            <color rgb="FF000000"/>
            <rFont val="Tahoma"/>
            <family val="2"/>
          </rPr>
          <t>Dang Phuong Nam:</t>
        </r>
        <r>
          <rPr>
            <sz val="10"/>
            <color rgb="FF000000"/>
            <rFont val="Tahoma"/>
            <family val="2"/>
          </rPr>
          <t xml:space="preserve">
</t>
        </r>
        <r>
          <rPr>
            <sz val="10"/>
            <color rgb="FF000000"/>
            <rFont val="Tahoma"/>
            <family val="2"/>
          </rPr>
          <t>Last week was: 21.190.000</t>
        </r>
      </text>
    </comment>
    <comment ref="D24" authorId="1" shapeId="0" xr:uid="{1509C865-FFC4-644C-8174-11EBF1A14600}">
      <text>
        <r>
          <rPr>
            <b/>
            <sz val="10"/>
            <color rgb="FF000000"/>
            <rFont val="Tahoma"/>
            <family val="2"/>
          </rPr>
          <t>Đặng Thanh Vượng:</t>
        </r>
        <r>
          <rPr>
            <sz val="10"/>
            <color rgb="FF000000"/>
            <rFont val="Tahoma"/>
            <family val="2"/>
          </rPr>
          <t xml:space="preserve">
</t>
        </r>
        <r>
          <rPr>
            <sz val="10"/>
            <color rgb="FF000000"/>
            <rFont val="Helvetica Neue"/>
            <family val="2"/>
          </rPr>
          <t>Last week was: 20.990,000</t>
        </r>
        <r>
          <rPr>
            <sz val="10"/>
            <color rgb="FF000000"/>
            <rFont val="Tahoma"/>
            <family val="2"/>
          </rPr>
          <t xml:space="preserve">	</t>
        </r>
      </text>
    </comment>
    <comment ref="F24" authorId="2" shapeId="0" xr:uid="{6CA759A1-72E5-2049-859C-462FFF50EF52}">
      <text>
        <r>
          <rPr>
            <b/>
            <sz val="10"/>
            <color rgb="FF000000"/>
            <rFont val="Tahoma"/>
            <family val="2"/>
          </rPr>
          <t>Duy Nguyen:</t>
        </r>
        <r>
          <rPr>
            <sz val="10"/>
            <color rgb="FF000000"/>
            <rFont val="Tahoma"/>
            <family val="2"/>
          </rPr>
          <t xml:space="preserve">
</t>
        </r>
        <r>
          <rPr>
            <sz val="10"/>
            <color rgb="FF000000"/>
            <rFont val="Tahoma"/>
            <family val="2"/>
          </rPr>
          <t>last week was 19,990,000</t>
        </r>
      </text>
    </comment>
    <comment ref="B25" authorId="3" shapeId="0" xr:uid="{6AEA38BF-6CEF-DF47-9BA7-0A1B2C38134B}">
      <text>
        <r>
          <rPr>
            <b/>
            <sz val="9"/>
            <rFont val="Times New Roman"/>
            <family val="1"/>
          </rPr>
          <t>pc:</t>
        </r>
        <r>
          <rPr>
            <sz val="9"/>
            <rFont val="Times New Roman"/>
            <family val="1"/>
          </rPr>
          <t xml:space="preserve">
Was 5,435,000</t>
        </r>
      </text>
    </comment>
    <comment ref="D25" authorId="1" shapeId="0" xr:uid="{23BF6975-5F14-5C4E-A7CF-653011AE497F}">
      <text>
        <r>
          <rPr>
            <b/>
            <sz val="10"/>
            <color rgb="FF000000"/>
            <rFont val="Tahoma"/>
            <family val="2"/>
          </rPr>
          <t>Đặng Thanh Vượng:</t>
        </r>
        <r>
          <rPr>
            <sz val="10"/>
            <color rgb="FF000000"/>
            <rFont val="Tahoma"/>
            <family val="2"/>
          </rPr>
          <t xml:space="preserve">
</t>
        </r>
        <r>
          <rPr>
            <sz val="10"/>
            <color rgb="FF000000"/>
            <rFont val="Helvetica Neue"/>
            <family val="2"/>
          </rPr>
          <t>Last week was: 5.690,000</t>
        </r>
        <r>
          <rPr>
            <sz val="10"/>
            <color rgb="FF000000"/>
            <rFont val="Tahoma"/>
            <family val="2"/>
          </rPr>
          <t xml:space="preserve">	</t>
        </r>
      </text>
    </comment>
    <comment ref="F25" authorId="2" shapeId="0" xr:uid="{80F4A6B4-F059-9A46-9F97-3825320DAADC}">
      <text>
        <r>
          <rPr>
            <b/>
            <sz val="10"/>
            <color rgb="FF000000"/>
            <rFont val="Tahoma"/>
            <family val="2"/>
          </rPr>
          <t>Duy Nguyen:</t>
        </r>
        <r>
          <rPr>
            <sz val="10"/>
            <color rgb="FF000000"/>
            <rFont val="Tahoma"/>
            <family val="2"/>
          </rPr>
          <t xml:space="preserve">
</t>
        </r>
        <r>
          <rPr>
            <sz val="10"/>
            <color rgb="FF000000"/>
            <rFont val="Tahoma"/>
            <family val="2"/>
          </rPr>
          <t>last week was 5,450,000</t>
        </r>
      </text>
    </comment>
    <comment ref="G25" authorId="4" shapeId="0" xr:uid="{008E064E-471B-C641-9B0A-E40EC519E62E}">
      <text>
        <r>
          <rPr>
            <b/>
            <sz val="10"/>
            <color rgb="FF000000"/>
            <rFont val="Tahoma"/>
            <family val="2"/>
          </rPr>
          <t>W11: 5.450.000</t>
        </r>
      </text>
    </comment>
    <comment ref="F26" authorId="2" shapeId="0" xr:uid="{5D69F48C-2D18-5445-BB05-7CAB2F690CB6}">
      <text>
        <r>
          <rPr>
            <b/>
            <sz val="10"/>
            <color rgb="FF000000"/>
            <rFont val="Tahoma"/>
            <family val="2"/>
          </rPr>
          <t>Duy Nguyen:</t>
        </r>
        <r>
          <rPr>
            <sz val="10"/>
            <color rgb="FF000000"/>
            <rFont val="Tahoma"/>
            <family val="2"/>
          </rPr>
          <t xml:space="preserve">
</t>
        </r>
        <r>
          <rPr>
            <sz val="10"/>
            <color rgb="FF000000"/>
            <rFont val="Tahoma"/>
            <family val="2"/>
          </rPr>
          <t>last week was 3,850,000</t>
        </r>
      </text>
    </comment>
    <comment ref="G26" authorId="4" shapeId="0" xr:uid="{ECD10D1B-25F1-5642-8908-A08FFF6704FB}">
      <text>
        <r>
          <rPr>
            <b/>
            <sz val="10"/>
            <color rgb="FF000000"/>
            <rFont val="Tahoma"/>
            <family val="2"/>
          </rPr>
          <t>W11: 3.790.000</t>
        </r>
      </text>
    </comment>
    <comment ref="F27" authorId="2" shapeId="0" xr:uid="{71B1BC9E-D5BB-DC4F-9849-7C8390FA2AB4}">
      <text>
        <r>
          <rPr>
            <b/>
            <sz val="10"/>
            <color rgb="FF000000"/>
            <rFont val="Tahoma"/>
            <family val="2"/>
          </rPr>
          <t>Duy Nguyen:</t>
        </r>
        <r>
          <rPr>
            <sz val="10"/>
            <color rgb="FF000000"/>
            <rFont val="Tahoma"/>
            <family val="2"/>
          </rPr>
          <t xml:space="preserve">
</t>
        </r>
        <r>
          <rPr>
            <sz val="10"/>
            <color rgb="FF000000"/>
            <rFont val="Tahoma"/>
            <family val="2"/>
          </rPr>
          <t>last week was 2,690,000</t>
        </r>
      </text>
    </comment>
    <comment ref="I27" authorId="0" shapeId="0" xr:uid="{B38BD927-F9B0-DC48-ADA0-EAE3982BDE7E}">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2,623k</t>
        </r>
      </text>
    </comment>
    <comment ref="B28" authorId="3" shapeId="0" xr:uid="{96463504-9717-E54F-B753-1EC1E2045B63}">
      <text>
        <r>
          <rPr>
            <b/>
            <sz val="9"/>
            <rFont val="Times New Roman"/>
            <family val="1"/>
          </rPr>
          <t>pc:</t>
        </r>
        <r>
          <rPr>
            <sz val="9"/>
            <rFont val="Times New Roman"/>
            <family val="1"/>
          </rPr>
          <t xml:space="preserve">
Was 19,097,000</t>
        </r>
      </text>
    </comment>
    <comment ref="C28" authorId="1" shapeId="0" xr:uid="{17D1A140-3853-5F41-926C-4EC793EBDAFD}">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19.290.000</t>
        </r>
      </text>
    </comment>
    <comment ref="D28" authorId="1" shapeId="0" xr:uid="{84633B1F-0BCF-FF41-AF1F-D2F59F89AA16}">
      <text>
        <r>
          <rPr>
            <b/>
            <sz val="10"/>
            <color rgb="FF000000"/>
            <rFont val="Tahoma"/>
            <family val="2"/>
          </rPr>
          <t>Đặng Thanh Vượng:</t>
        </r>
        <r>
          <rPr>
            <sz val="10"/>
            <color rgb="FF000000"/>
            <rFont val="Tahoma"/>
            <family val="2"/>
          </rPr>
          <t xml:space="preserve">
</t>
        </r>
        <r>
          <rPr>
            <sz val="10"/>
            <color rgb="FF000000"/>
            <rFont val="Helvetica Neue"/>
            <family val="2"/>
          </rPr>
          <t>Last week was: 18.990,000</t>
        </r>
        <r>
          <rPr>
            <sz val="10"/>
            <color rgb="FF000000"/>
            <rFont val="Tahoma"/>
            <family val="2"/>
          </rPr>
          <t xml:space="preserve">	</t>
        </r>
      </text>
    </comment>
    <comment ref="F28" authorId="2" shapeId="0" xr:uid="{4AF729AD-EB1D-604F-8B9A-CD9AE579A4AD}">
      <text>
        <r>
          <rPr>
            <b/>
            <sz val="10"/>
            <color rgb="FF000000"/>
            <rFont val="Tahoma"/>
            <family val="2"/>
          </rPr>
          <t>Duy Nguyen:</t>
        </r>
        <r>
          <rPr>
            <sz val="10"/>
            <color rgb="FF000000"/>
            <rFont val="Tahoma"/>
            <family val="2"/>
          </rPr>
          <t xml:space="preserve">
</t>
        </r>
        <r>
          <rPr>
            <sz val="10"/>
            <color rgb="FF000000"/>
            <rFont val="Tahoma"/>
            <family val="2"/>
          </rPr>
          <t>last week was 18,690,000</t>
        </r>
      </text>
    </comment>
    <comment ref="G28" authorId="4" shapeId="0" xr:uid="{3D368BE3-6E92-CF4E-9397-5268F94AC51A}">
      <text>
        <r>
          <rPr>
            <b/>
            <sz val="10"/>
            <color rgb="FF000000"/>
            <rFont val="Tahoma"/>
            <family val="2"/>
          </rPr>
          <t>W11: 18.190.000</t>
        </r>
      </text>
    </comment>
    <comment ref="H28" authorId="6" shapeId="0" xr:uid="{7AEE5332-0F3C-E249-B46C-D8E208B86A92}">
      <text>
        <r>
          <rPr>
            <b/>
            <sz val="9"/>
            <color rgb="FF000000"/>
            <rFont val="Tahoma"/>
            <family val="2"/>
          </rPr>
          <t>Administrator:</t>
        </r>
        <r>
          <rPr>
            <sz val="9"/>
            <color rgb="FF000000"/>
            <rFont val="Tahoma"/>
            <family val="2"/>
          </rPr>
          <t xml:space="preserve">
</t>
        </r>
        <r>
          <rPr>
            <sz val="9"/>
            <color rgb="FF000000"/>
            <rFont val="Tahoma"/>
            <family val="2"/>
          </rPr>
          <t xml:space="preserve">18190000
</t>
        </r>
      </text>
    </comment>
    <comment ref="B29" authorId="3" shapeId="0" xr:uid="{1F2CCCBB-AEFD-7444-8A15-73E44E85CA75}">
      <text>
        <r>
          <rPr>
            <b/>
            <sz val="9"/>
            <rFont val="Times New Roman"/>
            <family val="1"/>
          </rPr>
          <t>pc:</t>
        </r>
        <r>
          <rPr>
            <sz val="9"/>
            <rFont val="Times New Roman"/>
            <family val="1"/>
          </rPr>
          <t xml:space="preserve">
Was 24,190,000</t>
        </r>
      </text>
    </comment>
    <comment ref="D29" authorId="1" shapeId="0" xr:uid="{96963A22-03EA-EB4F-8836-58BCE952EAAE}">
      <text>
        <r>
          <rPr>
            <b/>
            <sz val="10"/>
            <color rgb="FF000000"/>
            <rFont val="Tahoma"/>
            <family val="2"/>
          </rPr>
          <t>Đặng Thanh Vượng:</t>
        </r>
        <r>
          <rPr>
            <sz val="10"/>
            <color rgb="FF000000"/>
            <rFont val="Tahoma"/>
            <family val="2"/>
          </rPr>
          <t xml:space="preserve">
</t>
        </r>
        <r>
          <rPr>
            <sz val="10"/>
            <color rgb="FF000000"/>
            <rFont val="Helvetica Neue"/>
            <family val="2"/>
          </rPr>
          <t>Last week was: 24.390,000</t>
        </r>
        <r>
          <rPr>
            <sz val="10"/>
            <color rgb="FF000000"/>
            <rFont val="Tahoma"/>
            <family val="2"/>
          </rPr>
          <t xml:space="preserve">	</t>
        </r>
      </text>
    </comment>
    <comment ref="F29" authorId="2" shapeId="0" xr:uid="{B5AD1525-9B6C-9844-9BE8-DE353151429E}">
      <text>
        <r>
          <rPr>
            <b/>
            <sz val="10"/>
            <color rgb="FF000000"/>
            <rFont val="Tahoma"/>
            <family val="2"/>
          </rPr>
          <t>Duy Nguyen:</t>
        </r>
        <r>
          <rPr>
            <sz val="10"/>
            <color rgb="FF000000"/>
            <rFont val="Tahoma"/>
            <family val="2"/>
          </rPr>
          <t xml:space="preserve">
</t>
        </r>
        <r>
          <rPr>
            <sz val="10"/>
            <color rgb="FF000000"/>
            <rFont val="Tahoma"/>
            <family val="2"/>
          </rPr>
          <t>last week was 24,190,000</t>
        </r>
      </text>
    </comment>
    <comment ref="B30" authorId="3" shapeId="0" xr:uid="{C446EA3D-EF49-2942-BC47-D8245C73097C}">
      <text>
        <r>
          <rPr>
            <b/>
            <sz val="9"/>
            <rFont val="Times New Roman"/>
            <family val="1"/>
          </rPr>
          <t>pc:</t>
        </r>
        <r>
          <rPr>
            <sz val="9"/>
            <rFont val="Times New Roman"/>
            <family val="1"/>
          </rPr>
          <t xml:space="preserve">
Was 27,590,000</t>
        </r>
      </text>
    </comment>
    <comment ref="C30" authorId="1" shapeId="0" xr:uid="{EDBDF76E-1653-6049-B46D-B1B3ADE3149A}">
      <text>
        <r>
          <rPr>
            <b/>
            <sz val="10"/>
            <color rgb="FF000000"/>
            <rFont val="Tahoma"/>
            <family val="2"/>
          </rPr>
          <t>Dang Phuong Nam:</t>
        </r>
        <r>
          <rPr>
            <sz val="10"/>
            <color rgb="FF000000"/>
            <rFont val="Tahoma"/>
            <family val="2"/>
          </rPr>
          <t xml:space="preserve">
</t>
        </r>
        <r>
          <rPr>
            <sz val="10"/>
            <color rgb="FF000000"/>
            <rFont val="Tahoma"/>
            <family val="2"/>
          </rPr>
          <t>Last week was: 27.790.000</t>
        </r>
      </text>
    </comment>
    <comment ref="D30" authorId="1" shapeId="0" xr:uid="{D8D49206-7240-E14E-A495-F58231B25321}">
      <text>
        <r>
          <rPr>
            <b/>
            <sz val="10"/>
            <color rgb="FF000000"/>
            <rFont val="Tahoma"/>
            <family val="2"/>
          </rPr>
          <t>Đặng Thanh Vượng:</t>
        </r>
        <r>
          <rPr>
            <sz val="10"/>
            <color rgb="FF000000"/>
            <rFont val="Tahoma"/>
            <family val="2"/>
          </rPr>
          <t xml:space="preserve">
</t>
        </r>
        <r>
          <rPr>
            <sz val="10"/>
            <color rgb="FF000000"/>
            <rFont val="Helvetica Neue"/>
            <family val="2"/>
          </rPr>
          <t>Last week was: 27.490,000</t>
        </r>
        <r>
          <rPr>
            <sz val="10"/>
            <color rgb="FF000000"/>
            <rFont val="Tahoma"/>
            <family val="2"/>
          </rPr>
          <t xml:space="preserve">	</t>
        </r>
      </text>
    </comment>
    <comment ref="F30" authorId="2" shapeId="0" xr:uid="{7182028A-B762-104D-B3BF-F747EE1E5CC4}">
      <text>
        <r>
          <rPr>
            <b/>
            <sz val="10"/>
            <color rgb="FF000000"/>
            <rFont val="Tahoma"/>
            <family val="2"/>
          </rPr>
          <t>Duy Nguyen:</t>
        </r>
        <r>
          <rPr>
            <sz val="10"/>
            <color rgb="FF000000"/>
            <rFont val="Tahoma"/>
            <family val="2"/>
          </rPr>
          <t xml:space="preserve">
</t>
        </r>
        <r>
          <rPr>
            <sz val="10"/>
            <color rgb="FF000000"/>
            <rFont val="Tahoma"/>
            <family val="2"/>
          </rPr>
          <t>last week was 26,290,000</t>
        </r>
      </text>
    </comment>
    <comment ref="B31" authorId="3" shapeId="0" xr:uid="{9CB869CC-7A10-F949-9AE7-1867051BFC27}">
      <text>
        <r>
          <rPr>
            <b/>
            <sz val="9"/>
            <rFont val="Times New Roman"/>
            <family val="1"/>
          </rPr>
          <t>pc:</t>
        </r>
        <r>
          <rPr>
            <sz val="9"/>
            <rFont val="Times New Roman"/>
            <family val="1"/>
          </rPr>
          <t xml:space="preserve">
Was 31,490,000</t>
        </r>
      </text>
    </comment>
    <comment ref="D31" authorId="1" shapeId="0" xr:uid="{EF824336-8636-ED4B-82D7-AE5567C5D171}">
      <text>
        <r>
          <rPr>
            <b/>
            <sz val="10"/>
            <color rgb="FF000000"/>
            <rFont val="Tahoma"/>
            <family val="2"/>
          </rPr>
          <t>Đặng Thanh Vượng:</t>
        </r>
        <r>
          <rPr>
            <sz val="10"/>
            <color rgb="FF000000"/>
            <rFont val="Tahoma"/>
            <family val="2"/>
          </rPr>
          <t xml:space="preserve">
</t>
        </r>
        <r>
          <rPr>
            <sz val="10"/>
            <color rgb="FF000000"/>
            <rFont val="Helvetica Neue"/>
            <family val="2"/>
          </rPr>
          <t>Last week was: 31.490,000</t>
        </r>
        <r>
          <rPr>
            <sz val="10"/>
            <color rgb="FF000000"/>
            <rFont val="Tahoma"/>
            <family val="2"/>
          </rPr>
          <t xml:space="preserve">	</t>
        </r>
      </text>
    </comment>
    <comment ref="F31" authorId="2" shapeId="0" xr:uid="{D7350914-237B-F94A-854E-5F435D5F5517}">
      <text>
        <r>
          <rPr>
            <b/>
            <sz val="10"/>
            <color rgb="FF000000"/>
            <rFont val="Tahoma"/>
            <family val="2"/>
          </rPr>
          <t>Duy Nguyen:</t>
        </r>
        <r>
          <rPr>
            <sz val="10"/>
            <color rgb="FF000000"/>
            <rFont val="Tahoma"/>
            <family val="2"/>
          </rPr>
          <t xml:space="preserve">
</t>
        </r>
        <r>
          <rPr>
            <sz val="10"/>
            <color rgb="FF000000"/>
            <rFont val="Tahoma"/>
            <family val="2"/>
          </rPr>
          <t>last week was 30,790,000</t>
        </r>
      </text>
    </comment>
    <comment ref="C32" authorId="1" shapeId="0" xr:uid="{3C9A207A-ECDB-554F-8FCB-237E9D78063B}">
      <text>
        <r>
          <rPr>
            <b/>
            <sz val="10"/>
            <color rgb="FF000000"/>
            <rFont val="Tahoma"/>
            <family val="2"/>
          </rPr>
          <t>Dang Phuong Nam:</t>
        </r>
        <r>
          <rPr>
            <sz val="10"/>
            <color rgb="FF000000"/>
            <rFont val="Tahoma"/>
            <family val="2"/>
          </rPr>
          <t xml:space="preserve">
</t>
        </r>
        <r>
          <rPr>
            <sz val="10"/>
            <color rgb="FF000000"/>
            <rFont val="Tahoma"/>
            <family val="2"/>
          </rPr>
          <t>Last week was: 38.890.000</t>
        </r>
      </text>
    </comment>
    <comment ref="D32" authorId="1" shapeId="0" xr:uid="{4A7AFCAD-AF02-934D-AFF5-35F1DEAA0214}">
      <text>
        <r>
          <rPr>
            <b/>
            <sz val="10"/>
            <color rgb="FF000000"/>
            <rFont val="Tahoma"/>
            <family val="2"/>
          </rPr>
          <t>Đặng Thanh Vượng:</t>
        </r>
        <r>
          <rPr>
            <sz val="10"/>
            <color rgb="FF000000"/>
            <rFont val="Tahoma"/>
            <family val="2"/>
          </rPr>
          <t xml:space="preserve">
</t>
        </r>
        <r>
          <rPr>
            <sz val="10"/>
            <color rgb="FF000000"/>
            <rFont val="Helvetica Neue"/>
            <family val="2"/>
          </rPr>
          <t>Last week was: 38.490,000</t>
        </r>
        <r>
          <rPr>
            <sz val="10"/>
            <color rgb="FF000000"/>
            <rFont val="Tahoma"/>
            <family val="2"/>
          </rPr>
          <t xml:space="preserve">	</t>
        </r>
      </text>
    </comment>
    <comment ref="F32" authorId="2" shapeId="0" xr:uid="{3BE3C8AB-021E-4D49-B1EB-4F71D656B151}">
      <text>
        <r>
          <rPr>
            <b/>
            <sz val="10"/>
            <color rgb="FF000000"/>
            <rFont val="Tahoma"/>
            <family val="2"/>
          </rPr>
          <t>Duy Nguyen:</t>
        </r>
        <r>
          <rPr>
            <sz val="10"/>
            <color rgb="FF000000"/>
            <rFont val="Tahoma"/>
            <family val="2"/>
          </rPr>
          <t xml:space="preserve">
</t>
        </r>
        <r>
          <rPr>
            <sz val="10"/>
            <color rgb="FF000000"/>
            <rFont val="Tahoma"/>
            <family val="2"/>
          </rPr>
          <t>last week was 37,690,000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Windows User</author>
  </authors>
  <commentList>
    <comment ref="B2" authorId="0" shapeId="0" xr:uid="{4170F673-401E-E440-AF69-A6BF10EA225E}">
      <text>
        <r>
          <rPr>
            <b/>
            <sz val="10"/>
            <color rgb="FF000000"/>
            <rFont val="Tahoma"/>
            <family val="2"/>
          </rPr>
          <t>Microsoft Office User:</t>
        </r>
        <r>
          <rPr>
            <sz val="10"/>
            <color rgb="FF000000"/>
            <rFont val="Tahoma"/>
            <family val="2"/>
          </rPr>
          <t xml:space="preserve">
</t>
        </r>
        <r>
          <rPr>
            <sz val="10"/>
            <color rgb="FF000000"/>
            <rFont val="Tahoma"/>
            <family val="2"/>
          </rPr>
          <t>last week was 19,590,000</t>
        </r>
      </text>
    </comment>
    <comment ref="C2" authorId="1" shapeId="0" xr:uid="{1AA17726-57F6-E741-9DA9-F35ADB38CE57}">
      <text>
        <r>
          <rPr>
            <b/>
            <sz val="10"/>
            <color rgb="FF000000"/>
            <rFont val="Tahoma"/>
            <family val="2"/>
          </rPr>
          <t>Dang Phuong Nam:</t>
        </r>
        <r>
          <rPr>
            <sz val="10"/>
            <color rgb="FF000000"/>
            <rFont val="Tahoma"/>
            <family val="2"/>
          </rPr>
          <t xml:space="preserve">
</t>
        </r>
        <r>
          <rPr>
            <sz val="10"/>
            <color rgb="FF000000"/>
            <rFont val="Tahoma"/>
            <family val="2"/>
          </rPr>
          <t>Last week was: 19.590.000</t>
        </r>
      </text>
    </comment>
    <comment ref="D2" authorId="1" shapeId="0" xr:uid="{2B03CE1C-DAFF-B546-B836-559F8558DEF0}">
      <text>
        <r>
          <rPr>
            <b/>
            <sz val="10"/>
            <color rgb="FF000000"/>
            <rFont val="Tahoma"/>
            <family val="2"/>
          </rPr>
          <t>Đặng Thanh Vượng:</t>
        </r>
        <r>
          <rPr>
            <sz val="10"/>
            <color rgb="FF000000"/>
            <rFont val="Tahoma"/>
            <family val="2"/>
          </rPr>
          <t xml:space="preserve">
</t>
        </r>
        <r>
          <rPr>
            <sz val="10"/>
            <color rgb="FF000000"/>
            <rFont val="Tahoma"/>
            <family val="2"/>
          </rPr>
          <t>Last week was: 19.490.000</t>
        </r>
      </text>
    </comment>
    <comment ref="F2" authorId="2" shapeId="0" xr:uid="{00CA1CB1-C8FB-C24B-95D0-55E22DEAF3F4}">
      <text>
        <r>
          <rPr>
            <b/>
            <sz val="10"/>
            <color rgb="FF000000"/>
            <rFont val="Tahoma"/>
            <family val="2"/>
          </rPr>
          <t>Duy Nguyen:</t>
        </r>
        <r>
          <rPr>
            <sz val="10"/>
            <color rgb="FF000000"/>
            <rFont val="Tahoma"/>
            <family val="2"/>
          </rPr>
          <t xml:space="preserve">
</t>
        </r>
        <r>
          <rPr>
            <sz val="10"/>
            <color rgb="FF000000"/>
            <rFont val="Tahoma"/>
            <family val="2"/>
          </rPr>
          <t>last week was 18,890,000</t>
        </r>
      </text>
    </comment>
    <comment ref="I2" authorId="0" shapeId="0" xr:uid="{1EDC34B0-D2A0-EC46-B4B4-2F0700BB5DCD}">
      <text>
        <r>
          <rPr>
            <b/>
            <sz val="10"/>
            <color rgb="FF000000"/>
            <rFont val="Tahoma"/>
            <family val="2"/>
          </rPr>
          <t>Microsoft Office User:</t>
        </r>
        <r>
          <rPr>
            <sz val="10"/>
            <color rgb="FF000000"/>
            <rFont val="Tahoma"/>
            <family val="2"/>
          </rPr>
          <t xml:space="preserve">
</t>
        </r>
        <r>
          <rPr>
            <sz val="10"/>
            <color rgb="FF000000"/>
            <rFont val="Tahoma"/>
            <family val="2"/>
          </rPr>
          <t>last week was 
21,610k</t>
        </r>
      </text>
    </comment>
    <comment ref="B3" authorId="3" shapeId="0" xr:uid="{D554A34A-68D9-F54B-B4CB-44332D0B3731}">
      <text>
        <r>
          <rPr>
            <b/>
            <sz val="9"/>
            <rFont val="Times New Roman"/>
            <family val="1"/>
          </rPr>
          <t>pc:</t>
        </r>
        <r>
          <rPr>
            <sz val="9"/>
            <rFont val="Times New Roman"/>
            <family val="1"/>
          </rPr>
          <t xml:space="preserve">
Was 22,590,000</t>
        </r>
      </text>
    </comment>
    <comment ref="C3" authorId="1" shapeId="0" xr:uid="{85CDF58B-F5FD-2648-A67A-CB10B246659F}">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22.590.000</t>
        </r>
      </text>
    </comment>
    <comment ref="D3" authorId="1" shapeId="0" xr:uid="{F3333338-14C3-8649-A563-961085F243CE}">
      <text>
        <r>
          <rPr>
            <b/>
            <sz val="10"/>
            <color rgb="FF000000"/>
            <rFont val="Tahoma"/>
            <family val="2"/>
          </rPr>
          <t>Đặng Thanh Vượng:</t>
        </r>
        <r>
          <rPr>
            <sz val="10"/>
            <color rgb="FF000000"/>
            <rFont val="Tahoma"/>
            <family val="2"/>
          </rPr>
          <t xml:space="preserve">
</t>
        </r>
        <r>
          <rPr>
            <sz val="10"/>
            <color rgb="FF000000"/>
            <rFont val="Tahoma"/>
            <family val="2"/>
          </rPr>
          <t>Last week was: 22.290.000</t>
        </r>
      </text>
    </comment>
    <comment ref="E3" authorId="0" shapeId="0" xr:uid="{C413477F-1DC6-AC40-87BC-1B1A537A411C}">
      <text>
        <r>
          <rPr>
            <b/>
            <sz val="10"/>
            <color rgb="FF000000"/>
            <rFont val="Tahoma"/>
            <family val="2"/>
          </rPr>
          <t>Microsoft Office User:</t>
        </r>
        <r>
          <rPr>
            <sz val="10"/>
            <color rgb="FF000000"/>
            <rFont val="Tahoma"/>
            <family val="2"/>
          </rPr>
          <t xml:space="preserve">
</t>
        </r>
        <r>
          <rPr>
            <sz val="10"/>
            <color rgb="FF000000"/>
            <rFont val="Aptos Narrow"/>
          </rPr>
          <t>Last week was: 21.790.000đ</t>
        </r>
      </text>
    </comment>
    <comment ref="F3" authorId="2" shapeId="0" xr:uid="{991692EE-D810-E74F-8268-2C4BE8081A30}">
      <text>
        <r>
          <rPr>
            <b/>
            <sz val="10"/>
            <color rgb="FF000000"/>
            <rFont val="Tahoma"/>
            <family val="2"/>
          </rPr>
          <t>Duy Nguyen:</t>
        </r>
        <r>
          <rPr>
            <sz val="10"/>
            <color rgb="FF000000"/>
            <rFont val="Tahoma"/>
            <family val="2"/>
          </rPr>
          <t xml:space="preserve">
</t>
        </r>
        <r>
          <rPr>
            <sz val="10"/>
            <color rgb="FF000000"/>
            <rFont val="Tahoma"/>
            <family val="2"/>
          </rPr>
          <t>last week was 21,590,000</t>
        </r>
      </text>
    </comment>
    <comment ref="B4" authorId="0" shapeId="0" xr:uid="{D604209E-08F4-D349-B7B2-591028EA5A5B}">
      <text>
        <r>
          <rPr>
            <b/>
            <sz val="10"/>
            <color rgb="FF000000"/>
            <rFont val="Tahoma"/>
            <family val="2"/>
          </rPr>
          <t>Microsoft Office User:</t>
        </r>
        <r>
          <rPr>
            <sz val="10"/>
            <color rgb="FF000000"/>
            <rFont val="Tahoma"/>
            <family val="2"/>
          </rPr>
          <t xml:space="preserve">
pc
was 25,490,000</t>
        </r>
      </text>
    </comment>
    <comment ref="C4" authorId="1" shapeId="0" xr:uid="{AB8D8B54-8AC7-C442-A768-C33DB96E157D}">
      <text>
        <r>
          <rPr>
            <b/>
            <sz val="10"/>
            <color rgb="FF000000"/>
            <rFont val="Tahoma"/>
            <family val="2"/>
          </rPr>
          <t>Dang Phuong Nam:</t>
        </r>
        <r>
          <rPr>
            <sz val="10"/>
            <color rgb="FF000000"/>
            <rFont val="Tahoma"/>
            <family val="2"/>
          </rPr>
          <t xml:space="preserve">
</t>
        </r>
        <r>
          <rPr>
            <sz val="10"/>
            <color rgb="FF000000"/>
            <rFont val="Helvetica Neue"/>
            <family val="2"/>
          </rPr>
          <t>Last week was: 25.490.000</t>
        </r>
      </text>
    </comment>
    <comment ref="D4" authorId="1" shapeId="0" xr:uid="{CF8D376D-96FA-7A4B-B89B-9F8C1CEC2B76}">
      <text>
        <r>
          <rPr>
            <b/>
            <sz val="10"/>
            <color rgb="FF000000"/>
            <rFont val="Tahoma"/>
            <family val="2"/>
          </rPr>
          <t>Đặng Thanh Vượng:</t>
        </r>
        <r>
          <rPr>
            <sz val="10"/>
            <color rgb="FF000000"/>
            <rFont val="Tahoma"/>
            <family val="2"/>
          </rPr>
          <t xml:space="preserve">
</t>
        </r>
        <r>
          <rPr>
            <sz val="10"/>
            <color rgb="FF000000"/>
            <rFont val="Tahoma"/>
            <family val="2"/>
          </rPr>
          <t>Last week was: 25.190.000</t>
        </r>
      </text>
    </comment>
    <comment ref="F4" authorId="2" shapeId="0" xr:uid="{247CFC85-364F-C24D-B46B-C576F8B65286}">
      <text>
        <r>
          <rPr>
            <b/>
            <sz val="10"/>
            <color rgb="FF000000"/>
            <rFont val="Tahoma"/>
            <family val="2"/>
          </rPr>
          <t>Duy Nguyen:</t>
        </r>
        <r>
          <rPr>
            <sz val="10"/>
            <color rgb="FF000000"/>
            <rFont val="Tahoma"/>
            <family val="2"/>
          </rPr>
          <t xml:space="preserve">
</t>
        </r>
        <r>
          <rPr>
            <sz val="10"/>
            <color rgb="FF000000"/>
            <rFont val="Tahoma"/>
            <family val="2"/>
          </rPr>
          <t>last week was 24,690,000</t>
        </r>
      </text>
    </comment>
    <comment ref="I4" authorId="0" shapeId="0" xr:uid="{D3D199BE-C39B-BA43-A920-D8D7E43C4EC9}">
      <text>
        <r>
          <rPr>
            <b/>
            <sz val="10"/>
            <color rgb="FF000000"/>
            <rFont val="Tahoma"/>
            <family val="2"/>
          </rPr>
          <t>Microsoft Office User:</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23,773k</t>
        </r>
      </text>
    </comment>
    <comment ref="B5" authorId="3" shapeId="0" xr:uid="{D5F8B1EE-850D-8B44-969A-C3DA99E8784C}">
      <text>
        <r>
          <rPr>
            <b/>
            <sz val="9"/>
            <rFont val="Times New Roman"/>
            <family val="1"/>
          </rPr>
          <t>pc:</t>
        </r>
        <r>
          <rPr>
            <sz val="9"/>
            <rFont val="Times New Roman"/>
            <family val="1"/>
          </rPr>
          <t xml:space="preserve">
Was 29,790,000</t>
        </r>
      </text>
    </comment>
    <comment ref="C5" authorId="1" shapeId="0" xr:uid="{F1B7020F-85A8-964A-BE9F-10A0EED097DA}">
      <text>
        <r>
          <rPr>
            <b/>
            <sz val="10"/>
            <color rgb="FF000000"/>
            <rFont val="Tahoma"/>
            <family val="2"/>
          </rPr>
          <t>Dang Phuong Nam:</t>
        </r>
        <r>
          <rPr>
            <sz val="10"/>
            <color rgb="FF000000"/>
            <rFont val="Tahoma"/>
            <family val="2"/>
          </rPr>
          <t xml:space="preserve">
</t>
        </r>
        <r>
          <rPr>
            <sz val="10"/>
            <color rgb="FF000000"/>
            <rFont val="Tahoma"/>
            <family val="2"/>
          </rPr>
          <t>Last week was: 29.790.000</t>
        </r>
      </text>
    </comment>
    <comment ref="D5" authorId="1" shapeId="0" xr:uid="{F01148C5-AE55-5C4F-BF4F-2089B22D9A3B}">
      <text>
        <r>
          <rPr>
            <b/>
            <sz val="10"/>
            <color rgb="FF000000"/>
            <rFont val="Tahoma"/>
            <family val="2"/>
          </rPr>
          <t>Đặng Thanh Vượng:</t>
        </r>
        <r>
          <rPr>
            <sz val="10"/>
            <color rgb="FF000000"/>
            <rFont val="Tahoma"/>
            <family val="2"/>
          </rPr>
          <t xml:space="preserve">
</t>
        </r>
        <r>
          <rPr>
            <sz val="10"/>
            <color rgb="FF000000"/>
            <rFont val="Tahoma"/>
            <family val="2"/>
          </rPr>
          <t>Last week was: 29.590.000</t>
        </r>
      </text>
    </comment>
    <comment ref="E5" authorId="0" shapeId="0" xr:uid="{B2E14011-CB22-8F48-9015-BAD6BB6ACD8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28.790.000đ</t>
        </r>
      </text>
    </comment>
    <comment ref="F5" authorId="2" shapeId="0" xr:uid="{19BE15DD-F7BB-114E-9C51-C0F38E812224}">
      <text>
        <r>
          <rPr>
            <b/>
            <sz val="10"/>
            <color rgb="FF000000"/>
            <rFont val="Tahoma"/>
            <family val="2"/>
          </rPr>
          <t>Duy Nguyen:</t>
        </r>
        <r>
          <rPr>
            <sz val="10"/>
            <color rgb="FF000000"/>
            <rFont val="Tahoma"/>
            <family val="2"/>
          </rPr>
          <t xml:space="preserve">
</t>
        </r>
        <r>
          <rPr>
            <sz val="10"/>
            <color rgb="FF000000"/>
            <rFont val="Tahoma"/>
            <family val="2"/>
          </rPr>
          <t>last week was 29,090,000</t>
        </r>
      </text>
    </comment>
    <comment ref="G5" authorId="4" shapeId="0" xr:uid="{2C6680E9-38C1-8047-ADAA-A41186BE1F76}">
      <text>
        <r>
          <rPr>
            <b/>
            <sz val="10"/>
            <color rgb="FF000000"/>
            <rFont val="Tahoma"/>
            <family val="2"/>
          </rPr>
          <t>W12: 28.890.000</t>
        </r>
      </text>
    </comment>
    <comment ref="I5" authorId="0" shapeId="0" xr:uid="{275AD419-4D5D-6A4D-89BC-1ABD045994BC}">
      <text>
        <r>
          <rPr>
            <b/>
            <sz val="10"/>
            <color rgb="FF000000"/>
            <rFont val="Tahoma"/>
            <family val="2"/>
          </rPr>
          <t>Microsoft Office User:</t>
        </r>
        <r>
          <rPr>
            <sz val="10"/>
            <color rgb="FF000000"/>
            <rFont val="Tahoma"/>
            <family val="2"/>
          </rPr>
          <t xml:space="preserve">
</t>
        </r>
        <r>
          <rPr>
            <sz val="10"/>
            <color rgb="FF000000"/>
            <rFont val="Aptos Narrow"/>
            <family val="2"/>
            <scheme val="minor"/>
          </rPr>
          <t xml:space="preserve">last week was </t>
        </r>
        <r>
          <rPr>
            <sz val="10"/>
            <color rgb="FF000000"/>
            <rFont val="Aptos Narrow"/>
            <family val="2"/>
            <scheme val="minor"/>
          </rPr>
          <t xml:space="preserve">
</t>
        </r>
        <r>
          <rPr>
            <sz val="10"/>
            <color rgb="FF000000"/>
            <rFont val="Tahoma"/>
            <family val="2"/>
          </rPr>
          <t>28,755k</t>
        </r>
      </text>
    </comment>
    <comment ref="F6" authorId="2" shapeId="0" xr:uid="{23B887F9-71AC-EA4E-B16D-1091F1308536}">
      <text>
        <r>
          <rPr>
            <b/>
            <sz val="10"/>
            <color rgb="FF000000"/>
            <rFont val="Tahoma"/>
            <family val="2"/>
          </rPr>
          <t>Duy Nguyen:</t>
        </r>
        <r>
          <rPr>
            <sz val="10"/>
            <color rgb="FF000000"/>
            <rFont val="Tahoma"/>
            <family val="2"/>
          </rPr>
          <t xml:space="preserve">
</t>
        </r>
        <r>
          <rPr>
            <sz val="10"/>
            <color rgb="FF000000"/>
            <rFont val="Tahoma"/>
            <family val="2"/>
          </rPr>
          <t>last week was 19,190,000</t>
        </r>
      </text>
    </comment>
    <comment ref="E7" authorId="0" shapeId="0" xr:uid="{3615D8CB-6DCD-104B-AAD4-4F5267C95A3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16.390.000đ</t>
        </r>
      </text>
    </comment>
    <comment ref="F7" authorId="2" shapeId="0" xr:uid="{E64C872D-9B77-4145-816D-3B49E9790E70}">
      <text>
        <r>
          <rPr>
            <b/>
            <sz val="10"/>
            <color rgb="FF000000"/>
            <rFont val="Tahoma"/>
            <family val="2"/>
          </rPr>
          <t>Duy Nguyen:</t>
        </r>
        <r>
          <rPr>
            <sz val="10"/>
            <color rgb="FF000000"/>
            <rFont val="Tahoma"/>
            <family val="2"/>
          </rPr>
          <t xml:space="preserve">
</t>
        </r>
        <r>
          <rPr>
            <sz val="10"/>
            <color rgb="FF000000"/>
            <rFont val="Tahoma"/>
            <family val="2"/>
          </rPr>
          <t>last week was 16,890,000</t>
        </r>
      </text>
    </comment>
    <comment ref="B8" authorId="3" shapeId="0" xr:uid="{7B65C803-6E37-FD46-95AD-95039CF8FA64}">
      <text>
        <r>
          <rPr>
            <b/>
            <sz val="9"/>
            <rFont val="Times New Roman"/>
            <family val="1"/>
          </rPr>
          <t>pc:</t>
        </r>
        <r>
          <rPr>
            <sz val="9"/>
            <rFont val="Times New Roman"/>
            <family val="1"/>
          </rPr>
          <t xml:space="preserve">
Was 14,290,000</t>
        </r>
      </text>
    </comment>
    <comment ref="C8" authorId="1" shapeId="0" xr:uid="{322BB25C-E5A1-B24A-87D6-5522890792F0}">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14.290.000</t>
        </r>
      </text>
    </comment>
    <comment ref="D8" authorId="1" shapeId="0" xr:uid="{49ED1A59-0D48-D645-A03A-54B3BF5407ED}">
      <text>
        <r>
          <rPr>
            <b/>
            <sz val="10"/>
            <color rgb="FF000000"/>
            <rFont val="Tahoma"/>
            <family val="2"/>
          </rPr>
          <t>Đặng Thanh Vượng:</t>
        </r>
        <r>
          <rPr>
            <sz val="10"/>
            <color rgb="FF000000"/>
            <rFont val="Tahoma"/>
            <family val="2"/>
          </rPr>
          <t xml:space="preserve">
</t>
        </r>
        <r>
          <rPr>
            <sz val="10"/>
            <color rgb="FF000000"/>
            <rFont val="Tahoma"/>
            <family val="2"/>
          </rPr>
          <t>Last week was: 13.890.000</t>
        </r>
      </text>
    </comment>
    <comment ref="E8" authorId="0" shapeId="0" xr:uid="{04FA669B-64A4-0A43-9E97-08CCA500733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13.290.000đ</t>
        </r>
      </text>
    </comment>
    <comment ref="F8" authorId="2" shapeId="0" xr:uid="{95BECCCA-FAD6-9046-BAE2-8F2AD5A5FEE3}">
      <text>
        <r>
          <rPr>
            <b/>
            <sz val="10"/>
            <color rgb="FF000000"/>
            <rFont val="Tahoma"/>
            <family val="2"/>
          </rPr>
          <t>Duy Nguyen:</t>
        </r>
        <r>
          <rPr>
            <sz val="10"/>
            <color rgb="FF000000"/>
            <rFont val="Tahoma"/>
            <family val="2"/>
          </rPr>
          <t xml:space="preserve">
</t>
        </r>
        <r>
          <rPr>
            <sz val="10"/>
            <color rgb="FF000000"/>
            <rFont val="Tahoma"/>
            <family val="2"/>
          </rPr>
          <t>last week was 13,590,000</t>
        </r>
      </text>
    </comment>
    <comment ref="I8" authorId="0" shapeId="0" xr:uid="{10DAD0F8-A361-884D-9852-942221C10706}">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23,490k</t>
        </r>
      </text>
    </comment>
    <comment ref="F10" authorId="2" shapeId="0" xr:uid="{EA897E05-209E-4141-9462-C12CC01632EE}">
      <text>
        <r>
          <rPr>
            <b/>
            <sz val="10"/>
            <color rgb="FF000000"/>
            <rFont val="Tahoma"/>
            <family val="2"/>
          </rPr>
          <t>Duy Nguyen:</t>
        </r>
        <r>
          <rPr>
            <sz val="10"/>
            <color rgb="FF000000"/>
            <rFont val="Tahoma"/>
            <family val="2"/>
          </rPr>
          <t xml:space="preserve">
</t>
        </r>
        <r>
          <rPr>
            <sz val="10"/>
            <color rgb="FF000000"/>
            <rFont val="Tahoma"/>
            <family val="2"/>
          </rPr>
          <t>last week was 8,490,000</t>
        </r>
      </text>
    </comment>
    <comment ref="F12" authorId="2" shapeId="0" xr:uid="{D1F63D48-BA2E-D845-A497-A0AC278D22D4}">
      <text>
        <r>
          <rPr>
            <b/>
            <sz val="10"/>
            <color rgb="FF000000"/>
            <rFont val="Tahoma"/>
            <family val="2"/>
          </rPr>
          <t>Duy Nguyen:</t>
        </r>
        <r>
          <rPr>
            <sz val="10"/>
            <color rgb="FF000000"/>
            <rFont val="Tahoma"/>
            <family val="2"/>
          </rPr>
          <t xml:space="preserve">
</t>
        </r>
        <r>
          <rPr>
            <sz val="10"/>
            <color rgb="FF000000"/>
            <rFont val="Tahoma"/>
            <family val="2"/>
          </rPr>
          <t>last week was 14,790,000</t>
        </r>
      </text>
    </comment>
    <comment ref="F13" authorId="2" shapeId="0" xr:uid="{358C9880-A42B-D84E-9F27-37AA09D833FA}">
      <text>
        <r>
          <rPr>
            <b/>
            <sz val="10"/>
            <color rgb="FF000000"/>
            <rFont val="Tahoma"/>
            <family val="2"/>
          </rPr>
          <t>Duy Nguyen:</t>
        </r>
        <r>
          <rPr>
            <sz val="10"/>
            <color rgb="FF000000"/>
            <rFont val="Tahoma"/>
            <family val="2"/>
          </rPr>
          <t xml:space="preserve">
</t>
        </r>
        <r>
          <rPr>
            <sz val="10"/>
            <color rgb="FF000000"/>
            <rFont val="Tahoma"/>
            <family val="2"/>
          </rPr>
          <t>last week was 12,490,000</t>
        </r>
      </text>
    </comment>
    <comment ref="F14" authorId="2" shapeId="0" xr:uid="{B845486A-8645-9D41-92A1-D7271DF08385}">
      <text>
        <r>
          <rPr>
            <b/>
            <sz val="10"/>
            <color rgb="FF000000"/>
            <rFont val="Tahoma"/>
            <family val="2"/>
          </rPr>
          <t>Duy Nguyen:</t>
        </r>
        <r>
          <rPr>
            <sz val="10"/>
            <color rgb="FF000000"/>
            <rFont val="Tahoma"/>
            <family val="2"/>
          </rPr>
          <t xml:space="preserve">
</t>
        </r>
        <r>
          <rPr>
            <sz val="10"/>
            <color rgb="FF000000"/>
            <rFont val="Tahoma"/>
            <family val="2"/>
          </rPr>
          <t>last week was 9,590,000</t>
        </r>
      </text>
    </comment>
    <comment ref="I14" authorId="0" shapeId="0" xr:uid="{16182D81-2685-0941-B66A-77249269D2E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10,801k</t>
        </r>
      </text>
    </comment>
    <comment ref="B15" authorId="3" shapeId="0" xr:uid="{CDD1D015-1A59-BE4B-A951-EF9530B9A3A5}">
      <text>
        <r>
          <rPr>
            <b/>
            <sz val="9"/>
            <rFont val="Times New Roman"/>
            <family val="1"/>
          </rPr>
          <t>pc:</t>
        </r>
        <r>
          <rPr>
            <sz val="9"/>
            <rFont val="Times New Roman"/>
            <family val="1"/>
          </rPr>
          <t xml:space="preserve">
Was 7,190,000</t>
        </r>
      </text>
    </comment>
    <comment ref="C15" authorId="1" shapeId="0" xr:uid="{95810AD6-14D5-324E-87FF-606116CF2A01}">
      <text>
        <r>
          <rPr>
            <b/>
            <sz val="10"/>
            <color rgb="FF000000"/>
            <rFont val="Tahoma"/>
            <family val="2"/>
          </rPr>
          <t>Dang Phuong Nam:</t>
        </r>
        <r>
          <rPr>
            <sz val="10"/>
            <color rgb="FF000000"/>
            <rFont val="Tahoma"/>
            <family val="2"/>
          </rPr>
          <t xml:space="preserve">
</t>
        </r>
        <r>
          <rPr>
            <sz val="10"/>
            <color rgb="FF000000"/>
            <rFont val="Tahoma"/>
            <family val="2"/>
          </rPr>
          <t>Last week was: 7.190.000</t>
        </r>
      </text>
    </comment>
    <comment ref="D15" authorId="1" shapeId="0" xr:uid="{6E9D09C1-718E-6740-88CE-11922A30C9CC}">
      <text>
        <r>
          <rPr>
            <b/>
            <sz val="10"/>
            <color rgb="FF000000"/>
            <rFont val="Tahoma"/>
            <family val="2"/>
          </rPr>
          <t>Đặng Thanh Vượng:</t>
        </r>
        <r>
          <rPr>
            <sz val="10"/>
            <color rgb="FF000000"/>
            <rFont val="Tahoma"/>
            <family val="2"/>
          </rPr>
          <t xml:space="preserve">
</t>
        </r>
        <r>
          <rPr>
            <sz val="10"/>
            <color rgb="FF000000"/>
            <rFont val="Helvetica Neue"/>
            <family val="2"/>
          </rPr>
          <t>Last week was: 7.040,000</t>
        </r>
        <r>
          <rPr>
            <sz val="10"/>
            <color rgb="FF000000"/>
            <rFont val="Tahoma"/>
            <family val="2"/>
          </rPr>
          <t xml:space="preserve">	</t>
        </r>
      </text>
    </comment>
    <comment ref="F15" authorId="2" shapeId="0" xr:uid="{4D169A4B-9B0E-AB43-934A-ED1EF9527870}">
      <text>
        <r>
          <rPr>
            <b/>
            <sz val="10"/>
            <color rgb="FF000000"/>
            <rFont val="Tahoma"/>
            <family val="2"/>
          </rPr>
          <t>Duy Nguyen:</t>
        </r>
        <r>
          <rPr>
            <sz val="10"/>
            <color rgb="FF000000"/>
            <rFont val="Tahoma"/>
            <family val="2"/>
          </rPr>
          <t xml:space="preserve">
</t>
        </r>
        <r>
          <rPr>
            <sz val="10"/>
            <color rgb="FF000000"/>
            <rFont val="Tahoma"/>
            <family val="2"/>
          </rPr>
          <t>last week was 6,750,000</t>
        </r>
      </text>
    </comment>
    <comment ref="G15" authorId="4" shapeId="0" xr:uid="{7CCEF9E8-330C-2948-A2FF-B4304B0E95A5}">
      <text>
        <r>
          <rPr>
            <b/>
            <sz val="10"/>
            <color rgb="FF000000"/>
            <rFont val="Tahoma"/>
            <family val="2"/>
          </rPr>
          <t>W12: 6.890.000</t>
        </r>
      </text>
    </comment>
    <comment ref="I15" authorId="0" shapeId="0" xr:uid="{1887005A-C950-B84D-923F-FBFDA733840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6,853k</t>
        </r>
      </text>
    </comment>
    <comment ref="F16" authorId="2" shapeId="0" xr:uid="{D4D1CDCF-9F6B-AB42-841B-176457FB5BE6}">
      <text>
        <r>
          <rPr>
            <b/>
            <sz val="10"/>
            <color rgb="FF000000"/>
            <rFont val="Tahoma"/>
            <family val="2"/>
          </rPr>
          <t>Duy Nguyen:</t>
        </r>
        <r>
          <rPr>
            <sz val="10"/>
            <color rgb="FF000000"/>
            <rFont val="Tahoma"/>
            <family val="2"/>
          </rPr>
          <t xml:space="preserve">
</t>
        </r>
        <r>
          <rPr>
            <sz val="10"/>
            <color rgb="FF000000"/>
            <rFont val="Tahoma"/>
            <family val="2"/>
          </rPr>
          <t>last week was 5,790,000</t>
        </r>
      </text>
    </comment>
    <comment ref="B17" authorId="3" shapeId="0" xr:uid="{62C7727F-B6DC-1B48-9C8C-E42C7A2D2672}">
      <text>
        <r>
          <rPr>
            <b/>
            <sz val="9"/>
            <color rgb="FF000000"/>
            <rFont val="Times New Roman"/>
            <family val="1"/>
          </rPr>
          <t>pc:</t>
        </r>
        <r>
          <rPr>
            <sz val="9"/>
            <color rgb="FF000000"/>
            <rFont val="Times New Roman"/>
            <family val="1"/>
          </rPr>
          <t xml:space="preserve">
</t>
        </r>
        <r>
          <rPr>
            <sz val="9"/>
            <color rgb="FF000000"/>
            <rFont val="Times New Roman"/>
            <family val="1"/>
          </rPr>
          <t>Was 7,490,000</t>
        </r>
      </text>
    </comment>
    <comment ref="F17" authorId="2" shapeId="0" xr:uid="{65A0FF92-C9F8-324E-B339-6308DF12FC91}">
      <text>
        <r>
          <rPr>
            <b/>
            <sz val="10"/>
            <color rgb="FF000000"/>
            <rFont val="Tahoma"/>
            <family val="2"/>
          </rPr>
          <t>Duy Nguyen:</t>
        </r>
        <r>
          <rPr>
            <sz val="10"/>
            <color rgb="FF000000"/>
            <rFont val="Tahoma"/>
            <family val="2"/>
          </rPr>
          <t xml:space="preserve">
</t>
        </r>
        <r>
          <rPr>
            <sz val="10"/>
            <color rgb="FF000000"/>
            <rFont val="Tahoma"/>
            <family val="2"/>
          </rPr>
          <t>last week was 7,190,000</t>
        </r>
      </text>
    </comment>
    <comment ref="F18" authorId="2" shapeId="0" xr:uid="{623D88FA-76DD-4E44-B8D2-4099478274D8}">
      <text>
        <r>
          <rPr>
            <b/>
            <sz val="10"/>
            <color rgb="FF000000"/>
            <rFont val="Tahoma"/>
            <family val="2"/>
          </rPr>
          <t>Duy Nguyen:</t>
        </r>
        <r>
          <rPr>
            <sz val="10"/>
            <color rgb="FF000000"/>
            <rFont val="Tahoma"/>
            <family val="2"/>
          </rPr>
          <t xml:space="preserve">
</t>
        </r>
        <r>
          <rPr>
            <sz val="10"/>
            <color rgb="FF000000"/>
            <rFont val="Tahoma"/>
            <family val="2"/>
          </rPr>
          <t>last week was 6,690,000</t>
        </r>
      </text>
    </comment>
    <comment ref="I18" authorId="0" shapeId="0" xr:uid="{97EB70E7-E2AC-E747-AAF0-8ED2E46CB68E}">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7,071k</t>
        </r>
      </text>
    </comment>
    <comment ref="B19" authorId="3" shapeId="0" xr:uid="{E677181C-6E72-5B4A-BF2F-C22281316B7F}">
      <text>
        <r>
          <rPr>
            <b/>
            <sz val="9"/>
            <rFont val="Times New Roman"/>
            <family val="1"/>
          </rPr>
          <t>pc:</t>
        </r>
        <r>
          <rPr>
            <sz val="9"/>
            <rFont val="Times New Roman"/>
            <family val="1"/>
          </rPr>
          <t xml:space="preserve">
Was 8,290,000</t>
        </r>
      </text>
    </comment>
    <comment ref="C19" authorId="1" shapeId="0" xr:uid="{C6FBE5CC-8EF5-7247-ACC4-6E66FB17D44D}">
      <text>
        <r>
          <rPr>
            <b/>
            <sz val="10"/>
            <color rgb="FF000000"/>
            <rFont val="Tahoma"/>
            <family val="2"/>
          </rPr>
          <t>Dang Phuong Nam:</t>
        </r>
        <r>
          <rPr>
            <sz val="10"/>
            <color rgb="FF000000"/>
            <rFont val="Tahoma"/>
            <family val="2"/>
          </rPr>
          <t xml:space="preserve">
</t>
        </r>
        <r>
          <rPr>
            <sz val="10"/>
            <color rgb="FF000000"/>
            <rFont val="Tahoma"/>
            <family val="2"/>
          </rPr>
          <t>Last week was: 8.290.000</t>
        </r>
      </text>
    </comment>
    <comment ref="D19" authorId="1" shapeId="0" xr:uid="{DDC38FDF-74E6-3743-99E1-69D6C1572C57}">
      <text>
        <r>
          <rPr>
            <b/>
            <sz val="10"/>
            <color rgb="FF000000"/>
            <rFont val="Tahoma"/>
            <family val="2"/>
          </rPr>
          <t>Đặng Thanh Vượng:</t>
        </r>
        <r>
          <rPr>
            <sz val="10"/>
            <color rgb="FF000000"/>
            <rFont val="Tahoma"/>
            <family val="2"/>
          </rPr>
          <t xml:space="preserve">
</t>
        </r>
        <r>
          <rPr>
            <sz val="10"/>
            <color rgb="FF000000"/>
            <rFont val="Helvetica Neue"/>
            <family val="2"/>
          </rPr>
          <t>Last week was: 7.590,000</t>
        </r>
        <r>
          <rPr>
            <sz val="10"/>
            <color rgb="FF000000"/>
            <rFont val="Tahoma"/>
            <family val="2"/>
          </rPr>
          <t xml:space="preserve">	</t>
        </r>
      </text>
    </comment>
    <comment ref="F19" authorId="2" shapeId="0" xr:uid="{51325984-8AEC-B84D-8227-B2843218D1CE}">
      <text>
        <r>
          <rPr>
            <b/>
            <sz val="10"/>
            <color rgb="FF000000"/>
            <rFont val="Tahoma"/>
            <family val="2"/>
          </rPr>
          <t>Duy Nguyen:</t>
        </r>
        <r>
          <rPr>
            <sz val="10"/>
            <color rgb="FF000000"/>
            <rFont val="Tahoma"/>
            <family val="2"/>
          </rPr>
          <t xml:space="preserve">
</t>
        </r>
        <r>
          <rPr>
            <sz val="10"/>
            <color rgb="FF000000"/>
            <rFont val="Tahoma"/>
            <family val="2"/>
          </rPr>
          <t>last week was 8,090,000</t>
        </r>
      </text>
    </comment>
    <comment ref="B20" authorId="3" shapeId="0" xr:uid="{0CC93005-7495-924A-BC0E-A9E8857892B7}">
      <text>
        <r>
          <rPr>
            <b/>
            <sz val="9"/>
            <rFont val="Times New Roman"/>
            <family val="1"/>
          </rPr>
          <t>pc:</t>
        </r>
        <r>
          <rPr>
            <sz val="9"/>
            <rFont val="Times New Roman"/>
            <family val="1"/>
          </rPr>
          <t xml:space="preserve">
Was 9,790,000</t>
        </r>
      </text>
    </comment>
    <comment ref="F20" authorId="2" shapeId="0" xr:uid="{99762F71-50FD-B042-BABD-659042B9876C}">
      <text>
        <r>
          <rPr>
            <b/>
            <sz val="10"/>
            <color rgb="FF000000"/>
            <rFont val="Tahoma"/>
            <family val="2"/>
          </rPr>
          <t>Duy Nguyen:</t>
        </r>
        <r>
          <rPr>
            <sz val="10"/>
            <color rgb="FF000000"/>
            <rFont val="Tahoma"/>
            <family val="2"/>
          </rPr>
          <t xml:space="preserve">
</t>
        </r>
        <r>
          <rPr>
            <sz val="10"/>
            <color rgb="FF000000"/>
            <rFont val="Tahoma"/>
            <family val="2"/>
          </rPr>
          <t>last week was 8,690,000</t>
        </r>
      </text>
    </comment>
    <comment ref="H20" authorId="5" shapeId="0" xr:uid="{F75B13F6-F16B-C14A-921E-5CBDBD221910}">
      <text>
        <r>
          <rPr>
            <b/>
            <sz val="9"/>
            <color indexed="81"/>
            <rFont val="Tahoma"/>
            <family val="2"/>
          </rPr>
          <t>Windows User:</t>
        </r>
        <r>
          <rPr>
            <sz val="9"/>
            <color indexed="81"/>
            <rFont val="Tahoma"/>
            <family val="2"/>
          </rPr>
          <t xml:space="preserve">
8890000
</t>
        </r>
      </text>
    </comment>
    <comment ref="I20" authorId="0" shapeId="0" xr:uid="{322C1B1D-C7B7-6C42-A2DB-ECECD3F1809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9,467k</t>
        </r>
      </text>
    </comment>
    <comment ref="F21" authorId="2" shapeId="0" xr:uid="{5688E4F9-4B51-5B49-B767-44708ACCBAB5}">
      <text>
        <r>
          <rPr>
            <b/>
            <sz val="10"/>
            <color rgb="FF000000"/>
            <rFont val="Tahoma"/>
            <family val="2"/>
          </rPr>
          <t>Duy Nguyen:</t>
        </r>
        <r>
          <rPr>
            <sz val="10"/>
            <color rgb="FF000000"/>
            <rFont val="Tahoma"/>
            <family val="2"/>
          </rPr>
          <t xml:space="preserve">
</t>
        </r>
        <r>
          <rPr>
            <sz val="10"/>
            <color rgb="FF000000"/>
            <rFont val="Tahoma"/>
            <family val="2"/>
          </rPr>
          <t>last week was 11,890,000</t>
        </r>
      </text>
    </comment>
    <comment ref="G21" authorId="4" shapeId="0" xr:uid="{6495B1A8-1B0F-314D-ACD9-8D3571ADFF65}">
      <text>
        <r>
          <rPr>
            <b/>
            <sz val="10"/>
            <color rgb="FF000000"/>
            <rFont val="Tahoma"/>
            <family val="2"/>
          </rPr>
          <t>W12: 11.890.000</t>
        </r>
      </text>
    </comment>
    <comment ref="F22" authorId="2" shapeId="0" xr:uid="{866A6561-4191-4945-8D34-6B57C262228D}">
      <text>
        <r>
          <rPr>
            <b/>
            <sz val="10"/>
            <color rgb="FF000000"/>
            <rFont val="Tahoma"/>
            <family val="2"/>
          </rPr>
          <t>Duy Nguyen:</t>
        </r>
        <r>
          <rPr>
            <sz val="10"/>
            <color rgb="FF000000"/>
            <rFont val="Tahoma"/>
            <family val="2"/>
          </rPr>
          <t xml:space="preserve">
</t>
        </r>
        <r>
          <rPr>
            <sz val="10"/>
            <color rgb="FF000000"/>
            <rFont val="Tahoma"/>
            <family val="2"/>
          </rPr>
          <t>last week was 9,990,000</t>
        </r>
      </text>
    </comment>
    <comment ref="F23" authorId="2" shapeId="0" xr:uid="{5DA835D3-2DA5-934D-B626-E0F967DAB42C}">
      <text>
        <r>
          <rPr>
            <b/>
            <sz val="10"/>
            <color rgb="FF000000"/>
            <rFont val="Tahoma"/>
            <family val="2"/>
          </rPr>
          <t>Duy Nguyen:</t>
        </r>
        <r>
          <rPr>
            <sz val="10"/>
            <color rgb="FF000000"/>
            <rFont val="Tahoma"/>
            <family val="2"/>
          </rPr>
          <t xml:space="preserve">
</t>
        </r>
        <r>
          <rPr>
            <sz val="10"/>
            <color rgb="FF000000"/>
            <rFont val="Tahoma"/>
            <family val="2"/>
          </rPr>
          <t>last week was 12,990,000</t>
        </r>
      </text>
    </comment>
    <comment ref="C24" authorId="1" shapeId="0" xr:uid="{AEA078DE-4CFD-A941-AD31-508AA073E983}">
      <text>
        <r>
          <rPr>
            <b/>
            <sz val="10"/>
            <color rgb="FF000000"/>
            <rFont val="Tahoma"/>
            <family val="2"/>
          </rPr>
          <t>Dang Phuong Nam:</t>
        </r>
        <r>
          <rPr>
            <sz val="10"/>
            <color rgb="FF000000"/>
            <rFont val="Tahoma"/>
            <family val="2"/>
          </rPr>
          <t xml:space="preserve">
</t>
        </r>
        <r>
          <rPr>
            <sz val="10"/>
            <color rgb="FF000000"/>
            <rFont val="Tahoma"/>
            <family val="2"/>
          </rPr>
          <t>Last week was: 21.290.000</t>
        </r>
      </text>
    </comment>
    <comment ref="F24" authorId="2" shapeId="0" xr:uid="{695763B3-9928-824B-89B1-C5216053179D}">
      <text>
        <r>
          <rPr>
            <b/>
            <sz val="10"/>
            <color rgb="FF000000"/>
            <rFont val="Tahoma"/>
            <family val="2"/>
          </rPr>
          <t>Duy Nguyen:</t>
        </r>
        <r>
          <rPr>
            <sz val="10"/>
            <color rgb="FF000000"/>
            <rFont val="Tahoma"/>
            <family val="2"/>
          </rPr>
          <t xml:space="preserve">
</t>
        </r>
        <r>
          <rPr>
            <sz val="10"/>
            <color rgb="FF000000"/>
            <rFont val="Tahoma"/>
            <family val="2"/>
          </rPr>
          <t>last week was 19,990,000</t>
        </r>
      </text>
    </comment>
    <comment ref="F25" authorId="2" shapeId="0" xr:uid="{E541A8E6-B3F8-B849-A91F-E842ACEA1CEA}">
      <text>
        <r>
          <rPr>
            <b/>
            <sz val="10"/>
            <color rgb="FF000000"/>
            <rFont val="Tahoma"/>
            <family val="2"/>
          </rPr>
          <t>Duy Nguyen:</t>
        </r>
        <r>
          <rPr>
            <sz val="10"/>
            <color rgb="FF000000"/>
            <rFont val="Tahoma"/>
            <family val="2"/>
          </rPr>
          <t xml:space="preserve">
</t>
        </r>
        <r>
          <rPr>
            <sz val="10"/>
            <color rgb="FF000000"/>
            <rFont val="Tahoma"/>
            <family val="2"/>
          </rPr>
          <t>last week was 5,450,000</t>
        </r>
      </text>
    </comment>
    <comment ref="F26" authorId="2" shapeId="0" xr:uid="{89EBEC3E-E83C-F24F-B95C-92C51D8A5457}">
      <text>
        <r>
          <rPr>
            <b/>
            <sz val="10"/>
            <color rgb="FF000000"/>
            <rFont val="Tahoma"/>
            <family val="2"/>
          </rPr>
          <t>Duy Nguyen:</t>
        </r>
        <r>
          <rPr>
            <sz val="10"/>
            <color rgb="FF000000"/>
            <rFont val="Tahoma"/>
            <family val="2"/>
          </rPr>
          <t xml:space="preserve">
</t>
        </r>
        <r>
          <rPr>
            <sz val="10"/>
            <color rgb="FF000000"/>
            <rFont val="Tahoma"/>
            <family val="2"/>
          </rPr>
          <t>last week was 3,890,000</t>
        </r>
      </text>
    </comment>
    <comment ref="F27" authorId="2" shapeId="0" xr:uid="{A802C9D8-BA96-CA4D-864C-3112C7153A9F}">
      <text>
        <r>
          <rPr>
            <b/>
            <sz val="10"/>
            <color rgb="FF000000"/>
            <rFont val="Tahoma"/>
            <family val="2"/>
          </rPr>
          <t>Duy Nguyen:</t>
        </r>
        <r>
          <rPr>
            <sz val="10"/>
            <color rgb="FF000000"/>
            <rFont val="Tahoma"/>
            <family val="2"/>
          </rPr>
          <t xml:space="preserve">
</t>
        </r>
        <r>
          <rPr>
            <sz val="10"/>
            <color rgb="FF000000"/>
            <rFont val="Tahoma"/>
            <family val="2"/>
          </rPr>
          <t>last week was 2,690,000</t>
        </r>
      </text>
    </comment>
    <comment ref="I27" authorId="0" shapeId="0" xr:uid="{CD7DB3AA-94F7-3F4E-8071-A2D54B51562D}">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2,790k</t>
        </r>
      </text>
    </comment>
    <comment ref="F28" authorId="2" shapeId="0" xr:uid="{A37AC32A-85AB-7A48-BF8D-4AB945B7BC97}">
      <text>
        <r>
          <rPr>
            <b/>
            <sz val="10"/>
            <color rgb="FF000000"/>
            <rFont val="Tahoma"/>
            <family val="2"/>
          </rPr>
          <t>Duy Nguyen:</t>
        </r>
        <r>
          <rPr>
            <sz val="10"/>
            <color rgb="FF000000"/>
            <rFont val="Tahoma"/>
            <family val="2"/>
          </rPr>
          <t xml:space="preserve">
</t>
        </r>
        <r>
          <rPr>
            <sz val="10"/>
            <color rgb="FF000000"/>
            <rFont val="Tahoma"/>
            <family val="2"/>
          </rPr>
          <t>last week was 18,690,000</t>
        </r>
      </text>
    </comment>
    <comment ref="I28" authorId="0" shapeId="0" xr:uid="{32A800A8-8BEB-E248-AD0C-23F2CABEE90C}">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27,251k</t>
        </r>
      </text>
    </comment>
    <comment ref="F29" authorId="2" shapeId="0" xr:uid="{9791A8CC-AAC6-1547-80BC-932E5FF06358}">
      <text>
        <r>
          <rPr>
            <b/>
            <sz val="10"/>
            <color rgb="FF000000"/>
            <rFont val="Tahoma"/>
            <family val="2"/>
          </rPr>
          <t>Duy Nguyen:</t>
        </r>
        <r>
          <rPr>
            <sz val="10"/>
            <color rgb="FF000000"/>
            <rFont val="Tahoma"/>
            <family val="2"/>
          </rPr>
          <t xml:space="preserve">
</t>
        </r>
        <r>
          <rPr>
            <sz val="10"/>
            <color rgb="FF000000"/>
            <rFont val="Tahoma"/>
            <family val="2"/>
          </rPr>
          <t>last week was 24,090,000</t>
        </r>
      </text>
    </comment>
    <comment ref="I29" authorId="0" shapeId="0" xr:uid="{E5B14EC3-7BE6-0F4E-A898-9D04661BF958}">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 
23,276k</t>
        </r>
      </text>
    </comment>
    <comment ref="F30" authorId="2" shapeId="0" xr:uid="{DABA68B2-74D1-DA43-BF57-348DEECD8853}">
      <text>
        <r>
          <rPr>
            <b/>
            <sz val="10"/>
            <color rgb="FF000000"/>
            <rFont val="Tahoma"/>
            <family val="2"/>
          </rPr>
          <t>Duy Nguyen:</t>
        </r>
        <r>
          <rPr>
            <sz val="10"/>
            <color rgb="FF000000"/>
            <rFont val="Tahoma"/>
            <family val="2"/>
          </rPr>
          <t xml:space="preserve">
</t>
        </r>
        <r>
          <rPr>
            <sz val="10"/>
            <color rgb="FF000000"/>
            <rFont val="Tahoma"/>
            <family val="2"/>
          </rPr>
          <t>last week was 26,490,000</t>
        </r>
      </text>
    </comment>
    <comment ref="F31" authorId="2" shapeId="0" xr:uid="{A09382AC-C9BD-F041-9B9D-0BF1CB69796B}">
      <text>
        <r>
          <rPr>
            <b/>
            <sz val="10"/>
            <color rgb="FF000000"/>
            <rFont val="Tahoma"/>
            <family val="2"/>
          </rPr>
          <t>Duy Nguyen:</t>
        </r>
        <r>
          <rPr>
            <sz val="10"/>
            <color rgb="FF000000"/>
            <rFont val="Tahoma"/>
            <family val="2"/>
          </rPr>
          <t xml:space="preserve">
</t>
        </r>
        <r>
          <rPr>
            <sz val="10"/>
            <color rgb="FF000000"/>
            <rFont val="Tahoma"/>
            <family val="2"/>
          </rPr>
          <t>last week was 31,290,000</t>
        </r>
      </text>
    </comment>
    <comment ref="F32" authorId="2" shapeId="0" xr:uid="{E6B70FC7-8E11-E542-90CF-28C46EF47E33}">
      <text>
        <r>
          <rPr>
            <b/>
            <sz val="10"/>
            <color rgb="FF000000"/>
            <rFont val="Tahoma"/>
            <family val="2"/>
          </rPr>
          <t>Duy Nguyen:</t>
        </r>
        <r>
          <rPr>
            <sz val="10"/>
            <color rgb="FF000000"/>
            <rFont val="Tahoma"/>
            <family val="2"/>
          </rPr>
          <t xml:space="preserve">
</t>
        </r>
        <r>
          <rPr>
            <sz val="10"/>
            <color rgb="FF000000"/>
            <rFont val="Tahoma"/>
            <family val="2"/>
          </rPr>
          <t>last week was 37,590,000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Nam Khánh</author>
    <author>Sơn Nguyễn</author>
    <author>pc</author>
    <author>Windows User</author>
  </authors>
  <commentList>
    <comment ref="B2" authorId="0" shapeId="0" xr:uid="{3AE7FD39-F86C-2242-9EFE-1549287DFF79}">
      <text>
        <r>
          <rPr>
            <b/>
            <sz val="10"/>
            <color rgb="FF000000"/>
            <rFont val="Tahoma"/>
            <family val="2"/>
          </rPr>
          <t>Microsoft Office User:</t>
        </r>
        <r>
          <rPr>
            <sz val="10"/>
            <color rgb="FF000000"/>
            <rFont val="Tahoma"/>
            <family val="2"/>
          </rPr>
          <t xml:space="preserve">
</t>
        </r>
        <r>
          <rPr>
            <sz val="10"/>
            <color rgb="FF000000"/>
            <rFont val="Tahoma"/>
            <family val="2"/>
          </rPr>
          <t>last week was 19,190,000</t>
        </r>
      </text>
    </comment>
    <comment ref="C2" authorId="1" shapeId="0" xr:uid="{8FC661B0-12DE-2643-84A2-6D51E2B8CF34}">
      <text>
        <r>
          <rPr>
            <b/>
            <sz val="10"/>
            <color rgb="FF000000"/>
            <rFont val="Tahoma"/>
            <family val="2"/>
          </rPr>
          <t>Dang Phuong Nam:</t>
        </r>
        <r>
          <rPr>
            <sz val="10"/>
            <color rgb="FF000000"/>
            <rFont val="Tahoma"/>
            <family val="2"/>
          </rPr>
          <t xml:space="preserve">
</t>
        </r>
        <r>
          <rPr>
            <sz val="10"/>
            <color rgb="FF000000"/>
            <rFont val="Tahoma"/>
            <family val="2"/>
          </rPr>
          <t>Last week was: 19.190.000</t>
        </r>
      </text>
    </comment>
    <comment ref="D2" authorId="1" shapeId="0" xr:uid="{728B2896-A8CC-3747-BE72-EA0CC1C3D262}">
      <text>
        <r>
          <rPr>
            <b/>
            <sz val="10"/>
            <color rgb="FF000000"/>
            <rFont val="Tahoma"/>
            <family val="2"/>
          </rPr>
          <t>Đặng Thanh Vượng:</t>
        </r>
        <r>
          <rPr>
            <sz val="10"/>
            <color rgb="FF000000"/>
            <rFont val="Tahoma"/>
            <family val="2"/>
          </rPr>
          <t xml:space="preserve">
</t>
        </r>
        <r>
          <rPr>
            <sz val="10"/>
            <color rgb="FF000000"/>
            <rFont val="Tahoma"/>
            <family val="2"/>
          </rPr>
          <t>Last week was: 19.190.000</t>
        </r>
      </text>
    </comment>
    <comment ref="E2" authorId="0" shapeId="0" xr:uid="{8EE10DE9-4929-B142-AF6D-D823BF2ABC63}">
      <text>
        <r>
          <rPr>
            <b/>
            <sz val="10"/>
            <color rgb="FF000000"/>
            <rFont val="Tahoma"/>
            <family val="2"/>
          </rPr>
          <t>Microsoft Office User:</t>
        </r>
        <r>
          <rPr>
            <sz val="10"/>
            <color rgb="FF000000"/>
            <rFont val="Tahoma"/>
            <family val="2"/>
          </rPr>
          <t xml:space="preserve">
</t>
        </r>
        <r>
          <rPr>
            <sz val="10"/>
            <color rgb="FF000000"/>
            <rFont val="Tahoma"/>
            <family val="2"/>
          </rPr>
          <t>Last week was: 18.490.000đ</t>
        </r>
      </text>
    </comment>
    <comment ref="F2" authorId="2" shapeId="0" xr:uid="{BB39B597-0B67-914A-B504-40E5FCE037A8}">
      <text>
        <r>
          <rPr>
            <b/>
            <sz val="10"/>
            <color rgb="FF000000"/>
            <rFont val="Tahoma"/>
            <family val="2"/>
          </rPr>
          <t>Duy Nguyen:</t>
        </r>
        <r>
          <rPr>
            <sz val="10"/>
            <color rgb="FF000000"/>
            <rFont val="Tahoma"/>
            <family val="2"/>
          </rPr>
          <t xml:space="preserve">
</t>
        </r>
        <r>
          <rPr>
            <sz val="10"/>
            <color rgb="FF000000"/>
            <rFont val="Tahoma"/>
            <family val="2"/>
          </rPr>
          <t>last week was 18,690,000</t>
        </r>
      </text>
    </comment>
    <comment ref="G2" authorId="3" shapeId="0" xr:uid="{57B25692-E819-EB4C-9673-D5DE48891648}">
      <text>
        <r>
          <rPr>
            <b/>
            <sz val="10"/>
            <color rgb="FF000000"/>
            <rFont val="Tahoma"/>
            <family val="2"/>
          </rPr>
          <t>W13Q3: 18.690.000</t>
        </r>
      </text>
    </comment>
    <comment ref="H2" authorId="4" shapeId="0" xr:uid="{DCE10397-33CA-E64A-AE6C-6B76B1FECD14}">
      <text>
        <r>
          <rPr>
            <b/>
            <sz val="9"/>
            <color rgb="FF000000"/>
            <rFont val="Tahoma"/>
            <family val="2"/>
          </rPr>
          <t>Sơn Nguyễn:</t>
        </r>
        <r>
          <rPr>
            <sz val="9"/>
            <color rgb="FF000000"/>
            <rFont val="Tahoma"/>
            <family val="2"/>
          </rPr>
          <t xml:space="preserve">
</t>
        </r>
        <r>
          <rPr>
            <sz val="9"/>
            <color rgb="FF000000"/>
            <rFont val="Tahoma"/>
            <family val="2"/>
          </rPr>
          <t xml:space="preserve">18740000
</t>
        </r>
      </text>
    </comment>
    <comment ref="I2" authorId="0" shapeId="0" xr:uid="{2C2E4DC2-2463-464C-8F0E-E7C54F064F0E}">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21,610k</t>
        </r>
      </text>
    </comment>
    <comment ref="B3" authorId="5" shapeId="0" xr:uid="{D551A59F-DE75-824A-8511-F2DED5407378}">
      <text>
        <r>
          <rPr>
            <b/>
            <sz val="9"/>
            <rFont val="Times New Roman"/>
            <family val="1"/>
          </rPr>
          <t>pc:</t>
        </r>
        <r>
          <rPr>
            <sz val="9"/>
            <rFont val="Times New Roman"/>
            <family val="1"/>
          </rPr>
          <t xml:space="preserve">
Was 22,390,000</t>
        </r>
      </text>
    </comment>
    <comment ref="C3" authorId="1" shapeId="0" xr:uid="{CF21E902-C5A5-D540-B1FC-335FA3B22FC6}">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22.390.000</t>
        </r>
      </text>
    </comment>
    <comment ref="D3" authorId="1" shapeId="0" xr:uid="{669A6DD9-9AD7-5B4B-876C-4E27959DCA99}">
      <text>
        <r>
          <rPr>
            <b/>
            <sz val="10"/>
            <color rgb="FF000000"/>
            <rFont val="Tahoma"/>
            <family val="2"/>
          </rPr>
          <t>Đặng Thanh Vượng:</t>
        </r>
        <r>
          <rPr>
            <sz val="10"/>
            <color rgb="FF000000"/>
            <rFont val="Tahoma"/>
            <family val="2"/>
          </rPr>
          <t xml:space="preserve">
</t>
        </r>
        <r>
          <rPr>
            <sz val="10"/>
            <color rgb="FF000000"/>
            <rFont val="Tahoma"/>
            <family val="2"/>
          </rPr>
          <t>Last week was: 22.090.000</t>
        </r>
      </text>
    </comment>
    <comment ref="F3" authorId="2" shapeId="0" xr:uid="{ED2574C6-A9F2-F048-B983-6595EB6D814B}">
      <text>
        <r>
          <rPr>
            <b/>
            <sz val="10"/>
            <color rgb="FF000000"/>
            <rFont val="Tahoma"/>
            <family val="2"/>
          </rPr>
          <t>Duy Nguyen:</t>
        </r>
        <r>
          <rPr>
            <sz val="10"/>
            <color rgb="FF000000"/>
            <rFont val="Tahoma"/>
            <family val="2"/>
          </rPr>
          <t xml:space="preserve">
</t>
        </r>
        <r>
          <rPr>
            <sz val="10"/>
            <color rgb="FF000000"/>
            <rFont val="Tahoma"/>
            <family val="2"/>
          </rPr>
          <t>last week was 21,590,000</t>
        </r>
      </text>
    </comment>
    <comment ref="G3" authorId="3" shapeId="0" xr:uid="{CEBADA52-2374-8C47-879E-F1765E6C8526}">
      <text>
        <r>
          <rPr>
            <b/>
            <sz val="10"/>
            <color rgb="FF000000"/>
            <rFont val="Tahoma"/>
            <family val="2"/>
          </rPr>
          <t>W13Q3: 21.790.000</t>
        </r>
      </text>
    </comment>
    <comment ref="H3" authorId="6" shapeId="0" xr:uid="{8EE2AA6C-2515-264C-BCC7-431B9C14D782}">
      <text>
        <r>
          <rPr>
            <b/>
            <sz val="9"/>
            <color indexed="81"/>
            <rFont val="Tahoma"/>
            <family val="2"/>
          </rPr>
          <t>Windows User:</t>
        </r>
        <r>
          <rPr>
            <sz val="9"/>
            <color indexed="81"/>
            <rFont val="Tahoma"/>
            <family val="2"/>
          </rPr>
          <t xml:space="preserve">
21940000</t>
        </r>
      </text>
    </comment>
    <comment ref="B4" authorId="0" shapeId="0" xr:uid="{21CA3F37-5513-584C-9C2B-D815431FF524}">
      <text>
        <r>
          <rPr>
            <b/>
            <sz val="10"/>
            <color rgb="FF000000"/>
            <rFont val="Tahoma"/>
            <family val="2"/>
          </rPr>
          <t>Microsoft Office User:</t>
        </r>
        <r>
          <rPr>
            <sz val="10"/>
            <color rgb="FF000000"/>
            <rFont val="Tahoma"/>
            <family val="2"/>
          </rPr>
          <t xml:space="preserve">
pc
was 24,990,000</t>
        </r>
      </text>
    </comment>
    <comment ref="C4" authorId="1" shapeId="0" xr:uid="{374DC963-4C58-E949-9191-9675697088C1}">
      <text>
        <r>
          <rPr>
            <b/>
            <sz val="10"/>
            <color rgb="FF000000"/>
            <rFont val="Tahoma"/>
            <family val="2"/>
          </rPr>
          <t>Dang Phuong Nam:</t>
        </r>
        <r>
          <rPr>
            <sz val="10"/>
            <color rgb="FF000000"/>
            <rFont val="Tahoma"/>
            <family val="2"/>
          </rPr>
          <t xml:space="preserve">
</t>
        </r>
        <r>
          <rPr>
            <sz val="10"/>
            <color rgb="FF000000"/>
            <rFont val="Helvetica Neue"/>
            <family val="2"/>
          </rPr>
          <t>Last week was: 25.190.000</t>
        </r>
      </text>
    </comment>
    <comment ref="D4" authorId="1" shapeId="0" xr:uid="{EB572F09-1427-D94D-9D39-C472EE455F48}">
      <text>
        <r>
          <rPr>
            <b/>
            <sz val="10"/>
            <color rgb="FF000000"/>
            <rFont val="Tahoma"/>
            <family val="2"/>
          </rPr>
          <t>Đặng Thanh Vượng:</t>
        </r>
        <r>
          <rPr>
            <sz val="10"/>
            <color rgb="FF000000"/>
            <rFont val="Tahoma"/>
            <family val="2"/>
          </rPr>
          <t xml:space="preserve">
</t>
        </r>
        <r>
          <rPr>
            <sz val="10"/>
            <color rgb="FF000000"/>
            <rFont val="Tahoma"/>
            <family val="2"/>
          </rPr>
          <t>Last week was: 24.890.000</t>
        </r>
      </text>
    </comment>
    <comment ref="F4" authorId="2" shapeId="0" xr:uid="{BAF944E2-1451-CC46-A76B-6205C171FB43}">
      <text>
        <r>
          <rPr>
            <b/>
            <sz val="10"/>
            <color rgb="FF000000"/>
            <rFont val="Tahoma"/>
            <family val="2"/>
          </rPr>
          <t>Duy Nguyen:</t>
        </r>
        <r>
          <rPr>
            <sz val="10"/>
            <color rgb="FF000000"/>
            <rFont val="Tahoma"/>
            <family val="2"/>
          </rPr>
          <t xml:space="preserve">
</t>
        </r>
        <r>
          <rPr>
            <sz val="10"/>
            <color rgb="FF000000"/>
            <rFont val="Tahoma"/>
            <family val="2"/>
          </rPr>
          <t>last week was 24,490,000</t>
        </r>
      </text>
    </comment>
    <comment ref="G4" authorId="3" shapeId="0" xr:uid="{D383230F-2DBA-DB48-85D3-81AD11BACDA7}">
      <text>
        <r>
          <rPr>
            <b/>
            <sz val="10"/>
            <color rgb="FF000000"/>
            <rFont val="Tahoma"/>
            <family val="2"/>
          </rPr>
          <t>W13Q3: 24.090.000</t>
        </r>
      </text>
    </comment>
    <comment ref="H4" authorId="4" shapeId="0" xr:uid="{9054D3EE-9797-F54A-8225-589CEA00745D}">
      <text>
        <r>
          <rPr>
            <b/>
            <sz val="9"/>
            <color rgb="FF000000"/>
            <rFont val="Tahoma"/>
            <family val="2"/>
          </rPr>
          <t>Sơn Nguyễn:</t>
        </r>
        <r>
          <rPr>
            <sz val="9"/>
            <color rgb="FF000000"/>
            <rFont val="Tahoma"/>
            <family val="2"/>
          </rPr>
          <t xml:space="preserve">
</t>
        </r>
        <r>
          <rPr>
            <sz val="9"/>
            <color rgb="FF000000"/>
            <rFont val="Tahoma"/>
            <family val="2"/>
          </rPr>
          <t>24290000</t>
        </r>
      </text>
    </comment>
    <comment ref="I4" authorId="0" shapeId="0" xr:uid="{1C22629B-118B-CC4B-BB4D-12E34336F266}">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23,773k</t>
        </r>
      </text>
    </comment>
    <comment ref="B5" authorId="5" shapeId="0" xr:uid="{712897C0-3AC5-924C-9035-59BA7F7E617A}">
      <text>
        <r>
          <rPr>
            <b/>
            <sz val="9"/>
            <rFont val="Times New Roman"/>
            <family val="1"/>
          </rPr>
          <t>pc:</t>
        </r>
        <r>
          <rPr>
            <sz val="9"/>
            <rFont val="Times New Roman"/>
            <family val="1"/>
          </rPr>
          <t xml:space="preserve">
Was 29,390,000</t>
        </r>
      </text>
    </comment>
    <comment ref="C5" authorId="1" shapeId="0" xr:uid="{2C7D5FBD-BC83-8445-9849-9F10BE73AFEB}">
      <text>
        <r>
          <rPr>
            <b/>
            <sz val="10"/>
            <color rgb="FF000000"/>
            <rFont val="Tahoma"/>
            <family val="2"/>
          </rPr>
          <t>Dang Phuong Nam:</t>
        </r>
        <r>
          <rPr>
            <sz val="10"/>
            <color rgb="FF000000"/>
            <rFont val="Tahoma"/>
            <family val="2"/>
          </rPr>
          <t xml:space="preserve">
</t>
        </r>
        <r>
          <rPr>
            <sz val="10"/>
            <color rgb="FF000000"/>
            <rFont val="Tahoma"/>
            <family val="2"/>
          </rPr>
          <t>Last week was: 29.390.000</t>
        </r>
      </text>
    </comment>
    <comment ref="F5" authorId="2" shapeId="0" xr:uid="{F89D42F1-E8BA-B343-80F4-831517AC7D59}">
      <text>
        <r>
          <rPr>
            <b/>
            <sz val="10"/>
            <color rgb="FF000000"/>
            <rFont val="Tahoma"/>
            <family val="2"/>
          </rPr>
          <t>Duy Nguyen:</t>
        </r>
        <r>
          <rPr>
            <sz val="10"/>
            <color rgb="FF000000"/>
            <rFont val="Tahoma"/>
            <family val="2"/>
          </rPr>
          <t xml:space="preserve">
</t>
        </r>
        <r>
          <rPr>
            <sz val="10"/>
            <color rgb="FF000000"/>
            <rFont val="Tahoma"/>
            <family val="2"/>
          </rPr>
          <t>last week was 28,890,000</t>
        </r>
      </text>
    </comment>
    <comment ref="G5" authorId="3" shapeId="0" xr:uid="{3594783C-201A-6F49-9D70-ED0A010958B6}">
      <text>
        <r>
          <rPr>
            <b/>
            <sz val="10"/>
            <color rgb="FF000000"/>
            <rFont val="Tahoma"/>
            <family val="2"/>
          </rPr>
          <t>W13Q3: 28.790.000</t>
        </r>
      </text>
    </comment>
    <comment ref="H5" authorId="4" shapeId="0" xr:uid="{9A0A1305-C6C9-BF40-933F-F2D773981423}">
      <text>
        <r>
          <rPr>
            <b/>
            <sz val="9"/>
            <color rgb="FF000000"/>
            <rFont val="Tahoma"/>
            <family val="2"/>
          </rPr>
          <t>Sơn Nguyễn:</t>
        </r>
        <r>
          <rPr>
            <sz val="9"/>
            <color rgb="FF000000"/>
            <rFont val="Tahoma"/>
            <family val="2"/>
          </rPr>
          <t xml:space="preserve">
</t>
        </r>
        <r>
          <rPr>
            <sz val="9"/>
            <color rgb="FF000000"/>
            <rFont val="Tahoma"/>
            <family val="2"/>
          </rPr>
          <t xml:space="preserve">28890000
</t>
        </r>
      </text>
    </comment>
    <comment ref="I5" authorId="0" shapeId="0" xr:uid="{58307D5C-BF9F-6E4F-99A5-A7F766953440}">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28,755k</t>
        </r>
      </text>
    </comment>
    <comment ref="C6" authorId="1" shapeId="0" xr:uid="{4DB30F7F-C25E-C14C-AC10-B4994CDF1291}">
      <text>
        <r>
          <rPr>
            <b/>
            <sz val="10"/>
            <color rgb="FF000000"/>
            <rFont val="Tahoma"/>
            <family val="2"/>
          </rPr>
          <t>Dang Phuong Nam:</t>
        </r>
        <r>
          <rPr>
            <sz val="10"/>
            <color rgb="FF000000"/>
            <rFont val="Tahoma"/>
            <family val="2"/>
          </rPr>
          <t xml:space="preserve">
</t>
        </r>
        <r>
          <rPr>
            <sz val="10"/>
            <color rgb="FF000000"/>
            <rFont val="Tahoma"/>
            <family val="2"/>
          </rPr>
          <t>Last week was: 19.690.000</t>
        </r>
      </text>
    </comment>
    <comment ref="D6" authorId="1" shapeId="0" xr:uid="{86183EAA-E622-9E44-AB55-F268118E248D}">
      <text>
        <r>
          <rPr>
            <b/>
            <sz val="10"/>
            <color rgb="FF000000"/>
            <rFont val="Tahoma"/>
            <family val="2"/>
          </rPr>
          <t>Đặng Thanh Vượng:</t>
        </r>
        <r>
          <rPr>
            <sz val="10"/>
            <color rgb="FF000000"/>
            <rFont val="Tahoma"/>
            <family val="2"/>
          </rPr>
          <t xml:space="preserve">
</t>
        </r>
        <r>
          <rPr>
            <sz val="10"/>
            <color rgb="FF000000"/>
            <rFont val="Tahoma"/>
            <family val="2"/>
          </rPr>
          <t>Last week was: 19.390.000</t>
        </r>
      </text>
    </comment>
    <comment ref="E6" authorId="0" shapeId="0" xr:uid="{919BD6F9-1035-0440-BAEC-FC339DD552D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19.490.000đ</t>
        </r>
      </text>
    </comment>
    <comment ref="F6" authorId="2" shapeId="0" xr:uid="{8AC2E6F9-3923-C940-BDD0-D92423B873CE}">
      <text>
        <r>
          <rPr>
            <b/>
            <sz val="10"/>
            <color rgb="FF000000"/>
            <rFont val="Tahoma"/>
            <family val="2"/>
          </rPr>
          <t>Duy Nguyen:</t>
        </r>
        <r>
          <rPr>
            <sz val="10"/>
            <color rgb="FF000000"/>
            <rFont val="Tahoma"/>
            <family val="2"/>
          </rPr>
          <t xml:space="preserve">
</t>
        </r>
        <r>
          <rPr>
            <sz val="10"/>
            <color rgb="FF000000"/>
            <rFont val="Tahoma"/>
            <family val="2"/>
          </rPr>
          <t>last week was 19,190,000</t>
        </r>
      </text>
    </comment>
    <comment ref="G6" authorId="3" shapeId="0" xr:uid="{81557824-3074-A143-A379-F5A9250C52B8}">
      <text>
        <r>
          <rPr>
            <b/>
            <sz val="10"/>
            <color rgb="FF000000"/>
            <rFont val="Tahoma"/>
            <family val="2"/>
          </rPr>
          <t xml:space="preserve">W13Q3: 18.990.000
</t>
        </r>
      </text>
    </comment>
    <comment ref="E7" authorId="0" shapeId="0" xr:uid="{35C6EE40-2116-1547-ACD4-BDB31AFF74A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17.590.000đ</t>
        </r>
      </text>
    </comment>
    <comment ref="F7" authorId="2" shapeId="0" xr:uid="{9670D59C-3EA1-8543-96AF-C5A9BBAE75D3}">
      <text>
        <r>
          <rPr>
            <b/>
            <sz val="10"/>
            <color rgb="FF000000"/>
            <rFont val="Tahoma"/>
            <family val="2"/>
          </rPr>
          <t>Duy Nguyen:</t>
        </r>
        <r>
          <rPr>
            <sz val="10"/>
            <color rgb="FF000000"/>
            <rFont val="Tahoma"/>
            <family val="2"/>
          </rPr>
          <t xml:space="preserve">
</t>
        </r>
        <r>
          <rPr>
            <sz val="10"/>
            <color rgb="FF000000"/>
            <rFont val="Tahoma"/>
            <family val="2"/>
          </rPr>
          <t>last week was 16,990,000</t>
        </r>
      </text>
    </comment>
    <comment ref="G7" authorId="3" shapeId="0" xr:uid="{94F9D317-F504-AD41-881C-05E9E96BA501}">
      <text>
        <r>
          <rPr>
            <b/>
            <sz val="10"/>
            <color rgb="FF000000"/>
            <rFont val="Tahoma"/>
            <family val="2"/>
          </rPr>
          <t>W13Q3: 16.290.000</t>
        </r>
      </text>
    </comment>
    <comment ref="H7" authorId="4" shapeId="0" xr:uid="{7A9039DA-C159-724E-89E7-920B145217D7}">
      <text>
        <r>
          <rPr>
            <b/>
            <sz val="9"/>
            <color indexed="81"/>
            <rFont val="Tahoma"/>
            <family val="2"/>
          </rPr>
          <t>Sơn Nguyễn:</t>
        </r>
        <r>
          <rPr>
            <sz val="9"/>
            <color indexed="81"/>
            <rFont val="Tahoma"/>
            <family val="2"/>
          </rPr>
          <t xml:space="preserve">
16290000</t>
        </r>
      </text>
    </comment>
    <comment ref="B8" authorId="5" shapeId="0" xr:uid="{EFA4AC4E-B734-2047-AB80-DF5D2C21E4BB}">
      <text>
        <r>
          <rPr>
            <b/>
            <sz val="9"/>
            <rFont val="Times New Roman"/>
            <family val="1"/>
          </rPr>
          <t>pc:</t>
        </r>
        <r>
          <rPr>
            <sz val="9"/>
            <rFont val="Times New Roman"/>
            <family val="1"/>
          </rPr>
          <t xml:space="preserve">
Was 13,890,000</t>
        </r>
      </text>
    </comment>
    <comment ref="C8" authorId="1" shapeId="0" xr:uid="{873454E4-B9F6-404A-8FE5-AEE31450A4DE}">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13.890.000</t>
        </r>
      </text>
    </comment>
    <comment ref="D8" authorId="1" shapeId="0" xr:uid="{D2AD32BE-68CF-5548-AF64-6AA9BFFBFF9E}">
      <text>
        <r>
          <rPr>
            <b/>
            <sz val="10"/>
            <color rgb="FF000000"/>
            <rFont val="Tahoma"/>
            <family val="2"/>
          </rPr>
          <t>Đặng Thanh Vượng:</t>
        </r>
        <r>
          <rPr>
            <sz val="10"/>
            <color rgb="FF000000"/>
            <rFont val="Tahoma"/>
            <family val="2"/>
          </rPr>
          <t xml:space="preserve">
</t>
        </r>
        <r>
          <rPr>
            <sz val="10"/>
            <color rgb="FF000000"/>
            <rFont val="Tahoma"/>
            <family val="2"/>
          </rPr>
          <t>Last week was: 13.590.000</t>
        </r>
      </text>
    </comment>
    <comment ref="F8" authorId="2" shapeId="0" xr:uid="{A8B11C83-79C5-D64B-B64B-D2D5CC6E6C72}">
      <text>
        <r>
          <rPr>
            <b/>
            <sz val="10"/>
            <color rgb="FF000000"/>
            <rFont val="Tahoma"/>
            <family val="2"/>
          </rPr>
          <t>Duy Nguyen:</t>
        </r>
        <r>
          <rPr>
            <sz val="10"/>
            <color rgb="FF000000"/>
            <rFont val="Tahoma"/>
            <family val="2"/>
          </rPr>
          <t xml:space="preserve">
</t>
        </r>
        <r>
          <rPr>
            <sz val="10"/>
            <color rgb="FF000000"/>
            <rFont val="Tahoma"/>
            <family val="2"/>
          </rPr>
          <t>last week was 13,590,000</t>
        </r>
      </text>
    </comment>
    <comment ref="G8" authorId="3" shapeId="0" xr:uid="{D166C679-F670-274A-9942-39D42D151ABC}">
      <text>
        <r>
          <rPr>
            <b/>
            <sz val="10"/>
            <color rgb="FF000000"/>
            <rFont val="Tahoma"/>
            <family val="2"/>
          </rPr>
          <t>W13Q3: 13.690.000</t>
        </r>
      </text>
    </comment>
    <comment ref="I8" authorId="0" shapeId="0" xr:uid="{B0A130AE-C7CD-3E45-8AC8-F420160DB595}">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23,490k</t>
        </r>
      </text>
    </comment>
    <comment ref="D9" authorId="1" shapeId="0" xr:uid="{C8339603-82E8-0749-B5F9-B8F106C15728}">
      <text>
        <r>
          <rPr>
            <b/>
            <sz val="10"/>
            <color rgb="FF000000"/>
            <rFont val="Tahoma"/>
            <family val="2"/>
          </rPr>
          <t>Đặng Thanh Vượng:</t>
        </r>
        <r>
          <rPr>
            <sz val="10"/>
            <color rgb="FF000000"/>
            <rFont val="Tahoma"/>
            <family val="2"/>
          </rPr>
          <t xml:space="preserve">
</t>
        </r>
        <r>
          <rPr>
            <sz val="10"/>
            <color rgb="FF000000"/>
            <rFont val="Tahoma"/>
            <family val="2"/>
          </rPr>
          <t>Last week was: 11.890.000</t>
        </r>
      </text>
    </comment>
    <comment ref="F9" authorId="2" shapeId="0" xr:uid="{9CA80B57-856C-514A-9FD5-675E59D689E9}">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G9" authorId="3" shapeId="0" xr:uid="{D4D53FBE-D52C-1A4A-B7FA-894224EAC63B}">
      <text>
        <r>
          <rPr>
            <b/>
            <sz val="10"/>
            <color rgb="FF000000"/>
            <rFont val="Tahoma"/>
            <family val="2"/>
          </rPr>
          <t>W13Q3: 11.790.000</t>
        </r>
      </text>
    </comment>
    <comment ref="B10" authorId="5" shapeId="0" xr:uid="{D126FAE2-FC70-AA42-B8A0-9AAAEA7ED8FA}">
      <text>
        <r>
          <rPr>
            <b/>
            <sz val="9"/>
            <rFont val="Times New Roman"/>
            <family val="1"/>
          </rPr>
          <t>pc:</t>
        </r>
        <r>
          <rPr>
            <sz val="9"/>
            <rFont val="Times New Roman"/>
            <family val="1"/>
          </rPr>
          <t xml:space="preserve">
Was 8,590,000</t>
        </r>
      </text>
    </comment>
    <comment ref="C10" authorId="1" shapeId="0" xr:uid="{C4607159-3DF3-544D-9A06-5819E10B8AEE}">
      <text>
        <r>
          <rPr>
            <b/>
            <sz val="10"/>
            <color rgb="FF000000"/>
            <rFont val="Tahoma"/>
            <family val="2"/>
          </rPr>
          <t>Dang Phuong Nam:</t>
        </r>
        <r>
          <rPr>
            <sz val="10"/>
            <color rgb="FF000000"/>
            <rFont val="Tahoma"/>
            <family val="2"/>
          </rPr>
          <t xml:space="preserve">
</t>
        </r>
        <r>
          <rPr>
            <sz val="10"/>
            <color rgb="FF000000"/>
            <rFont val="Tahoma"/>
            <family val="2"/>
          </rPr>
          <t>Last week was: 8.590.000</t>
        </r>
      </text>
    </comment>
    <comment ref="D10" authorId="1" shapeId="0" xr:uid="{F8873CF7-7DDA-3442-8734-70C4882C7788}">
      <text>
        <r>
          <rPr>
            <b/>
            <sz val="10"/>
            <color rgb="FF000000"/>
            <rFont val="Tahoma"/>
            <family val="2"/>
          </rPr>
          <t>Đặng Thanh Vượng:</t>
        </r>
        <r>
          <rPr>
            <sz val="10"/>
            <color rgb="FF000000"/>
            <rFont val="Tahoma"/>
            <family val="2"/>
          </rPr>
          <t xml:space="preserve">
</t>
        </r>
        <r>
          <rPr>
            <sz val="10"/>
            <color rgb="FF000000"/>
            <rFont val="Tahoma"/>
            <family val="2"/>
          </rPr>
          <t>Last week was: 8.540.000</t>
        </r>
      </text>
    </comment>
    <comment ref="E10" authorId="0" shapeId="0" xr:uid="{B089311A-2735-8745-9F64-B411E909DA8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8.590.000đ</t>
        </r>
      </text>
    </comment>
    <comment ref="F10" authorId="2" shapeId="0" xr:uid="{393FF918-4E49-B442-BE26-918F61118EB9}">
      <text>
        <r>
          <rPr>
            <b/>
            <sz val="10"/>
            <color rgb="FF000000"/>
            <rFont val="Tahoma"/>
            <family val="2"/>
          </rPr>
          <t>Duy Nguyen:</t>
        </r>
        <r>
          <rPr>
            <sz val="10"/>
            <color rgb="FF000000"/>
            <rFont val="Tahoma"/>
            <family val="2"/>
          </rPr>
          <t xml:space="preserve">
</t>
        </r>
        <r>
          <rPr>
            <sz val="10"/>
            <color rgb="FF000000"/>
            <rFont val="Tahoma"/>
            <family val="2"/>
          </rPr>
          <t>last week was 8,490,000</t>
        </r>
      </text>
    </comment>
    <comment ref="G10" authorId="3" shapeId="0" xr:uid="{E56272C4-177D-1044-BA91-2D044927F525}">
      <text>
        <r>
          <rPr>
            <b/>
            <sz val="10"/>
            <color rgb="FF000000"/>
            <rFont val="Tahoma"/>
            <family val="2"/>
          </rPr>
          <t>W13Q3: 8.390.000</t>
        </r>
      </text>
    </comment>
    <comment ref="G11" authorId="3" shapeId="0" xr:uid="{1EB8FD8C-3369-1346-8AF2-97153A57F7CF}">
      <text>
        <r>
          <rPr>
            <b/>
            <sz val="10"/>
            <color rgb="FF000000"/>
            <rFont val="Tahoma"/>
            <family val="2"/>
          </rPr>
          <t xml:space="preserve">W13Q3: 19.990.000
</t>
        </r>
      </text>
    </comment>
    <comment ref="E12" authorId="0" shapeId="0" xr:uid="{1C2A3824-9BA2-6A4F-AEFD-6D729173ED4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14.290.000đ</t>
        </r>
      </text>
    </comment>
    <comment ref="F12" authorId="2" shapeId="0" xr:uid="{CC6BA724-959C-6C41-AF4C-EAF64DA635A5}">
      <text>
        <r>
          <rPr>
            <b/>
            <sz val="10"/>
            <color rgb="FF000000"/>
            <rFont val="Tahoma"/>
            <family val="2"/>
          </rPr>
          <t>Duy Nguyen:</t>
        </r>
        <r>
          <rPr>
            <sz val="10"/>
            <color rgb="FF000000"/>
            <rFont val="Tahoma"/>
            <family val="2"/>
          </rPr>
          <t xml:space="preserve">
</t>
        </r>
        <r>
          <rPr>
            <sz val="10"/>
            <color rgb="FF000000"/>
            <rFont val="Tahoma"/>
            <family val="2"/>
          </rPr>
          <t>last week was 14,590,000</t>
        </r>
      </text>
    </comment>
    <comment ref="G12" authorId="3" shapeId="0" xr:uid="{C8C38C99-45F3-F749-B192-18C713CBA411}">
      <text>
        <r>
          <rPr>
            <b/>
            <sz val="10"/>
            <color rgb="FF000000"/>
            <rFont val="Aptos Narrow"/>
            <family val="2"/>
            <scheme val="minor"/>
          </rPr>
          <t>W13Q3: 13.990.000</t>
        </r>
        <r>
          <rPr>
            <sz val="10"/>
            <color rgb="FF000000"/>
            <rFont val="Aptos Narrow"/>
            <family val="2"/>
            <scheme val="minor"/>
          </rPr>
          <t xml:space="preserve">
</t>
        </r>
      </text>
    </comment>
    <comment ref="D13" authorId="1" shapeId="0" xr:uid="{CE6855E3-DFCA-414C-9419-61D34EC9884B}">
      <text>
        <r>
          <rPr>
            <b/>
            <sz val="10"/>
            <color rgb="FF000000"/>
            <rFont val="Tahoma"/>
            <family val="2"/>
          </rPr>
          <t>Đặng Thanh Vượng:</t>
        </r>
        <r>
          <rPr>
            <sz val="10"/>
            <color rgb="FF000000"/>
            <rFont val="Tahoma"/>
            <family val="2"/>
          </rPr>
          <t xml:space="preserve">
</t>
        </r>
        <r>
          <rPr>
            <sz val="10"/>
            <color rgb="FF000000"/>
            <rFont val="Tahoma"/>
            <family val="2"/>
          </rPr>
          <t>Last week was: 12.690.000</t>
        </r>
      </text>
    </comment>
    <comment ref="E13" authorId="0" shapeId="0" xr:uid="{D4EBE202-C15C-A24C-8C01-493525D8A0F2}">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12.190.000đ</t>
        </r>
      </text>
    </comment>
    <comment ref="F13" authorId="2" shapeId="0" xr:uid="{B2E922A8-5D80-C540-925A-5509AEB6FFCA}">
      <text>
        <r>
          <rPr>
            <b/>
            <sz val="10"/>
            <color rgb="FF000000"/>
            <rFont val="Tahoma"/>
            <family val="2"/>
          </rPr>
          <t>Duy Nguyen:</t>
        </r>
        <r>
          <rPr>
            <sz val="10"/>
            <color rgb="FF000000"/>
            <rFont val="Tahoma"/>
            <family val="2"/>
          </rPr>
          <t xml:space="preserve">
</t>
        </r>
        <r>
          <rPr>
            <sz val="10"/>
            <color rgb="FF000000"/>
            <rFont val="Tahoma"/>
            <family val="2"/>
          </rPr>
          <t>last week was 12,490,000</t>
        </r>
      </text>
    </comment>
    <comment ref="G13" authorId="3" shapeId="0" xr:uid="{FDC06AD9-E5FF-FD44-BAE8-667FC0F8BC85}">
      <text>
        <r>
          <rPr>
            <b/>
            <sz val="10"/>
            <color rgb="FF000000"/>
            <rFont val="Aptos Narrow"/>
            <family val="2"/>
            <scheme val="minor"/>
          </rPr>
          <t>W13Q3: 11.690.000</t>
        </r>
        <r>
          <rPr>
            <sz val="10"/>
            <color rgb="FF000000"/>
            <rFont val="Aptos Narrow"/>
            <family val="2"/>
            <scheme val="minor"/>
          </rPr>
          <t xml:space="preserve">
</t>
        </r>
      </text>
    </comment>
    <comment ref="D14" authorId="1" shapeId="0" xr:uid="{1A6EF0A2-9A75-C741-B9FF-EBEDABBD00C6}">
      <text>
        <r>
          <rPr>
            <b/>
            <sz val="10"/>
            <color rgb="FF000000"/>
            <rFont val="Tahoma"/>
            <family val="2"/>
          </rPr>
          <t>Đặng Thanh Vượng:</t>
        </r>
        <r>
          <rPr>
            <sz val="10"/>
            <color rgb="FF000000"/>
            <rFont val="Tahoma"/>
            <family val="2"/>
          </rPr>
          <t xml:space="preserve">
</t>
        </r>
        <r>
          <rPr>
            <sz val="10"/>
            <color rgb="FF000000"/>
            <rFont val="Helvetica Neue"/>
            <family val="2"/>
          </rPr>
          <t>Last week was: 9.940,000</t>
        </r>
        <r>
          <rPr>
            <sz val="10"/>
            <color rgb="FF000000"/>
            <rFont val="Tahoma"/>
            <family val="2"/>
          </rPr>
          <t xml:space="preserve">	</t>
        </r>
      </text>
    </comment>
    <comment ref="E14" authorId="0" shapeId="0" xr:uid="{3C15C060-2429-8246-9997-552BDF09454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9.490.000đ</t>
        </r>
      </text>
    </comment>
    <comment ref="F14" authorId="2" shapeId="0" xr:uid="{2F2283B3-FAA1-EA4B-B750-323969BA99EA}">
      <text>
        <r>
          <rPr>
            <b/>
            <sz val="10"/>
            <color rgb="FF000000"/>
            <rFont val="Tahoma"/>
            <family val="2"/>
          </rPr>
          <t>Duy Nguyen:</t>
        </r>
        <r>
          <rPr>
            <sz val="10"/>
            <color rgb="FF000000"/>
            <rFont val="Tahoma"/>
            <family val="2"/>
          </rPr>
          <t xml:space="preserve">
</t>
        </r>
        <r>
          <rPr>
            <sz val="10"/>
            <color rgb="FF000000"/>
            <rFont val="Tahoma"/>
            <family val="2"/>
          </rPr>
          <t>last week was 9,590,000</t>
        </r>
      </text>
    </comment>
    <comment ref="G14" authorId="3" shapeId="0" xr:uid="{6F1C1B17-B8BB-D944-B56E-885E0F79A941}">
      <text>
        <r>
          <rPr>
            <b/>
            <sz val="10"/>
            <color rgb="FF000000"/>
            <rFont val="Aptos Narrow"/>
            <family val="2"/>
            <scheme val="minor"/>
          </rPr>
          <t>W13Q3:</t>
        </r>
        <r>
          <rPr>
            <sz val="10"/>
            <color rgb="FF000000"/>
            <rFont val="Tahoma"/>
            <family val="2"/>
          </rPr>
          <t xml:space="preserve"> </t>
        </r>
        <r>
          <rPr>
            <b/>
            <sz val="10"/>
            <color rgb="FF000000"/>
            <rFont val="Tahoma"/>
            <family val="2"/>
          </rPr>
          <t>9.490.000</t>
        </r>
      </text>
    </comment>
    <comment ref="I14" authorId="0" shapeId="0" xr:uid="{78D85159-CF59-9349-90D0-6F671D68D02C}">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10,801k</t>
        </r>
      </text>
    </comment>
    <comment ref="B15" authorId="5" shapeId="0" xr:uid="{1579894E-036B-5145-8E21-EA2A4D373C68}">
      <text>
        <r>
          <rPr>
            <b/>
            <sz val="9"/>
            <rFont val="Times New Roman"/>
            <family val="1"/>
          </rPr>
          <t>pc:</t>
        </r>
        <r>
          <rPr>
            <sz val="9"/>
            <rFont val="Times New Roman"/>
            <family val="1"/>
          </rPr>
          <t xml:space="preserve">
Was 7,090,000</t>
        </r>
      </text>
    </comment>
    <comment ref="C15" authorId="1" shapeId="0" xr:uid="{0736AFED-92CB-FA4F-9C25-6E552AC89FEB}">
      <text>
        <r>
          <rPr>
            <b/>
            <sz val="10"/>
            <color rgb="FF000000"/>
            <rFont val="Tahoma"/>
            <family val="2"/>
          </rPr>
          <t>Dang Phuong Nam:</t>
        </r>
        <r>
          <rPr>
            <sz val="10"/>
            <color rgb="FF000000"/>
            <rFont val="Tahoma"/>
            <family val="2"/>
          </rPr>
          <t xml:space="preserve">
</t>
        </r>
        <r>
          <rPr>
            <sz val="10"/>
            <color rgb="FF000000"/>
            <rFont val="Tahoma"/>
            <family val="2"/>
          </rPr>
          <t>Last week was: 7.090.000</t>
        </r>
      </text>
    </comment>
    <comment ref="D15" authorId="1" shapeId="0" xr:uid="{DF7E65CC-8AA5-7B4D-A43C-2D6D39652FCC}">
      <text>
        <r>
          <rPr>
            <b/>
            <sz val="10"/>
            <color rgb="FF000000"/>
            <rFont val="Tahoma"/>
            <family val="2"/>
          </rPr>
          <t>Đặng Thanh Vượng:</t>
        </r>
        <r>
          <rPr>
            <sz val="10"/>
            <color rgb="FF000000"/>
            <rFont val="Tahoma"/>
            <family val="2"/>
          </rPr>
          <t xml:space="preserve">
</t>
        </r>
        <r>
          <rPr>
            <sz val="10"/>
            <color rgb="FF000000"/>
            <rFont val="Helvetica Neue"/>
            <family val="2"/>
          </rPr>
          <t>Last week was: 7.140,000</t>
        </r>
        <r>
          <rPr>
            <sz val="10"/>
            <color rgb="FF000000"/>
            <rFont val="Tahoma"/>
            <family val="2"/>
          </rPr>
          <t xml:space="preserve">	</t>
        </r>
      </text>
    </comment>
    <comment ref="E15" authorId="0" shapeId="0" xr:uid="{E658A997-6B72-D840-9812-9DFCF0E3689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6.790.000đ</t>
        </r>
      </text>
    </comment>
    <comment ref="F15" authorId="2" shapeId="0" xr:uid="{310CAA10-81BF-B443-B09B-80B85EFEFA2A}">
      <text>
        <r>
          <rPr>
            <b/>
            <sz val="10"/>
            <color rgb="FF000000"/>
            <rFont val="Tahoma"/>
            <family val="2"/>
          </rPr>
          <t>Duy Nguyen:</t>
        </r>
        <r>
          <rPr>
            <sz val="10"/>
            <color rgb="FF000000"/>
            <rFont val="Tahoma"/>
            <family val="2"/>
          </rPr>
          <t xml:space="preserve">
</t>
        </r>
        <r>
          <rPr>
            <sz val="10"/>
            <color rgb="FF000000"/>
            <rFont val="Tahoma"/>
            <family val="2"/>
          </rPr>
          <t>last week was 6,790,000</t>
        </r>
      </text>
    </comment>
    <comment ref="G15" authorId="3" shapeId="0" xr:uid="{9F8DD848-D0DA-2444-A026-D34259D6C463}">
      <text>
        <r>
          <rPr>
            <b/>
            <sz val="10"/>
            <color rgb="FF000000"/>
            <rFont val="Tahoma"/>
            <family val="2"/>
          </rPr>
          <t>W13Q3: 6.850.000</t>
        </r>
      </text>
    </comment>
    <comment ref="H15" authorId="4" shapeId="0" xr:uid="{786B5D96-0416-5747-9206-CC2D42520956}">
      <text>
        <r>
          <rPr>
            <b/>
            <sz val="9"/>
            <color rgb="FF000000"/>
            <rFont val="Tahoma"/>
            <family val="2"/>
          </rPr>
          <t>Sơn Nguyễn:</t>
        </r>
        <r>
          <rPr>
            <sz val="9"/>
            <color rgb="FF000000"/>
            <rFont val="Tahoma"/>
            <family val="2"/>
          </rPr>
          <t xml:space="preserve">
</t>
        </r>
        <r>
          <rPr>
            <sz val="9"/>
            <color rgb="FF000000"/>
            <rFont val="Tahoma"/>
            <family val="2"/>
          </rPr>
          <t>6890000</t>
        </r>
      </text>
    </comment>
    <comment ref="I15" authorId="0" shapeId="0" xr:uid="{C62C5013-2442-444C-8CFD-5233B15F3C2B}">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6,853k</t>
        </r>
      </text>
    </comment>
    <comment ref="C20" authorId="1" shapeId="0" xr:uid="{B1CF6CD3-52B3-B34E-8A5D-0A603CD5109B}">
      <text>
        <r>
          <rPr>
            <b/>
            <sz val="10"/>
            <color rgb="FF000000"/>
            <rFont val="Tahoma"/>
            <family val="2"/>
          </rPr>
          <t>Dang Phuong Nam:</t>
        </r>
        <r>
          <rPr>
            <sz val="10"/>
            <color rgb="FF000000"/>
            <rFont val="Tahoma"/>
            <family val="2"/>
          </rPr>
          <t xml:space="preserve">
</t>
        </r>
        <r>
          <rPr>
            <sz val="10"/>
            <color rgb="FF000000"/>
            <rFont val="Tahoma"/>
            <family val="2"/>
          </rPr>
          <t>Last week was: 5.990.000</t>
        </r>
      </text>
    </comment>
    <comment ref="D20" authorId="1" shapeId="0" xr:uid="{E622D923-D450-1940-9D71-3185F9DD87EE}">
      <text>
        <r>
          <rPr>
            <b/>
            <sz val="10"/>
            <color rgb="FF000000"/>
            <rFont val="Tahoma"/>
            <family val="2"/>
          </rPr>
          <t>Đặng Thanh Vượng:</t>
        </r>
        <r>
          <rPr>
            <sz val="10"/>
            <color rgb="FF000000"/>
            <rFont val="Tahoma"/>
            <family val="2"/>
          </rPr>
          <t xml:space="preserve">
</t>
        </r>
        <r>
          <rPr>
            <sz val="10"/>
            <color rgb="FF000000"/>
            <rFont val="Helvetica Neue"/>
            <family val="2"/>
          </rPr>
          <t>Last week was: 5.740,000</t>
        </r>
        <r>
          <rPr>
            <sz val="10"/>
            <color rgb="FF000000"/>
            <rFont val="Tahoma"/>
            <family val="2"/>
          </rPr>
          <t xml:space="preserve">	</t>
        </r>
      </text>
    </comment>
    <comment ref="E20" authorId="0" shapeId="0" xr:uid="{080FB960-5BA6-164F-AFF4-FFBD6C4BB922}">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5.890.000đ</t>
        </r>
      </text>
    </comment>
    <comment ref="F20" authorId="2" shapeId="0" xr:uid="{B725B3B7-3865-9042-AD95-111EBD4C3FD0}">
      <text>
        <r>
          <rPr>
            <b/>
            <sz val="10"/>
            <color rgb="FF000000"/>
            <rFont val="Tahoma"/>
            <family val="2"/>
          </rPr>
          <t>Duy Nguyen:</t>
        </r>
        <r>
          <rPr>
            <sz val="10"/>
            <color rgb="FF000000"/>
            <rFont val="Tahoma"/>
            <family val="2"/>
          </rPr>
          <t xml:space="preserve">
</t>
        </r>
        <r>
          <rPr>
            <sz val="10"/>
            <color rgb="FF000000"/>
            <rFont val="Tahoma"/>
            <family val="2"/>
          </rPr>
          <t>last week was 5,790,000</t>
        </r>
      </text>
    </comment>
    <comment ref="G20" authorId="3" shapeId="0" xr:uid="{BBCF4F3F-267C-9045-95B1-C8D02BBD1372}">
      <text>
        <r>
          <rPr>
            <b/>
            <sz val="10"/>
            <color rgb="FF000000"/>
            <rFont val="Tahoma"/>
            <family val="2"/>
          </rPr>
          <t>W13Q3: 5.790.000</t>
        </r>
      </text>
    </comment>
    <comment ref="H20" authorId="4" shapeId="0" xr:uid="{DA85762F-E9DD-A846-9AE2-B7B4C494C4BA}">
      <text>
        <r>
          <rPr>
            <b/>
            <sz val="9"/>
            <color rgb="FF000000"/>
            <rFont val="Tahoma"/>
            <family val="2"/>
          </rPr>
          <t>Sơn Nguyễn:</t>
        </r>
        <r>
          <rPr>
            <sz val="9"/>
            <color rgb="FF000000"/>
            <rFont val="Tahoma"/>
            <family val="2"/>
          </rPr>
          <t xml:space="preserve">
</t>
        </r>
        <r>
          <rPr>
            <sz val="9"/>
            <color rgb="FF000000"/>
            <rFont val="Tahoma"/>
            <family val="2"/>
          </rPr>
          <t>5790000</t>
        </r>
      </text>
    </comment>
    <comment ref="B21" authorId="5" shapeId="0" xr:uid="{D80CF9A6-282F-6D4D-8677-3179461578D7}">
      <text>
        <r>
          <rPr>
            <b/>
            <sz val="9"/>
            <rFont val="Times New Roman"/>
            <family val="1"/>
          </rPr>
          <t>pc:</t>
        </r>
        <r>
          <rPr>
            <sz val="9"/>
            <rFont val="Times New Roman"/>
            <family val="1"/>
          </rPr>
          <t xml:space="preserve">
Was 7,290,000</t>
        </r>
      </text>
    </comment>
    <comment ref="C21" authorId="1" shapeId="0" xr:uid="{9AECC3CA-284C-594E-A24D-B5F2DFB8EAC5}">
      <text>
        <r>
          <rPr>
            <b/>
            <sz val="10"/>
            <color rgb="FF000000"/>
            <rFont val="Tahoma"/>
            <family val="2"/>
          </rPr>
          <t>Dang Phuong Nam:</t>
        </r>
        <r>
          <rPr>
            <sz val="10"/>
            <color rgb="FF000000"/>
            <rFont val="Tahoma"/>
            <family val="2"/>
          </rPr>
          <t xml:space="preserve">
</t>
        </r>
        <r>
          <rPr>
            <sz val="10"/>
            <color rgb="FF000000"/>
            <rFont val="Tahoma"/>
            <family val="2"/>
          </rPr>
          <t>Last week was: 7.490.000</t>
        </r>
      </text>
    </comment>
    <comment ref="E21" authorId="0" shapeId="0" xr:uid="{75CDEAF9-EFB1-664B-B135-E638BE41034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7.390.000đ</t>
        </r>
      </text>
    </comment>
    <comment ref="F21" authorId="2" shapeId="0" xr:uid="{077A8B9E-CB82-E744-8FFF-C088ADFCF40B}">
      <text>
        <r>
          <rPr>
            <b/>
            <sz val="10"/>
            <color rgb="FF000000"/>
            <rFont val="Tahoma"/>
            <family val="2"/>
          </rPr>
          <t>Duy Nguyen:</t>
        </r>
        <r>
          <rPr>
            <sz val="10"/>
            <color rgb="FF000000"/>
            <rFont val="Tahoma"/>
            <family val="2"/>
          </rPr>
          <t xml:space="preserve">
</t>
        </r>
        <r>
          <rPr>
            <sz val="10"/>
            <color rgb="FF000000"/>
            <rFont val="Tahoma"/>
            <family val="2"/>
          </rPr>
          <t>last week was 7,190,000</t>
        </r>
      </text>
    </comment>
    <comment ref="G21" authorId="3" shapeId="0" xr:uid="{8A305E90-656A-6843-A102-548E8B740F47}">
      <text>
        <r>
          <rPr>
            <b/>
            <sz val="10"/>
            <color rgb="FF000000"/>
            <rFont val="Aptos Narrow"/>
            <family val="2"/>
            <scheme val="minor"/>
          </rPr>
          <t>W13Q3: 7.190.000</t>
        </r>
        <r>
          <rPr>
            <sz val="10"/>
            <color rgb="FF000000"/>
            <rFont val="Aptos Narrow"/>
            <family val="2"/>
            <scheme val="minor"/>
          </rPr>
          <t xml:space="preserve">
</t>
        </r>
      </text>
    </comment>
    <comment ref="H21" authorId="4" shapeId="0" xr:uid="{F9026749-0471-3840-B794-F2DBDEEE6FC4}">
      <text>
        <r>
          <rPr>
            <b/>
            <sz val="9"/>
            <color indexed="81"/>
            <rFont val="Tahoma"/>
            <family val="2"/>
          </rPr>
          <t>Sơn Nguyễn:</t>
        </r>
        <r>
          <rPr>
            <sz val="9"/>
            <color indexed="81"/>
            <rFont val="Tahoma"/>
            <family val="2"/>
          </rPr>
          <t xml:space="preserve">
7190000</t>
        </r>
      </text>
    </comment>
    <comment ref="D22" authorId="1" shapeId="0" xr:uid="{F40C6345-9AA4-F14E-B4D3-8CF8EF7BF7C7}">
      <text>
        <r>
          <rPr>
            <b/>
            <sz val="10"/>
            <color rgb="FF000000"/>
            <rFont val="Tahoma"/>
            <family val="2"/>
          </rPr>
          <t>Đặng Thanh Vượng:</t>
        </r>
        <r>
          <rPr>
            <sz val="10"/>
            <color rgb="FF000000"/>
            <rFont val="Tahoma"/>
            <family val="2"/>
          </rPr>
          <t xml:space="preserve">
</t>
        </r>
        <r>
          <rPr>
            <sz val="10"/>
            <color rgb="FF000000"/>
            <rFont val="Helvetica Neue"/>
            <family val="2"/>
          </rPr>
          <t>Last week was: 6.740,000</t>
        </r>
        <r>
          <rPr>
            <sz val="10"/>
            <color rgb="FF000000"/>
            <rFont val="Tahoma"/>
            <family val="2"/>
          </rPr>
          <t xml:space="preserve">	</t>
        </r>
      </text>
    </comment>
    <comment ref="E22" authorId="0" shapeId="0" xr:uid="{F3384742-B0CC-1A42-B0CC-74F0C1511DDB}">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6.690.000đ</t>
        </r>
      </text>
    </comment>
    <comment ref="F22" authorId="2" shapeId="0" xr:uid="{31B8764F-126F-CC48-8919-92B62F5A41F9}">
      <text>
        <r>
          <rPr>
            <b/>
            <sz val="10"/>
            <color rgb="FF000000"/>
            <rFont val="Tahoma"/>
            <family val="2"/>
          </rPr>
          <t>Duy Nguyen:</t>
        </r>
        <r>
          <rPr>
            <sz val="10"/>
            <color rgb="FF000000"/>
            <rFont val="Tahoma"/>
            <family val="2"/>
          </rPr>
          <t xml:space="preserve">
</t>
        </r>
        <r>
          <rPr>
            <sz val="10"/>
            <color rgb="FF000000"/>
            <rFont val="Tahoma"/>
            <family val="2"/>
          </rPr>
          <t>last week was 6,690,000</t>
        </r>
      </text>
    </comment>
    <comment ref="G22" authorId="3" shapeId="0" xr:uid="{507EE1D6-AC98-9049-80D0-4BC2484FF58A}">
      <text>
        <r>
          <rPr>
            <b/>
            <sz val="10"/>
            <color rgb="FF000000"/>
            <rFont val="Aptos Narrow"/>
          </rPr>
          <t>W13Q3: 6.590.000</t>
        </r>
        <r>
          <rPr>
            <sz val="10"/>
            <color rgb="FF000000"/>
            <rFont val="Aptos Narrow"/>
          </rPr>
          <t xml:space="preserve">
</t>
        </r>
      </text>
    </comment>
    <comment ref="H22" authorId="4" shapeId="0" xr:uid="{E2669A0E-3807-5F48-9435-71C10D7F8498}">
      <text>
        <r>
          <rPr>
            <b/>
            <sz val="9"/>
            <color indexed="81"/>
            <rFont val="Tahoma"/>
            <family val="2"/>
          </rPr>
          <t>Sơn Nguyễn:</t>
        </r>
        <r>
          <rPr>
            <sz val="9"/>
            <color indexed="81"/>
            <rFont val="Tahoma"/>
            <family val="2"/>
          </rPr>
          <t xml:space="preserve">
6590000
</t>
        </r>
      </text>
    </comment>
    <comment ref="I22" authorId="0" shapeId="0" xr:uid="{33CBAFD7-4A35-9E45-95FE-483C6194E61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7,071k</t>
        </r>
      </text>
    </comment>
    <comment ref="B23" authorId="5" shapeId="0" xr:uid="{9A9ACB99-5C04-BC4B-9A98-47836D54A70D}">
      <text>
        <r>
          <rPr>
            <b/>
            <sz val="9"/>
            <rFont val="Times New Roman"/>
            <family val="1"/>
          </rPr>
          <t>pc:</t>
        </r>
        <r>
          <rPr>
            <sz val="9"/>
            <rFont val="Times New Roman"/>
            <family val="1"/>
          </rPr>
          <t xml:space="preserve">
Was OOS</t>
        </r>
      </text>
    </comment>
    <comment ref="D23" authorId="1" shapeId="0" xr:uid="{0E30A952-077A-5F47-9F08-EF3B1F29F919}">
      <text>
        <r>
          <rPr>
            <b/>
            <sz val="10"/>
            <color rgb="FF000000"/>
            <rFont val="Tahoma"/>
            <family val="2"/>
          </rPr>
          <t>Đặng Thanh Vượng:</t>
        </r>
        <r>
          <rPr>
            <sz val="10"/>
            <color rgb="FF000000"/>
            <rFont val="Tahoma"/>
            <family val="2"/>
          </rPr>
          <t xml:space="preserve">
</t>
        </r>
        <r>
          <rPr>
            <sz val="10"/>
            <color rgb="FF000000"/>
            <rFont val="Helvetica Neue"/>
            <family val="2"/>
          </rPr>
          <t>Last week was: 7.940,000</t>
        </r>
        <r>
          <rPr>
            <sz val="10"/>
            <color rgb="FF000000"/>
            <rFont val="Tahoma"/>
            <family val="2"/>
          </rPr>
          <t xml:space="preserve">	</t>
        </r>
      </text>
    </comment>
    <comment ref="E23" authorId="0" shapeId="0" xr:uid="{936117E5-E945-EE46-B003-C03EC3121488}">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8.090.000đ</t>
        </r>
      </text>
    </comment>
    <comment ref="F23" authorId="2" shapeId="0" xr:uid="{DEE2812B-1F86-9A47-98F4-30B54319DFC0}">
      <text>
        <r>
          <rPr>
            <b/>
            <sz val="10"/>
            <color rgb="FF000000"/>
            <rFont val="Tahoma"/>
            <family val="2"/>
          </rPr>
          <t>Duy Nguyen:</t>
        </r>
        <r>
          <rPr>
            <sz val="10"/>
            <color rgb="FF000000"/>
            <rFont val="Tahoma"/>
            <family val="2"/>
          </rPr>
          <t xml:space="preserve">
</t>
        </r>
        <r>
          <rPr>
            <sz val="10"/>
            <color rgb="FF000000"/>
            <rFont val="Tahoma"/>
            <family val="2"/>
          </rPr>
          <t>last week was 8,090,000</t>
        </r>
      </text>
    </comment>
    <comment ref="G23" authorId="3" shapeId="0" xr:uid="{48D9133B-C465-8D46-B9F2-B31485FCFD09}">
      <text>
        <r>
          <rPr>
            <b/>
            <sz val="10"/>
            <color rgb="FF000000"/>
            <rFont val="Aptos Narrow"/>
            <family val="2"/>
            <scheme val="minor"/>
          </rPr>
          <t>W13Q3:</t>
        </r>
        <r>
          <rPr>
            <sz val="10"/>
            <color rgb="FF000000"/>
            <rFont val="Tahoma"/>
            <family val="2"/>
          </rPr>
          <t xml:space="preserve"> </t>
        </r>
        <r>
          <rPr>
            <b/>
            <sz val="10"/>
            <color rgb="FF000000"/>
            <rFont val="Tahoma"/>
            <family val="2"/>
          </rPr>
          <t>7.890.000</t>
        </r>
      </text>
    </comment>
    <comment ref="H23" authorId="4" shapeId="0" xr:uid="{447F373C-A03D-334D-A81A-C3F45EEFF23C}">
      <text>
        <r>
          <rPr>
            <b/>
            <sz val="9"/>
            <color indexed="81"/>
            <rFont val="Tahoma"/>
            <family val="2"/>
          </rPr>
          <t>Sơn Nguyễn:</t>
        </r>
        <r>
          <rPr>
            <sz val="9"/>
            <color indexed="81"/>
            <rFont val="Tahoma"/>
            <family val="2"/>
          </rPr>
          <t xml:space="preserve">
7690000</t>
        </r>
      </text>
    </comment>
    <comment ref="B24" authorId="5" shapeId="0" xr:uid="{CE6D34F1-1442-F74D-92E4-095C7220AF9C}">
      <text>
        <r>
          <rPr>
            <b/>
            <sz val="9"/>
            <rFont val="Times New Roman"/>
            <family val="1"/>
          </rPr>
          <t>pc:</t>
        </r>
        <r>
          <rPr>
            <sz val="9"/>
            <rFont val="Times New Roman"/>
            <family val="1"/>
          </rPr>
          <t xml:space="preserve">
Was 9,890,000</t>
        </r>
      </text>
    </comment>
    <comment ref="D24" authorId="1" shapeId="0" xr:uid="{EA2E2496-3713-344C-A53E-C123AA8D5BAC}">
      <text>
        <r>
          <rPr>
            <b/>
            <sz val="10"/>
            <color rgb="FF000000"/>
            <rFont val="Tahoma"/>
            <family val="2"/>
          </rPr>
          <t>Đặng Thanh Vượng:</t>
        </r>
        <r>
          <rPr>
            <sz val="10"/>
            <color rgb="FF000000"/>
            <rFont val="Tahoma"/>
            <family val="2"/>
          </rPr>
          <t xml:space="preserve">
</t>
        </r>
        <r>
          <rPr>
            <sz val="10"/>
            <color rgb="FF000000"/>
            <rFont val="Helvetica Neue"/>
            <family val="2"/>
          </rPr>
          <t>Last week was: 9.440,000</t>
        </r>
        <r>
          <rPr>
            <sz val="10"/>
            <color rgb="FF000000"/>
            <rFont val="Tahoma"/>
            <family val="2"/>
          </rPr>
          <t xml:space="preserve">	</t>
        </r>
      </text>
    </comment>
    <comment ref="E24" authorId="0" shapeId="0" xr:uid="{24341137-4C01-F444-A102-758576301377}">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9.690.000đ</t>
        </r>
      </text>
    </comment>
    <comment ref="F24" authorId="2" shapeId="0" xr:uid="{60D2D3A9-3A39-2748-A6FE-02997AA7C194}">
      <text>
        <r>
          <rPr>
            <b/>
            <sz val="10"/>
            <color rgb="FF000000"/>
            <rFont val="Tahoma"/>
            <family val="2"/>
          </rPr>
          <t>Duy Nguyen:</t>
        </r>
        <r>
          <rPr>
            <sz val="10"/>
            <color rgb="FF000000"/>
            <rFont val="Tahoma"/>
            <family val="2"/>
          </rPr>
          <t xml:space="preserve">
</t>
        </r>
        <r>
          <rPr>
            <sz val="10"/>
            <color rgb="FF000000"/>
            <rFont val="Tahoma"/>
            <family val="2"/>
          </rPr>
          <t>last week was 8,690,000</t>
        </r>
      </text>
    </comment>
    <comment ref="H24" authorId="6" shapeId="0" xr:uid="{3C4DE8B1-A6D7-DC43-BA16-94C964A42046}">
      <text>
        <r>
          <rPr>
            <b/>
            <sz val="9"/>
            <color indexed="81"/>
            <rFont val="Tahoma"/>
            <family val="2"/>
          </rPr>
          <t>Windows User:</t>
        </r>
        <r>
          <rPr>
            <sz val="9"/>
            <color indexed="81"/>
            <rFont val="Tahoma"/>
            <family val="2"/>
          </rPr>
          <t xml:space="preserve">
8890000
</t>
        </r>
      </text>
    </comment>
    <comment ref="I24" authorId="0" shapeId="0" xr:uid="{2EE1560A-DFAA-5948-8EED-0D482D4D5A76}">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9,467k</t>
        </r>
      </text>
    </comment>
    <comment ref="B25" authorId="5" shapeId="0" xr:uid="{58585EFC-9E58-2C47-9C28-2646B360A557}">
      <text>
        <r>
          <rPr>
            <b/>
            <sz val="9"/>
            <rFont val="Times New Roman"/>
            <family val="1"/>
          </rPr>
          <t>pc:</t>
        </r>
        <r>
          <rPr>
            <sz val="9"/>
            <rFont val="Times New Roman"/>
            <family val="1"/>
          </rPr>
          <t xml:space="preserve">
Was 12,290,000</t>
        </r>
      </text>
    </comment>
    <comment ref="C25" authorId="1" shapeId="0" xr:uid="{8B07D6C0-89DF-0149-B54D-A703FC8CF11B}">
      <text>
        <r>
          <rPr>
            <b/>
            <sz val="10"/>
            <color rgb="FF000000"/>
            <rFont val="Tahoma"/>
            <family val="2"/>
          </rPr>
          <t>Dang Phuong Nam:</t>
        </r>
        <r>
          <rPr>
            <sz val="10"/>
            <color rgb="FF000000"/>
            <rFont val="Tahoma"/>
            <family val="2"/>
          </rPr>
          <t xml:space="preserve">
</t>
        </r>
        <r>
          <rPr>
            <sz val="10"/>
            <color rgb="FF000000"/>
            <rFont val="Tahoma"/>
            <family val="2"/>
          </rPr>
          <t>Last week was: 12.290.000</t>
        </r>
      </text>
    </comment>
    <comment ref="D25" authorId="1" shapeId="0" xr:uid="{E3644EFA-6EF3-2B4E-AE88-39BDE8FFFCC0}">
      <text>
        <r>
          <rPr>
            <b/>
            <sz val="10"/>
            <color rgb="FF000000"/>
            <rFont val="Tahoma"/>
            <family val="2"/>
          </rPr>
          <t>Đặng Thanh Vượng:</t>
        </r>
        <r>
          <rPr>
            <sz val="10"/>
            <color rgb="FF000000"/>
            <rFont val="Tahoma"/>
            <family val="2"/>
          </rPr>
          <t xml:space="preserve">
</t>
        </r>
        <r>
          <rPr>
            <sz val="10"/>
            <color rgb="FF000000"/>
            <rFont val="Helvetica Neue"/>
            <family val="2"/>
          </rPr>
          <t>Last week was: 11.990,000</t>
        </r>
        <r>
          <rPr>
            <sz val="10"/>
            <color rgb="FF000000"/>
            <rFont val="Tahoma"/>
            <family val="2"/>
          </rPr>
          <t xml:space="preserve">	</t>
        </r>
      </text>
    </comment>
    <comment ref="E25" authorId="0" shapeId="0" xr:uid="{A1E67903-37DC-CE40-8FA3-309BF7D5F994}">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12.390.000đ</t>
        </r>
      </text>
    </comment>
    <comment ref="F25" authorId="2" shapeId="0" xr:uid="{3D73742B-65C0-834A-8375-C151D899105B}">
      <text>
        <r>
          <rPr>
            <b/>
            <sz val="10"/>
            <color rgb="FF000000"/>
            <rFont val="Tahoma"/>
            <family val="2"/>
          </rPr>
          <t>Duy Nguyen:</t>
        </r>
        <r>
          <rPr>
            <sz val="10"/>
            <color rgb="FF000000"/>
            <rFont val="Tahoma"/>
            <family val="2"/>
          </rPr>
          <t xml:space="preserve">
</t>
        </r>
        <r>
          <rPr>
            <sz val="10"/>
            <color rgb="FF000000"/>
            <rFont val="Tahoma"/>
            <family val="2"/>
          </rPr>
          <t>last week was 11,890,000</t>
        </r>
      </text>
    </comment>
    <comment ref="G25" authorId="3" shapeId="0" xr:uid="{75255420-C1A1-E548-9D47-E078249C0226}">
      <text>
        <r>
          <rPr>
            <b/>
            <sz val="10"/>
            <color rgb="FF000000"/>
            <rFont val="Aptos Narrow"/>
            <family val="2"/>
            <scheme val="minor"/>
          </rPr>
          <t>W13Q3</t>
        </r>
        <r>
          <rPr>
            <b/>
            <sz val="10"/>
            <color rgb="FF000000"/>
            <rFont val="Tahoma"/>
            <family val="2"/>
          </rPr>
          <t>: 10.290.000</t>
        </r>
      </text>
    </comment>
    <comment ref="H25" authorId="4" shapeId="0" xr:uid="{391623D2-5120-8740-A729-45E943F4665F}">
      <text>
        <r>
          <rPr>
            <b/>
            <sz val="9"/>
            <color indexed="81"/>
            <rFont val="Tahoma"/>
            <family val="2"/>
          </rPr>
          <t>Sơn Nguyễn:</t>
        </r>
        <r>
          <rPr>
            <sz val="9"/>
            <color indexed="81"/>
            <rFont val="Tahoma"/>
            <family val="2"/>
          </rPr>
          <t xml:space="preserve">
11540000
</t>
        </r>
      </text>
    </comment>
    <comment ref="C26" authorId="1" shapeId="0" xr:uid="{5E664D38-DC50-0644-8D83-722C0069A3B8}">
      <text>
        <r>
          <rPr>
            <b/>
            <sz val="10"/>
            <color rgb="FF000000"/>
            <rFont val="Tahoma"/>
            <family val="2"/>
          </rPr>
          <t>Dang Phuong Nam:</t>
        </r>
        <r>
          <rPr>
            <sz val="10"/>
            <color rgb="FF000000"/>
            <rFont val="Tahoma"/>
            <family val="2"/>
          </rPr>
          <t xml:space="preserve">
</t>
        </r>
        <r>
          <rPr>
            <sz val="10"/>
            <color rgb="FF000000"/>
            <rFont val="Tahoma"/>
            <family val="2"/>
          </rPr>
          <t>Last week was: 10.690.000</t>
        </r>
      </text>
    </comment>
    <comment ref="D26" authorId="1" shapeId="0" xr:uid="{E6FD6241-A8E1-2348-8AAD-F5BCC7593753}">
      <text>
        <r>
          <rPr>
            <b/>
            <sz val="10"/>
            <color rgb="FF000000"/>
            <rFont val="Tahoma"/>
            <family val="2"/>
          </rPr>
          <t>Đặng Thanh Vượng:</t>
        </r>
        <r>
          <rPr>
            <sz val="10"/>
            <color rgb="FF000000"/>
            <rFont val="Tahoma"/>
            <family val="2"/>
          </rPr>
          <t xml:space="preserve">
</t>
        </r>
        <r>
          <rPr>
            <sz val="10"/>
            <color rgb="FF000000"/>
            <rFont val="Helvetica Neue"/>
            <family val="2"/>
          </rPr>
          <t>Last week was: 10.490,000</t>
        </r>
        <r>
          <rPr>
            <sz val="10"/>
            <color rgb="FF000000"/>
            <rFont val="Tahoma"/>
            <family val="2"/>
          </rPr>
          <t xml:space="preserve">	</t>
        </r>
      </text>
    </comment>
    <comment ref="E26" authorId="0" shapeId="0" xr:uid="{B5DB9B95-B651-8A48-9083-760DE758B705}">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10.490.000đ</t>
        </r>
      </text>
    </comment>
    <comment ref="F26" authorId="2" shapeId="0" xr:uid="{CCF57903-244C-2D41-8784-AC99827B8991}">
      <text>
        <r>
          <rPr>
            <b/>
            <sz val="10"/>
            <color rgb="FF000000"/>
            <rFont val="Tahoma"/>
            <family val="2"/>
          </rPr>
          <t>Duy Nguyen:</t>
        </r>
        <r>
          <rPr>
            <sz val="10"/>
            <color rgb="FF000000"/>
            <rFont val="Tahoma"/>
            <family val="2"/>
          </rPr>
          <t xml:space="preserve">
</t>
        </r>
        <r>
          <rPr>
            <sz val="10"/>
            <color rgb="FF000000"/>
            <rFont val="Tahoma"/>
            <family val="2"/>
          </rPr>
          <t>last week was 9,990,000</t>
        </r>
      </text>
    </comment>
    <comment ref="G26" authorId="3" shapeId="0" xr:uid="{05C52DD4-5EEC-C54B-B20E-CE799AA6ED40}">
      <text>
        <r>
          <rPr>
            <b/>
            <sz val="10"/>
            <color rgb="FF000000"/>
            <rFont val="Tahoma"/>
            <family val="2"/>
          </rPr>
          <t>W13Q3: 9.990.000</t>
        </r>
      </text>
    </comment>
    <comment ref="H26" authorId="4" shapeId="0" xr:uid="{648F2757-D91B-F241-A24C-3D2CF9532D7A}">
      <text>
        <r>
          <rPr>
            <b/>
            <sz val="9"/>
            <color indexed="81"/>
            <rFont val="Tahoma"/>
            <family val="2"/>
          </rPr>
          <t>Sơn Nguyễn:</t>
        </r>
        <r>
          <rPr>
            <sz val="9"/>
            <color indexed="81"/>
            <rFont val="Tahoma"/>
            <family val="2"/>
          </rPr>
          <t xml:space="preserve">
9940000</t>
        </r>
      </text>
    </comment>
    <comment ref="B27" authorId="5" shapeId="0" xr:uid="{C5E72898-F47A-1E48-8DBF-1009F886E223}">
      <text>
        <r>
          <rPr>
            <b/>
            <sz val="9"/>
            <rFont val="Times New Roman"/>
            <family val="1"/>
          </rPr>
          <t>pc:</t>
        </r>
        <r>
          <rPr>
            <sz val="9"/>
            <rFont val="Times New Roman"/>
            <family val="1"/>
          </rPr>
          <t xml:space="preserve">
Was 13,690,000</t>
        </r>
      </text>
    </comment>
    <comment ref="C27" authorId="1" shapeId="0" xr:uid="{F43612CD-C66E-4841-9DA2-1CDE2B79B576}">
      <text>
        <r>
          <rPr>
            <b/>
            <sz val="10"/>
            <color rgb="FF000000"/>
            <rFont val="Tahoma"/>
            <family val="2"/>
          </rPr>
          <t>Dang Phuong Nam:</t>
        </r>
        <r>
          <rPr>
            <sz val="10"/>
            <color rgb="FF000000"/>
            <rFont val="Tahoma"/>
            <family val="2"/>
          </rPr>
          <t xml:space="preserve">
</t>
        </r>
        <r>
          <rPr>
            <sz val="10"/>
            <color rgb="FF000000"/>
            <rFont val="Tahoma"/>
            <family val="2"/>
          </rPr>
          <t>Last week was: 13.690.000</t>
        </r>
      </text>
    </comment>
    <comment ref="D27" authorId="1" shapeId="0" xr:uid="{3F0392CC-DB64-234F-8842-59D53EEE4F3E}">
      <text>
        <r>
          <rPr>
            <b/>
            <sz val="10"/>
            <color rgb="FF000000"/>
            <rFont val="Tahoma"/>
            <family val="2"/>
          </rPr>
          <t>Đặng Thanh Vượng:</t>
        </r>
        <r>
          <rPr>
            <sz val="10"/>
            <color rgb="FF000000"/>
            <rFont val="Tahoma"/>
            <family val="2"/>
          </rPr>
          <t xml:space="preserve">
</t>
        </r>
        <r>
          <rPr>
            <sz val="10"/>
            <color rgb="FF000000"/>
            <rFont val="Helvetica Neue"/>
            <family val="2"/>
          </rPr>
          <t>Last week was: 13.490,000</t>
        </r>
        <r>
          <rPr>
            <sz val="10"/>
            <color rgb="FF000000"/>
            <rFont val="Tahoma"/>
            <family val="2"/>
          </rPr>
          <t xml:space="preserve">	</t>
        </r>
      </text>
    </comment>
    <comment ref="E27" authorId="0" shapeId="0" xr:uid="{C70D20A6-6821-574F-AD01-A01FF2787F22}">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13.090.000đ</t>
        </r>
      </text>
    </comment>
    <comment ref="F27" authorId="2" shapeId="0" xr:uid="{29447600-6F2F-054B-BF44-494F919957D8}">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G27" authorId="3" shapeId="0" xr:uid="{EA846A48-B02F-5940-A98E-D70812F53918}">
      <text>
        <r>
          <rPr>
            <b/>
            <sz val="10"/>
            <color rgb="FF000000"/>
            <rFont val="Aptos Narrow"/>
            <family val="2"/>
            <scheme val="minor"/>
          </rPr>
          <t>W13Q3: 12.890.000</t>
        </r>
        <r>
          <rPr>
            <sz val="10"/>
            <color rgb="FF000000"/>
            <rFont val="Aptos Narrow"/>
            <family val="2"/>
            <scheme val="minor"/>
          </rPr>
          <t xml:space="preserve">
</t>
        </r>
      </text>
    </comment>
    <comment ref="H27" authorId="4" shapeId="0" xr:uid="{3BAC8C90-DF9F-934E-A2D3-58523D38FB6B}">
      <text>
        <r>
          <rPr>
            <b/>
            <sz val="9"/>
            <color indexed="81"/>
            <rFont val="Tahoma"/>
            <family val="2"/>
          </rPr>
          <t>Sơn Nguyễn:</t>
        </r>
        <r>
          <rPr>
            <sz val="9"/>
            <color indexed="81"/>
            <rFont val="Tahoma"/>
            <family val="2"/>
          </rPr>
          <t xml:space="preserve">
12640000</t>
        </r>
      </text>
    </comment>
    <comment ref="C28" authorId="1" shapeId="0" xr:uid="{3798A5F5-817F-CB49-B86C-2D37C791EE45}">
      <text>
        <r>
          <rPr>
            <b/>
            <sz val="10"/>
            <color rgb="FF000000"/>
            <rFont val="Tahoma"/>
            <family val="2"/>
          </rPr>
          <t>Dang Phuong Nam:</t>
        </r>
        <r>
          <rPr>
            <sz val="10"/>
            <color rgb="FF000000"/>
            <rFont val="Tahoma"/>
            <family val="2"/>
          </rPr>
          <t xml:space="preserve">
</t>
        </r>
        <r>
          <rPr>
            <sz val="10"/>
            <color rgb="FF000000"/>
            <rFont val="Tahoma"/>
            <family val="2"/>
          </rPr>
          <t>Last week was: 21.190.000</t>
        </r>
      </text>
    </comment>
    <comment ref="D28" authorId="1" shapeId="0" xr:uid="{0149BFF9-6E42-034B-8DCF-17DE780C8047}">
      <text>
        <r>
          <rPr>
            <b/>
            <sz val="10"/>
            <color rgb="FF000000"/>
            <rFont val="Tahoma"/>
            <family val="2"/>
          </rPr>
          <t>Đặng Thanh Vượng:</t>
        </r>
        <r>
          <rPr>
            <sz val="10"/>
            <color rgb="FF000000"/>
            <rFont val="Tahoma"/>
            <family val="2"/>
          </rPr>
          <t xml:space="preserve">
</t>
        </r>
        <r>
          <rPr>
            <sz val="10"/>
            <color rgb="FF000000"/>
            <rFont val="Helvetica Neue"/>
            <family val="2"/>
          </rPr>
          <t>Last week was: 20.890,000</t>
        </r>
        <r>
          <rPr>
            <sz val="10"/>
            <color rgb="FF000000"/>
            <rFont val="Tahoma"/>
            <family val="2"/>
          </rPr>
          <t xml:space="preserve">	</t>
        </r>
      </text>
    </comment>
    <comment ref="E28" authorId="0" shapeId="0" xr:uid="{3D5F2ABF-B6E2-FB41-B845-26B1C6D441A5}">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19.990.000đ</t>
        </r>
      </text>
    </comment>
    <comment ref="F28" authorId="2" shapeId="0" xr:uid="{DB6D4545-6594-F043-BD41-B2C66D4F5BBA}">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G28" authorId="3" shapeId="0" xr:uid="{874E0FC5-06CC-1D49-9E4C-8049A11EE0B6}">
      <text>
        <r>
          <rPr>
            <b/>
            <sz val="10"/>
            <color rgb="FF000000"/>
            <rFont val="Aptos Narrow"/>
            <family val="2"/>
            <scheme val="minor"/>
          </rPr>
          <t>W13Q3: 20.890.000</t>
        </r>
        <r>
          <rPr>
            <sz val="10"/>
            <color rgb="FF000000"/>
            <rFont val="Aptos Narrow"/>
            <family val="2"/>
            <scheme val="minor"/>
          </rPr>
          <t xml:space="preserve">
</t>
        </r>
      </text>
    </comment>
    <comment ref="C29" authorId="1" shapeId="0" xr:uid="{8C6724AB-466B-4245-8480-7D7E247978DF}">
      <text>
        <r>
          <rPr>
            <b/>
            <sz val="10"/>
            <color rgb="FF000000"/>
            <rFont val="Tahoma"/>
            <family val="2"/>
          </rPr>
          <t>Dang Phuong Nam:</t>
        </r>
        <r>
          <rPr>
            <sz val="10"/>
            <color rgb="FF000000"/>
            <rFont val="Tahoma"/>
            <family val="2"/>
          </rPr>
          <t xml:space="preserve">
</t>
        </r>
        <r>
          <rPr>
            <sz val="10"/>
            <color rgb="FF000000"/>
            <rFont val="Tahoma"/>
            <family val="2"/>
          </rPr>
          <t>Last week was: 5.690.000</t>
        </r>
      </text>
    </comment>
    <comment ref="D29" authorId="1" shapeId="0" xr:uid="{38F1DAC3-677D-9641-A742-E358B0E937E7}">
      <text>
        <r>
          <rPr>
            <b/>
            <sz val="10"/>
            <color rgb="FF000000"/>
            <rFont val="Tahoma"/>
            <family val="2"/>
          </rPr>
          <t>Đặng Thanh Vượng:</t>
        </r>
        <r>
          <rPr>
            <sz val="10"/>
            <color rgb="FF000000"/>
            <rFont val="Tahoma"/>
            <family val="2"/>
          </rPr>
          <t xml:space="preserve">
</t>
        </r>
        <r>
          <rPr>
            <sz val="10"/>
            <color rgb="FF000000"/>
            <rFont val="Helvetica Neue"/>
            <family val="2"/>
          </rPr>
          <t>Last week was: 5.640,000</t>
        </r>
        <r>
          <rPr>
            <sz val="10"/>
            <color rgb="FF000000"/>
            <rFont val="Tahoma"/>
            <family val="2"/>
          </rPr>
          <t xml:space="preserve">	</t>
        </r>
      </text>
    </comment>
    <comment ref="E29" authorId="0" shapeId="0" xr:uid="{C3180B06-AEE1-0347-89ED-1271CA7EFEC0}">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5.690.000đ</t>
        </r>
      </text>
    </comment>
    <comment ref="F29" authorId="2" shapeId="0" xr:uid="{12262009-4271-3141-99A9-286727585B1D}">
      <text>
        <r>
          <rPr>
            <b/>
            <sz val="10"/>
            <color rgb="FF000000"/>
            <rFont val="Tahoma"/>
            <family val="2"/>
          </rPr>
          <t>Duy Nguyen:</t>
        </r>
        <r>
          <rPr>
            <sz val="10"/>
            <color rgb="FF000000"/>
            <rFont val="Tahoma"/>
            <family val="2"/>
          </rPr>
          <t xml:space="preserve">
</t>
        </r>
        <r>
          <rPr>
            <sz val="10"/>
            <color rgb="FF000000"/>
            <rFont val="Tahoma"/>
            <family val="2"/>
          </rPr>
          <t>last week was 5,450,000</t>
        </r>
      </text>
    </comment>
    <comment ref="G29" authorId="3" shapeId="0" xr:uid="{815A0631-4CD2-BD4A-9AD1-138E6181C2E5}">
      <text>
        <r>
          <rPr>
            <b/>
            <sz val="10"/>
            <color rgb="FF000000"/>
            <rFont val="Aptos Narrow"/>
            <family val="2"/>
            <scheme val="minor"/>
          </rPr>
          <t>W13Q3:</t>
        </r>
        <r>
          <rPr>
            <sz val="10"/>
            <color rgb="FF000000"/>
            <rFont val="Tahoma"/>
            <family val="2"/>
          </rPr>
          <t xml:space="preserve"> </t>
        </r>
        <r>
          <rPr>
            <b/>
            <sz val="10"/>
            <color rgb="FF000000"/>
            <rFont val="Tahoma"/>
            <family val="2"/>
          </rPr>
          <t>5.590.000</t>
        </r>
      </text>
    </comment>
    <comment ref="H29" authorId="4" shapeId="0" xr:uid="{E4011941-2B65-7649-ACEB-1B3ACB9F1C79}">
      <text>
        <r>
          <rPr>
            <b/>
            <sz val="9"/>
            <color indexed="81"/>
            <rFont val="Tahoma"/>
            <family val="2"/>
          </rPr>
          <t>Sơn Nguyễn:</t>
        </r>
        <r>
          <rPr>
            <sz val="9"/>
            <color indexed="81"/>
            <rFont val="Tahoma"/>
            <family val="2"/>
          </rPr>
          <t xml:space="preserve">
5450000</t>
        </r>
      </text>
    </comment>
    <comment ref="I29" authorId="0" shapeId="0" xr:uid="{C58307B0-FA07-7F47-8789-A52D19FF73AE}">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27,251k</t>
        </r>
      </text>
    </comment>
    <comment ref="B30" authorId="5" shapeId="0" xr:uid="{68580C2B-0570-9E4F-A7B3-1A0B53A54CB5}">
      <text>
        <r>
          <rPr>
            <b/>
            <sz val="9"/>
            <rFont val="Times New Roman"/>
            <family val="1"/>
          </rPr>
          <t>pc:</t>
        </r>
        <r>
          <rPr>
            <sz val="9"/>
            <rFont val="Times New Roman"/>
            <family val="1"/>
          </rPr>
          <t xml:space="preserve">
Was 4,090,000</t>
        </r>
      </text>
    </comment>
    <comment ref="C30" authorId="1" shapeId="0" xr:uid="{722382D1-98C8-0142-9AF9-E05F84F110AE}">
      <text>
        <r>
          <rPr>
            <b/>
            <sz val="10"/>
            <color rgb="FF000000"/>
            <rFont val="Tahoma"/>
            <family val="2"/>
          </rPr>
          <t>Dang Phuong Nam:</t>
        </r>
        <r>
          <rPr>
            <sz val="10"/>
            <color rgb="FF000000"/>
            <rFont val="Tahoma"/>
            <family val="2"/>
          </rPr>
          <t xml:space="preserve">
</t>
        </r>
        <r>
          <rPr>
            <sz val="10"/>
            <color rgb="FF000000"/>
            <rFont val="Tahoma"/>
            <family val="2"/>
          </rPr>
          <t>Last week was: 4.090.000</t>
        </r>
      </text>
    </comment>
    <comment ref="D30" authorId="1" shapeId="0" xr:uid="{A21D4327-4500-7846-8E73-7C34205790DA}">
      <text>
        <r>
          <rPr>
            <b/>
            <sz val="10"/>
            <color rgb="FF000000"/>
            <rFont val="Tahoma"/>
            <family val="2"/>
          </rPr>
          <t>Đặng Thanh Vượng:</t>
        </r>
        <r>
          <rPr>
            <sz val="10"/>
            <color rgb="FF000000"/>
            <rFont val="Tahoma"/>
            <family val="2"/>
          </rPr>
          <t xml:space="preserve">
</t>
        </r>
        <r>
          <rPr>
            <sz val="10"/>
            <color rgb="FF000000"/>
            <rFont val="Helvetica Neue"/>
            <family val="2"/>
          </rPr>
          <t>Last week was: 4.090,000</t>
        </r>
        <r>
          <rPr>
            <sz val="10"/>
            <color rgb="FF000000"/>
            <rFont val="Tahoma"/>
            <family val="2"/>
          </rPr>
          <t xml:space="preserve">	</t>
        </r>
      </text>
    </comment>
    <comment ref="E30" authorId="0" shapeId="0" xr:uid="{4E5270C2-4B5C-3D43-9BC0-8A0F6169D627}">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4.090.000đ</t>
        </r>
      </text>
    </comment>
    <comment ref="F30" authorId="2" shapeId="0" xr:uid="{60CF55FA-1835-FD4B-B49F-D9AC83CDB420}">
      <text>
        <r>
          <rPr>
            <b/>
            <sz val="10"/>
            <color rgb="FF000000"/>
            <rFont val="Tahoma"/>
            <family val="2"/>
          </rPr>
          <t>Duy Nguyen:</t>
        </r>
        <r>
          <rPr>
            <sz val="10"/>
            <color rgb="FF000000"/>
            <rFont val="Tahoma"/>
            <family val="2"/>
          </rPr>
          <t xml:space="preserve">
</t>
        </r>
        <r>
          <rPr>
            <sz val="10"/>
            <color rgb="FF000000"/>
            <rFont val="Tahoma"/>
            <family val="2"/>
          </rPr>
          <t>last week was 3,890,000</t>
        </r>
      </text>
    </comment>
    <comment ref="G30" authorId="3" shapeId="0" xr:uid="{DEA45654-15B7-B147-8FA2-8DF8A439BC32}">
      <text>
        <r>
          <rPr>
            <b/>
            <sz val="10"/>
            <color rgb="FF000000"/>
            <rFont val="Aptos Narrow"/>
            <family val="2"/>
            <scheme val="minor"/>
          </rPr>
          <t>W13Q3: 3.890.000</t>
        </r>
        <r>
          <rPr>
            <sz val="10"/>
            <color rgb="FF000000"/>
            <rFont val="Aptos Narrow"/>
            <family val="2"/>
            <scheme val="minor"/>
          </rPr>
          <t xml:space="preserve">
</t>
        </r>
      </text>
    </comment>
    <comment ref="E31" authorId="0" shapeId="0" xr:uid="{BDB6F1F5-E955-AC40-82AF-609B18300C1D}">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2.690.000đ</t>
        </r>
      </text>
    </comment>
    <comment ref="F31" authorId="2" shapeId="0" xr:uid="{744ACD60-A8B9-DD43-983B-B752A13D2EC5}">
      <text>
        <r>
          <rPr>
            <b/>
            <sz val="10"/>
            <color rgb="FF000000"/>
            <rFont val="Tahoma"/>
            <family val="2"/>
          </rPr>
          <t>Duy Nguyen:</t>
        </r>
        <r>
          <rPr>
            <sz val="10"/>
            <color rgb="FF000000"/>
            <rFont val="Tahoma"/>
            <family val="2"/>
          </rPr>
          <t xml:space="preserve">
</t>
        </r>
        <r>
          <rPr>
            <sz val="10"/>
            <color rgb="FF000000"/>
            <rFont val="Tahoma"/>
            <family val="2"/>
          </rPr>
          <t>last week was 2,690,000</t>
        </r>
      </text>
    </comment>
    <comment ref="G31" authorId="3" shapeId="0" xr:uid="{E48EACBC-FDCA-4743-B136-0329DE4FC6E5}">
      <text>
        <r>
          <rPr>
            <b/>
            <sz val="10"/>
            <color rgb="FF000000"/>
            <rFont val="Aptos Narrow"/>
            <family val="2"/>
            <scheme val="minor"/>
          </rPr>
          <t>W13Q3: 2.590.000</t>
        </r>
        <r>
          <rPr>
            <sz val="10"/>
            <color rgb="FF000000"/>
            <rFont val="Aptos Narrow"/>
            <family val="2"/>
            <scheme val="minor"/>
          </rPr>
          <t xml:space="preserve">
</t>
        </r>
      </text>
    </comment>
    <comment ref="H31" authorId="4" shapeId="0" xr:uid="{EEA7E90D-4158-9A49-831B-C08185126C58}">
      <text>
        <r>
          <rPr>
            <b/>
            <sz val="9"/>
            <color indexed="81"/>
            <rFont val="Tahoma"/>
            <family val="2"/>
          </rPr>
          <t>Sơn Nguyễn:</t>
        </r>
        <r>
          <rPr>
            <sz val="9"/>
            <color indexed="81"/>
            <rFont val="Tahoma"/>
            <family val="2"/>
          </rPr>
          <t xml:space="preserve">
2690000</t>
        </r>
      </text>
    </comment>
    <comment ref="C32" authorId="1" shapeId="0" xr:uid="{44632082-CC1B-D54A-A9BD-BCB40F8EDD0F}">
      <text>
        <r>
          <rPr>
            <b/>
            <sz val="10"/>
            <color rgb="FF000000"/>
            <rFont val="Tahoma"/>
            <family val="2"/>
          </rPr>
          <t>Dang Phuong Nam:</t>
        </r>
        <r>
          <rPr>
            <sz val="10"/>
            <color rgb="FF000000"/>
            <rFont val="Tahoma"/>
            <family val="2"/>
          </rPr>
          <t xml:space="preserve">
</t>
        </r>
        <r>
          <rPr>
            <sz val="10"/>
            <color rgb="FF000000"/>
            <rFont val="Tahoma"/>
            <family val="2"/>
          </rPr>
          <t>Last week was: 19.090.000</t>
        </r>
      </text>
    </comment>
    <comment ref="F32" authorId="2" shapeId="0" xr:uid="{68F4487D-0727-4A45-A4D7-04A09FFF54DE}">
      <text>
        <r>
          <rPr>
            <b/>
            <sz val="10"/>
            <color rgb="FF000000"/>
            <rFont val="Tahoma"/>
            <family val="2"/>
          </rPr>
          <t>Duy Nguyen:</t>
        </r>
        <r>
          <rPr>
            <sz val="10"/>
            <color rgb="FF000000"/>
            <rFont val="Tahoma"/>
            <family val="2"/>
          </rPr>
          <t xml:space="preserve">
</t>
        </r>
        <r>
          <rPr>
            <sz val="10"/>
            <color rgb="FF000000"/>
            <rFont val="Tahoma"/>
            <family val="2"/>
          </rPr>
          <t>last week was 18,590,000</t>
        </r>
      </text>
    </comment>
    <comment ref="G32" authorId="3" shapeId="0" xr:uid="{684C33F0-1B4C-AD4E-B72A-3104FEF187B8}">
      <text>
        <r>
          <rPr>
            <b/>
            <sz val="10"/>
            <color rgb="FF000000"/>
            <rFont val="Aptos Narrow"/>
            <family val="2"/>
            <scheme val="minor"/>
          </rPr>
          <t>W13Q3: 18.390.000</t>
        </r>
        <r>
          <rPr>
            <sz val="10"/>
            <color rgb="FF000000"/>
            <rFont val="Aptos Narrow"/>
            <family val="2"/>
            <scheme val="minor"/>
          </rPr>
          <t xml:space="preserve">
</t>
        </r>
      </text>
    </comment>
    <comment ref="B33" authorId="5" shapeId="0" xr:uid="{B06115C7-184F-6940-91E5-01635C996D5F}">
      <text>
        <r>
          <rPr>
            <b/>
            <sz val="9"/>
            <rFont val="Times New Roman"/>
            <family val="1"/>
          </rPr>
          <t>pc:</t>
        </r>
        <r>
          <rPr>
            <sz val="9"/>
            <rFont val="Times New Roman"/>
            <family val="1"/>
          </rPr>
          <t xml:space="preserve">
Was 24,390,000</t>
        </r>
      </text>
    </comment>
    <comment ref="C33" authorId="1" shapeId="0" xr:uid="{6A2AAB30-8A38-2A47-8CF3-3AEA66887752}">
      <text>
        <r>
          <rPr>
            <b/>
            <sz val="10"/>
            <color rgb="FF000000"/>
            <rFont val="Tahoma"/>
            <family val="2"/>
          </rPr>
          <t>Dang Phuong Nam:</t>
        </r>
        <r>
          <rPr>
            <sz val="10"/>
            <color rgb="FF000000"/>
            <rFont val="Tahoma"/>
            <family val="2"/>
          </rPr>
          <t xml:space="preserve">
</t>
        </r>
        <r>
          <rPr>
            <sz val="10"/>
            <color rgb="FF000000"/>
            <rFont val="Tahoma"/>
            <family val="2"/>
          </rPr>
          <t>Last week was: 24.390.000</t>
        </r>
      </text>
    </comment>
    <comment ref="D33" authorId="1" shapeId="0" xr:uid="{23E7C609-F18F-1649-B39B-B8BA0969F2B2}">
      <text>
        <r>
          <rPr>
            <b/>
            <sz val="10"/>
            <color rgb="FF000000"/>
            <rFont val="Tahoma"/>
            <family val="2"/>
          </rPr>
          <t>Đặng Thanh Vượng:</t>
        </r>
        <r>
          <rPr>
            <sz val="10"/>
            <color rgb="FF000000"/>
            <rFont val="Tahoma"/>
            <family val="2"/>
          </rPr>
          <t xml:space="preserve">
</t>
        </r>
        <r>
          <rPr>
            <sz val="10"/>
            <color rgb="FF000000"/>
            <rFont val="Helvetica Neue"/>
            <family val="2"/>
          </rPr>
          <t>Last week was: 24.290,000</t>
        </r>
        <r>
          <rPr>
            <sz val="10"/>
            <color rgb="FF000000"/>
            <rFont val="Tahoma"/>
            <family val="2"/>
          </rPr>
          <t xml:space="preserve">	</t>
        </r>
      </text>
    </comment>
    <comment ref="F33" authorId="2" shapeId="0" xr:uid="{95DD262D-B2C8-0746-9D31-45DF6D494064}">
      <text>
        <r>
          <rPr>
            <b/>
            <sz val="10"/>
            <color rgb="FF000000"/>
            <rFont val="Tahoma"/>
            <family val="2"/>
          </rPr>
          <t>Duy Nguyen:</t>
        </r>
        <r>
          <rPr>
            <sz val="10"/>
            <color rgb="FF000000"/>
            <rFont val="Tahoma"/>
            <family val="2"/>
          </rPr>
          <t xml:space="preserve">
</t>
        </r>
        <r>
          <rPr>
            <sz val="10"/>
            <color rgb="FF000000"/>
            <rFont val="Tahoma"/>
            <family val="2"/>
          </rPr>
          <t>last week was 23,990,000</t>
        </r>
      </text>
    </comment>
    <comment ref="G33" authorId="3" shapeId="0" xr:uid="{6FCC3A9D-5A82-F646-8D83-CDF9047D6AB5}">
      <text>
        <r>
          <rPr>
            <b/>
            <sz val="10"/>
            <color rgb="FF000000"/>
            <rFont val="Aptos Narrow"/>
            <family val="2"/>
            <scheme val="minor"/>
          </rPr>
          <t>W13Q3: 23.990.000</t>
        </r>
        <r>
          <rPr>
            <sz val="10"/>
            <color rgb="FF000000"/>
            <rFont val="Aptos Narrow"/>
            <family val="2"/>
            <scheme val="minor"/>
          </rPr>
          <t xml:space="preserve">
</t>
        </r>
      </text>
    </comment>
    <comment ref="I33" authorId="0" shapeId="0" xr:uid="{A6368AD3-54EC-7447-BD03-38272673031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23,276k</t>
        </r>
      </text>
    </comment>
    <comment ref="D34" authorId="1" shapeId="0" xr:uid="{76A8C884-C272-B04E-A499-EDCBBA9096F3}">
      <text>
        <r>
          <rPr>
            <b/>
            <sz val="10"/>
            <color rgb="FF000000"/>
            <rFont val="Tahoma"/>
            <family val="2"/>
          </rPr>
          <t>Đặng Thanh Vượng:</t>
        </r>
        <r>
          <rPr>
            <sz val="10"/>
            <color rgb="FF000000"/>
            <rFont val="Tahoma"/>
            <family val="2"/>
          </rPr>
          <t xml:space="preserve">
</t>
        </r>
        <r>
          <rPr>
            <sz val="10"/>
            <color rgb="FF000000"/>
            <rFont val="Helvetica Neue"/>
            <family val="2"/>
          </rPr>
          <t>Last week was: 27.390,000</t>
        </r>
        <r>
          <rPr>
            <sz val="10"/>
            <color rgb="FF000000"/>
            <rFont val="Tahoma"/>
            <family val="2"/>
          </rPr>
          <t xml:space="preserve">	</t>
        </r>
      </text>
    </comment>
    <comment ref="F34" authorId="2" shapeId="0" xr:uid="{7257F02E-E3C8-8844-AC15-670D99A1424B}">
      <text>
        <r>
          <rPr>
            <b/>
            <sz val="10"/>
            <color rgb="FF000000"/>
            <rFont val="Tahoma"/>
            <family val="2"/>
          </rPr>
          <t>Duy Nguyen:</t>
        </r>
        <r>
          <rPr>
            <sz val="10"/>
            <color rgb="FF000000"/>
            <rFont val="Tahoma"/>
            <family val="2"/>
          </rPr>
          <t xml:space="preserve">
</t>
        </r>
        <r>
          <rPr>
            <sz val="10"/>
            <color rgb="FF000000"/>
            <rFont val="Tahoma"/>
            <family val="2"/>
          </rPr>
          <t>last week was 26,390,000</t>
        </r>
      </text>
    </comment>
    <comment ref="G34" authorId="3" shapeId="0" xr:uid="{D907677B-F77D-494F-953B-8F69A4139D48}">
      <text>
        <r>
          <rPr>
            <b/>
            <sz val="10"/>
            <color rgb="FF000000"/>
            <rFont val="Aptos Narrow"/>
            <family val="2"/>
            <scheme val="minor"/>
          </rPr>
          <t>W13Q3: 26.890.000</t>
        </r>
        <r>
          <rPr>
            <sz val="10"/>
            <color rgb="FF000000"/>
            <rFont val="Aptos Narrow"/>
            <family val="2"/>
            <scheme val="minor"/>
          </rPr>
          <t xml:space="preserve">
</t>
        </r>
      </text>
    </comment>
    <comment ref="H34" authorId="4" shapeId="0" xr:uid="{23625046-F821-2F4F-BB5A-DBB80C22B7E6}">
      <text>
        <r>
          <rPr>
            <b/>
            <sz val="9"/>
            <color rgb="FF000000"/>
            <rFont val="Tahoma"/>
            <family val="2"/>
          </rPr>
          <t>Sơn Nguyễn:</t>
        </r>
        <r>
          <rPr>
            <sz val="9"/>
            <color rgb="FF000000"/>
            <rFont val="Tahoma"/>
            <family val="2"/>
          </rPr>
          <t xml:space="preserve">
</t>
        </r>
        <r>
          <rPr>
            <sz val="9"/>
            <color rgb="FF000000"/>
            <rFont val="Tahoma"/>
            <family val="2"/>
          </rPr>
          <t>26840000</t>
        </r>
      </text>
    </comment>
    <comment ref="C35" authorId="1" shapeId="0" xr:uid="{10AE27ED-3E04-1145-8B01-A002962F4168}">
      <text>
        <r>
          <rPr>
            <b/>
            <sz val="10"/>
            <color rgb="FF000000"/>
            <rFont val="Tahoma"/>
            <family val="2"/>
          </rPr>
          <t>Dang Phuong Nam:</t>
        </r>
        <r>
          <rPr>
            <sz val="10"/>
            <color rgb="FF000000"/>
            <rFont val="Tahoma"/>
            <family val="2"/>
          </rPr>
          <t xml:space="preserve">
</t>
        </r>
        <r>
          <rPr>
            <sz val="10"/>
            <color rgb="FF000000"/>
            <rFont val="Tahoma"/>
            <family val="2"/>
          </rPr>
          <t>Last week was: 31.690.000</t>
        </r>
      </text>
    </comment>
    <comment ref="D35" authorId="1" shapeId="0" xr:uid="{0384FF64-4558-C243-A6DF-D4FDE8BEDDBE}">
      <text>
        <r>
          <rPr>
            <b/>
            <sz val="10"/>
            <color rgb="FF000000"/>
            <rFont val="Tahoma"/>
            <family val="2"/>
          </rPr>
          <t>Đặng Thanh Vượng:</t>
        </r>
        <r>
          <rPr>
            <sz val="10"/>
            <color rgb="FF000000"/>
            <rFont val="Tahoma"/>
            <family val="2"/>
          </rPr>
          <t xml:space="preserve">
</t>
        </r>
        <r>
          <rPr>
            <sz val="10"/>
            <color rgb="FF000000"/>
            <rFont val="Helvetica Neue"/>
            <family val="2"/>
          </rPr>
          <t>Last week was: 31.190,000</t>
        </r>
        <r>
          <rPr>
            <sz val="10"/>
            <color rgb="FF000000"/>
            <rFont val="Tahoma"/>
            <family val="2"/>
          </rPr>
          <t xml:space="preserve">	</t>
        </r>
      </text>
    </comment>
    <comment ref="F35" authorId="2" shapeId="0" xr:uid="{87755D26-AE3A-E142-A771-CD69C7D8A112}">
      <text>
        <r>
          <rPr>
            <b/>
            <sz val="10"/>
            <color rgb="FF000000"/>
            <rFont val="Tahoma"/>
            <family val="2"/>
          </rPr>
          <t>Duy Nguyen:</t>
        </r>
        <r>
          <rPr>
            <sz val="10"/>
            <color rgb="FF000000"/>
            <rFont val="Tahoma"/>
            <family val="2"/>
          </rPr>
          <t xml:space="preserve">
</t>
        </r>
        <r>
          <rPr>
            <sz val="10"/>
            <color rgb="FF000000"/>
            <rFont val="Tahoma"/>
            <family val="2"/>
          </rPr>
          <t>last week was 31,290,000</t>
        </r>
      </text>
    </comment>
    <comment ref="G35" authorId="3" shapeId="0" xr:uid="{CC9BAF48-0F37-064A-B1B2-8498002CE30F}">
      <text>
        <r>
          <rPr>
            <b/>
            <sz val="10"/>
            <color rgb="FF000000"/>
            <rFont val="Aptos Narrow"/>
            <family val="2"/>
            <scheme val="minor"/>
          </rPr>
          <t>W13Q3: 31.990.000</t>
        </r>
        <r>
          <rPr>
            <sz val="10"/>
            <color rgb="FF000000"/>
            <rFont val="Aptos Narrow"/>
            <family val="2"/>
            <scheme val="minor"/>
          </rPr>
          <t xml:space="preserve">
</t>
        </r>
      </text>
    </comment>
    <comment ref="H35" authorId="4" shapeId="0" xr:uid="{30C2D16E-0EDB-F247-BEAC-9578EBAD40A0}">
      <text>
        <r>
          <rPr>
            <b/>
            <sz val="9"/>
            <color indexed="81"/>
            <rFont val="Tahoma"/>
            <family val="2"/>
          </rPr>
          <t>Sơn Nguyễn:</t>
        </r>
        <r>
          <rPr>
            <sz val="9"/>
            <color indexed="81"/>
            <rFont val="Tahoma"/>
            <family val="2"/>
          </rPr>
          <t xml:space="preserve">
31490000</t>
        </r>
      </text>
    </comment>
    <comment ref="C36" authorId="1" shapeId="0" xr:uid="{CD7B7509-065E-B54E-854A-FD4B75B7C8C7}">
      <text>
        <r>
          <rPr>
            <b/>
            <sz val="10"/>
            <color rgb="FF000000"/>
            <rFont val="Tahoma"/>
            <family val="2"/>
          </rPr>
          <t>Dang Phuong Nam:</t>
        </r>
        <r>
          <rPr>
            <sz val="10"/>
            <color rgb="FF000000"/>
            <rFont val="Tahoma"/>
            <family val="2"/>
          </rPr>
          <t xml:space="preserve">
</t>
        </r>
        <r>
          <rPr>
            <sz val="10"/>
            <color rgb="FF000000"/>
            <rFont val="Tahoma"/>
            <family val="2"/>
          </rPr>
          <t>Last week was: 38.690.000</t>
        </r>
      </text>
    </comment>
    <comment ref="D36" authorId="1" shapeId="0" xr:uid="{918BC720-E492-7148-97EB-6B994FFBEF1F}">
      <text>
        <r>
          <rPr>
            <b/>
            <sz val="10"/>
            <color rgb="FF000000"/>
            <rFont val="Tahoma"/>
            <family val="2"/>
          </rPr>
          <t>Đặng Thanh Vượng:</t>
        </r>
        <r>
          <rPr>
            <sz val="10"/>
            <color rgb="FF000000"/>
            <rFont val="Tahoma"/>
            <family val="2"/>
          </rPr>
          <t xml:space="preserve">
</t>
        </r>
        <r>
          <rPr>
            <sz val="10"/>
            <color rgb="FF000000"/>
            <rFont val="Helvetica Neue"/>
            <family val="2"/>
          </rPr>
          <t>Last week was: 38.190,000</t>
        </r>
        <r>
          <rPr>
            <sz val="10"/>
            <color rgb="FF000000"/>
            <rFont val="Tahoma"/>
            <family val="2"/>
          </rPr>
          <t xml:space="preserve">	</t>
        </r>
      </text>
    </comment>
    <comment ref="F36" authorId="2" shapeId="0" xr:uid="{3C30981F-B1C2-974B-A321-C68236BEE592}">
      <text>
        <r>
          <rPr>
            <b/>
            <sz val="10"/>
            <color rgb="FF000000"/>
            <rFont val="Tahoma"/>
            <family val="2"/>
          </rPr>
          <t>Duy Nguyen:</t>
        </r>
        <r>
          <rPr>
            <sz val="10"/>
            <color rgb="FF000000"/>
            <rFont val="Tahoma"/>
            <family val="2"/>
          </rPr>
          <t xml:space="preserve">
</t>
        </r>
        <r>
          <rPr>
            <sz val="10"/>
            <color rgb="FF000000"/>
            <rFont val="Tahoma"/>
            <family val="2"/>
          </rPr>
          <t>last week was 37,590,000</t>
        </r>
      </text>
    </comment>
    <comment ref="G36" authorId="3" shapeId="0" xr:uid="{6180D501-1C40-454A-8A85-907C5391495A}">
      <text>
        <r>
          <rPr>
            <b/>
            <sz val="10"/>
            <color rgb="FF000000"/>
            <rFont val="Aptos Narrow"/>
          </rPr>
          <t>W13Q3: 36.990.000</t>
        </r>
        <r>
          <rPr>
            <sz val="10"/>
            <color rgb="FF000000"/>
            <rFont val="Aptos Narrow"/>
          </rPr>
          <t xml:space="preserve">
</t>
        </r>
      </text>
    </comment>
    <comment ref="H36" authorId="4" shapeId="0" xr:uid="{F13D180C-A225-8648-85D6-C1281AA9AD90}">
      <text>
        <r>
          <rPr>
            <b/>
            <sz val="9"/>
            <color indexed="81"/>
            <rFont val="Tahoma"/>
            <family val="2"/>
          </rPr>
          <t>Sơn Nguyễn:</t>
        </r>
        <r>
          <rPr>
            <sz val="9"/>
            <color indexed="81"/>
            <rFont val="Tahoma"/>
            <family val="2"/>
          </rPr>
          <t xml:space="preserve">
37490000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Dang Phuong Nam</author>
    <author>Duy Nguyen</author>
    <author>Sơn Nguyễn</author>
    <author>Microsoft Office User</author>
    <author>pc</author>
    <author>KHANHVD</author>
    <author>Nam Khánh</author>
  </authors>
  <commentList>
    <comment ref="D2" authorId="0" shapeId="0" xr:uid="{81D4BCCA-FE6B-0747-9EB2-20ED430C6E36}">
      <text>
        <r>
          <rPr>
            <b/>
            <sz val="10"/>
            <color rgb="FF000000"/>
            <rFont val="Tahoma"/>
            <family val="2"/>
          </rPr>
          <t>Đặng Thanh Vượng:</t>
        </r>
        <r>
          <rPr>
            <sz val="10"/>
            <color rgb="FF000000"/>
            <rFont val="Tahoma"/>
            <family val="2"/>
          </rPr>
          <t xml:space="preserve">
</t>
        </r>
        <r>
          <rPr>
            <sz val="10"/>
            <color rgb="FF000000"/>
            <rFont val="Tahoma"/>
            <family val="2"/>
          </rPr>
          <t>Last week was: 19.590.000</t>
        </r>
      </text>
    </comment>
    <comment ref="F2" authorId="1" shapeId="0" xr:uid="{FFF31890-5B86-104A-A3CC-9B413B29D016}">
      <text>
        <r>
          <rPr>
            <b/>
            <sz val="10"/>
            <color rgb="FF000000"/>
            <rFont val="Tahoma"/>
            <family val="2"/>
          </rPr>
          <t>Duy Nguyen:</t>
        </r>
        <r>
          <rPr>
            <sz val="10"/>
            <color rgb="FF000000"/>
            <rFont val="Tahoma"/>
            <family val="2"/>
          </rPr>
          <t xml:space="preserve">
</t>
        </r>
        <r>
          <rPr>
            <sz val="10"/>
            <color rgb="FF000000"/>
            <rFont val="Tahoma"/>
            <family val="2"/>
          </rPr>
          <t>last week was 18,290,000</t>
        </r>
      </text>
    </comment>
    <comment ref="H2" authorId="2" shapeId="0" xr:uid="{00169CF4-F283-304C-BB5C-EA5D5AF2EF9C}">
      <text>
        <r>
          <rPr>
            <b/>
            <sz val="9"/>
            <color rgb="FF000000"/>
            <rFont val="Tahoma"/>
            <family val="2"/>
          </rPr>
          <t>Sơn Nguyễn:</t>
        </r>
        <r>
          <rPr>
            <sz val="9"/>
            <color rgb="FF000000"/>
            <rFont val="Tahoma"/>
            <family val="2"/>
          </rPr>
          <t xml:space="preserve">
</t>
        </r>
        <r>
          <rPr>
            <sz val="9"/>
            <color rgb="FF000000"/>
            <rFont val="Tahoma"/>
            <family val="2"/>
          </rPr>
          <t xml:space="preserve">18890000
</t>
        </r>
      </text>
    </comment>
    <comment ref="I2" authorId="3" shapeId="0" xr:uid="{2045FE8D-3326-A74A-94CF-25FF3BBB2A51}">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21,610k</t>
        </r>
      </text>
    </comment>
    <comment ref="B3" authorId="4" shapeId="0" xr:uid="{54E2AE44-948E-4F4D-8CD2-68823D0B1F99}">
      <text>
        <r>
          <rPr>
            <b/>
            <sz val="9"/>
            <rFont val="Times New Roman"/>
            <family val="1"/>
          </rPr>
          <t>pc:</t>
        </r>
        <r>
          <rPr>
            <sz val="9"/>
            <rFont val="Times New Roman"/>
            <family val="1"/>
          </rPr>
          <t xml:space="preserve">
Was 22,590,000</t>
        </r>
      </text>
    </comment>
    <comment ref="C3" authorId="0" shapeId="0" xr:uid="{7D757B8B-67B8-4445-AE3C-3CBAF92933DD}">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22.590.000</t>
        </r>
      </text>
    </comment>
    <comment ref="D3" authorId="0" shapeId="0" xr:uid="{C89F5325-E0CB-104E-8F76-79F2AFC9E450}">
      <text>
        <r>
          <rPr>
            <b/>
            <sz val="10"/>
            <color rgb="FF000000"/>
            <rFont val="Tahoma"/>
            <family val="2"/>
          </rPr>
          <t>Đặng Thanh Vượng:</t>
        </r>
        <r>
          <rPr>
            <sz val="10"/>
            <color rgb="FF000000"/>
            <rFont val="Tahoma"/>
            <family val="2"/>
          </rPr>
          <t xml:space="preserve">
</t>
        </r>
        <r>
          <rPr>
            <sz val="10"/>
            <color rgb="FF000000"/>
            <rFont val="Tahoma"/>
            <family val="2"/>
          </rPr>
          <t>Last week was: 22.290.000</t>
        </r>
      </text>
    </comment>
    <comment ref="F3" authorId="1" shapeId="0" xr:uid="{B9C1CBC3-F916-B444-8F86-BF425761D28D}">
      <text>
        <r>
          <rPr>
            <b/>
            <sz val="10"/>
            <color rgb="FF000000"/>
            <rFont val="Tahoma"/>
            <family val="2"/>
          </rPr>
          <t>Duy Nguyen:</t>
        </r>
        <r>
          <rPr>
            <sz val="10"/>
            <color rgb="FF000000"/>
            <rFont val="Tahoma"/>
            <family val="2"/>
          </rPr>
          <t xml:space="preserve">
</t>
        </r>
        <r>
          <rPr>
            <sz val="10"/>
            <color rgb="FF000000"/>
            <rFont val="Tahoma"/>
            <family val="2"/>
          </rPr>
          <t>last week was 22,190,000</t>
        </r>
      </text>
    </comment>
    <comment ref="H3" authorId="5" shapeId="0" xr:uid="{707B1440-698F-E548-B1E8-D30C1656FC09}">
      <text>
        <r>
          <rPr>
            <b/>
            <sz val="9"/>
            <color rgb="FF000000"/>
            <rFont val="Tahoma"/>
            <family val="2"/>
          </rPr>
          <t>KHANHVD:</t>
        </r>
        <r>
          <rPr>
            <sz val="9"/>
            <color rgb="FF000000"/>
            <rFont val="Tahoma"/>
            <family val="2"/>
          </rPr>
          <t xml:space="preserve">
</t>
        </r>
        <r>
          <rPr>
            <sz val="9"/>
            <color rgb="FF000000"/>
            <rFont val="Tahoma"/>
            <family val="2"/>
          </rPr>
          <t xml:space="preserve">22190000
</t>
        </r>
      </text>
    </comment>
    <comment ref="B4" authorId="3" shapeId="0" xr:uid="{31219C83-ADD9-D346-8DB7-7E076906A081}">
      <text>
        <r>
          <rPr>
            <b/>
            <sz val="10"/>
            <color rgb="FF000000"/>
            <rFont val="Tahoma"/>
            <family val="2"/>
          </rPr>
          <t>Microsoft Office User:</t>
        </r>
        <r>
          <rPr>
            <sz val="10"/>
            <color rgb="FF000000"/>
            <rFont val="Tahoma"/>
            <family val="2"/>
          </rPr>
          <t xml:space="preserve">
pc
was 25,190,000</t>
        </r>
      </text>
    </comment>
    <comment ref="C4" authorId="0" shapeId="0" xr:uid="{FAA543D3-2B7D-3846-AF4E-90404394CABC}">
      <text>
        <r>
          <rPr>
            <b/>
            <sz val="10"/>
            <color rgb="FF000000"/>
            <rFont val="Tahoma"/>
            <family val="2"/>
          </rPr>
          <t>Dang Phuong Nam:</t>
        </r>
        <r>
          <rPr>
            <sz val="10"/>
            <color rgb="FF000000"/>
            <rFont val="Tahoma"/>
            <family val="2"/>
          </rPr>
          <t xml:space="preserve">
</t>
        </r>
        <r>
          <rPr>
            <sz val="10"/>
            <color rgb="FF000000"/>
            <rFont val="Helvetica Neue"/>
            <family val="2"/>
          </rPr>
          <t>Last week was: 25.290.000</t>
        </r>
      </text>
    </comment>
    <comment ref="F4" authorId="1" shapeId="0" xr:uid="{7C0FC835-8E4E-8644-AE08-575397D11C50}">
      <text>
        <r>
          <rPr>
            <b/>
            <sz val="10"/>
            <color rgb="FF000000"/>
            <rFont val="Tahoma"/>
            <family val="2"/>
          </rPr>
          <t>Duy Nguyen:</t>
        </r>
        <r>
          <rPr>
            <sz val="10"/>
            <color rgb="FF000000"/>
            <rFont val="Tahoma"/>
            <family val="2"/>
          </rPr>
          <t xml:space="preserve">
</t>
        </r>
        <r>
          <rPr>
            <sz val="10"/>
            <color rgb="FF000000"/>
            <rFont val="Tahoma"/>
            <family val="2"/>
          </rPr>
          <t>last week was 25,090,000</t>
        </r>
      </text>
    </comment>
    <comment ref="B5" authorId="4" shapeId="0" xr:uid="{A29F8292-F77E-B34D-8C99-6B1C990F6458}">
      <text>
        <r>
          <rPr>
            <b/>
            <sz val="9"/>
            <color rgb="FF000000"/>
            <rFont val="Times New Roman"/>
            <family val="1"/>
          </rPr>
          <t>pc:</t>
        </r>
        <r>
          <rPr>
            <sz val="9"/>
            <color rgb="FF000000"/>
            <rFont val="Times New Roman"/>
            <family val="1"/>
          </rPr>
          <t xml:space="preserve">
</t>
        </r>
        <r>
          <rPr>
            <sz val="9"/>
            <color rgb="FF000000"/>
            <rFont val="Times New Roman"/>
            <family val="1"/>
          </rPr>
          <t>Was 29,490,000</t>
        </r>
      </text>
    </comment>
    <comment ref="C5" authorId="0" shapeId="0" xr:uid="{15BE138D-EB7F-8741-90A3-25C010D3E231}">
      <text>
        <r>
          <rPr>
            <b/>
            <sz val="10"/>
            <color rgb="FF000000"/>
            <rFont val="Tahoma"/>
            <family val="2"/>
          </rPr>
          <t>Dang Phuong Nam:</t>
        </r>
        <r>
          <rPr>
            <sz val="10"/>
            <color rgb="FF000000"/>
            <rFont val="Tahoma"/>
            <family val="2"/>
          </rPr>
          <t xml:space="preserve">
</t>
        </r>
        <r>
          <rPr>
            <sz val="10"/>
            <color rgb="FF000000"/>
            <rFont val="Tahoma"/>
            <family val="2"/>
          </rPr>
          <t>Last week was: 29.490.000</t>
        </r>
      </text>
    </comment>
    <comment ref="D5" authorId="0" shapeId="0" xr:uid="{0D3213CB-B82B-B94C-A039-B25EF4509C7A}">
      <text>
        <r>
          <rPr>
            <b/>
            <sz val="10"/>
            <color rgb="FF000000"/>
            <rFont val="Tahoma"/>
            <family val="2"/>
          </rPr>
          <t>Đặng Thanh Vượng:</t>
        </r>
        <r>
          <rPr>
            <sz val="10"/>
            <color rgb="FF000000"/>
            <rFont val="Tahoma"/>
            <family val="2"/>
          </rPr>
          <t xml:space="preserve">
</t>
        </r>
        <r>
          <rPr>
            <sz val="10"/>
            <color rgb="FF000000"/>
            <rFont val="Tahoma"/>
            <family val="2"/>
          </rPr>
          <t>Last week was: 29.290.000</t>
        </r>
      </text>
    </comment>
    <comment ref="F5" authorId="1" shapeId="0" xr:uid="{E4397073-1118-8E45-9E32-377D6EC6296A}">
      <text>
        <r>
          <rPr>
            <b/>
            <sz val="10"/>
            <color rgb="FF000000"/>
            <rFont val="Tahoma"/>
            <family val="2"/>
          </rPr>
          <t>Duy Nguyen:</t>
        </r>
        <r>
          <rPr>
            <sz val="10"/>
            <color rgb="FF000000"/>
            <rFont val="Tahoma"/>
            <family val="2"/>
          </rPr>
          <t xml:space="preserve">
</t>
        </r>
        <r>
          <rPr>
            <sz val="10"/>
            <color rgb="FF000000"/>
            <rFont val="Tahoma"/>
            <family val="2"/>
          </rPr>
          <t>last week was 29,190,000</t>
        </r>
      </text>
    </comment>
    <comment ref="I5" authorId="3" shapeId="0" xr:uid="{0D3DB0FE-692F-1C45-BC5C-D7F3D2656623}">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28,755k</t>
        </r>
      </text>
    </comment>
    <comment ref="B6" authorId="4" shapeId="0" xr:uid="{33D32D43-1B36-BE42-B7CC-259DBD1912DD}">
      <text>
        <r>
          <rPr>
            <b/>
            <sz val="9"/>
            <color rgb="FF000000"/>
            <rFont val="Times New Roman"/>
            <family val="1"/>
          </rPr>
          <t>pc:</t>
        </r>
        <r>
          <rPr>
            <sz val="9"/>
            <color rgb="FF000000"/>
            <rFont val="Times New Roman"/>
            <family val="1"/>
          </rPr>
          <t xml:space="preserve">
</t>
        </r>
        <r>
          <rPr>
            <sz val="9"/>
            <color rgb="FF000000"/>
            <rFont val="Times New Roman"/>
            <family val="1"/>
          </rPr>
          <t>Was 19,890,000</t>
        </r>
      </text>
    </comment>
    <comment ref="C6" authorId="0" shapeId="0" xr:uid="{E8C7FC6E-7655-7143-A4DD-4BD585DA5917}">
      <text>
        <r>
          <rPr>
            <b/>
            <sz val="10"/>
            <color rgb="FF000000"/>
            <rFont val="Tahoma"/>
            <family val="2"/>
          </rPr>
          <t>Dang Phuong Nam:</t>
        </r>
        <r>
          <rPr>
            <sz val="10"/>
            <color rgb="FF000000"/>
            <rFont val="Tahoma"/>
            <family val="2"/>
          </rPr>
          <t xml:space="preserve">
</t>
        </r>
        <r>
          <rPr>
            <sz val="10"/>
            <color rgb="FF000000"/>
            <rFont val="Tahoma"/>
            <family val="2"/>
          </rPr>
          <t>Last week was: 19.990.000</t>
        </r>
      </text>
    </comment>
    <comment ref="F6" authorId="1" shapeId="0" xr:uid="{13EB3A5A-717E-5544-ABE1-66919FBCDBAA}">
      <text>
        <r>
          <rPr>
            <b/>
            <sz val="10"/>
            <color rgb="FF000000"/>
            <rFont val="Tahoma"/>
            <family val="2"/>
          </rPr>
          <t>Duy Nguyen:</t>
        </r>
        <r>
          <rPr>
            <sz val="10"/>
            <color rgb="FF000000"/>
            <rFont val="Tahoma"/>
            <family val="2"/>
          </rPr>
          <t xml:space="preserve">
</t>
        </r>
        <r>
          <rPr>
            <sz val="10"/>
            <color rgb="FF000000"/>
            <rFont val="Tahoma"/>
            <family val="2"/>
          </rPr>
          <t>last week was 19,590,000</t>
        </r>
      </text>
    </comment>
    <comment ref="B7" authorId="4" shapeId="0" xr:uid="{833A82C2-3A85-BB41-B67A-2688836FB949}">
      <text>
        <r>
          <rPr>
            <b/>
            <sz val="9"/>
            <rFont val="Times New Roman"/>
            <family val="1"/>
          </rPr>
          <t>pc:</t>
        </r>
        <r>
          <rPr>
            <sz val="9"/>
            <rFont val="Times New Roman"/>
            <family val="1"/>
          </rPr>
          <t xml:space="preserve">
Was 17,790,000</t>
        </r>
      </text>
    </comment>
    <comment ref="C7" authorId="0" shapeId="0" xr:uid="{04632C03-9118-5945-8A2B-5961BF9B911F}">
      <text>
        <r>
          <rPr>
            <b/>
            <sz val="10"/>
            <color rgb="FF000000"/>
            <rFont val="Tahoma"/>
            <family val="2"/>
          </rPr>
          <t>Dang Phuong Nam:</t>
        </r>
        <r>
          <rPr>
            <sz val="10"/>
            <color rgb="FF000000"/>
            <rFont val="Tahoma"/>
            <family val="2"/>
          </rPr>
          <t xml:space="preserve">
</t>
        </r>
        <r>
          <rPr>
            <sz val="10"/>
            <color rgb="FF000000"/>
            <rFont val="Tahoma"/>
            <family val="2"/>
          </rPr>
          <t>Last week was: 17.790.000</t>
        </r>
      </text>
    </comment>
    <comment ref="D7" authorId="0" shapeId="0" xr:uid="{82288750-552C-6D42-B90E-9A6DD1F70D60}">
      <text>
        <r>
          <rPr>
            <b/>
            <sz val="10"/>
            <color rgb="FF000000"/>
            <rFont val="Tahoma"/>
            <family val="2"/>
          </rPr>
          <t>Đặng Thanh Vượng:</t>
        </r>
        <r>
          <rPr>
            <sz val="10"/>
            <color rgb="FF000000"/>
            <rFont val="Tahoma"/>
            <family val="2"/>
          </rPr>
          <t xml:space="preserve">
</t>
        </r>
        <r>
          <rPr>
            <sz val="10"/>
            <color rgb="FF000000"/>
            <rFont val="Tahoma"/>
            <family val="2"/>
          </rPr>
          <t>Last week was: 17.490.000</t>
        </r>
      </text>
    </comment>
    <comment ref="F7" authorId="1" shapeId="0" xr:uid="{D0587D90-64CA-6040-91A8-0CDC11BBFB1A}">
      <text>
        <r>
          <rPr>
            <b/>
            <sz val="10"/>
            <color rgb="FF000000"/>
            <rFont val="Tahoma"/>
            <family val="2"/>
          </rPr>
          <t>Duy Nguyen:</t>
        </r>
        <r>
          <rPr>
            <sz val="10"/>
            <color rgb="FF000000"/>
            <rFont val="Tahoma"/>
            <family val="2"/>
          </rPr>
          <t xml:space="preserve">
</t>
        </r>
        <r>
          <rPr>
            <sz val="10"/>
            <color rgb="FF000000"/>
            <rFont val="Tahoma"/>
            <family val="2"/>
          </rPr>
          <t>last week was 17,290,000</t>
        </r>
      </text>
    </comment>
    <comment ref="F8" authorId="1" shapeId="0" xr:uid="{9E66221D-5A6B-6C48-B777-7A2276FD9268}">
      <text>
        <r>
          <rPr>
            <b/>
            <sz val="10"/>
            <color rgb="FF000000"/>
            <rFont val="Tahoma"/>
            <family val="2"/>
          </rPr>
          <t>Duy Nguyen:</t>
        </r>
        <r>
          <rPr>
            <sz val="10"/>
            <color rgb="FF000000"/>
            <rFont val="Tahoma"/>
            <family val="2"/>
          </rPr>
          <t xml:space="preserve">
</t>
        </r>
        <r>
          <rPr>
            <sz val="10"/>
            <color rgb="FF000000"/>
            <rFont val="Tahoma"/>
            <family val="2"/>
          </rPr>
          <t>last week was 13,790,000</t>
        </r>
      </text>
    </comment>
    <comment ref="G8" authorId="6" shapeId="0" xr:uid="{E5FB3566-465F-1A43-9116-1CB40091D6B8}">
      <text>
        <r>
          <rPr>
            <b/>
            <sz val="10"/>
            <color rgb="FF000000"/>
            <rFont val="Tahoma"/>
            <family val="2"/>
          </rPr>
          <t>W1: 13.490.000</t>
        </r>
      </text>
    </comment>
    <comment ref="I8" authorId="3" shapeId="0" xr:uid="{950FE7A1-33E4-BF4C-854E-79C5CBED2F23}">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23,490k</t>
        </r>
      </text>
    </comment>
    <comment ref="B9" authorId="4" shapeId="0" xr:uid="{D787947A-3EE7-3245-BF8C-BDB52856A351}">
      <text>
        <r>
          <rPr>
            <b/>
            <sz val="9"/>
            <rFont val="Times New Roman"/>
            <family val="1"/>
          </rPr>
          <t>pc:</t>
        </r>
        <r>
          <rPr>
            <sz val="9"/>
            <rFont val="Times New Roman"/>
            <family val="1"/>
          </rPr>
          <t xml:space="preserve">
Was 11,990,000</t>
        </r>
      </text>
    </comment>
    <comment ref="C9" authorId="0" shapeId="0" xr:uid="{0CF4B5FE-FA20-B24A-B962-6A1EC41A7D11}">
      <text>
        <r>
          <rPr>
            <b/>
            <sz val="10"/>
            <color rgb="FF000000"/>
            <rFont val="Tahoma"/>
            <family val="2"/>
          </rPr>
          <t>Dang Phuong Nam:</t>
        </r>
        <r>
          <rPr>
            <sz val="10"/>
            <color rgb="FF000000"/>
            <rFont val="Tahoma"/>
            <family val="2"/>
          </rPr>
          <t xml:space="preserve">
</t>
        </r>
        <r>
          <rPr>
            <sz val="10"/>
            <color rgb="FF000000"/>
            <rFont val="Tahoma"/>
            <family val="2"/>
          </rPr>
          <t>Last week was: 11.990.000</t>
        </r>
      </text>
    </comment>
    <comment ref="F9" authorId="1" shapeId="0" xr:uid="{86B87D29-CC81-C84A-A398-957A5448D109}">
      <text>
        <r>
          <rPr>
            <b/>
            <sz val="10"/>
            <color rgb="FF000000"/>
            <rFont val="Tahoma"/>
            <family val="2"/>
          </rPr>
          <t>Duy Nguyen:</t>
        </r>
        <r>
          <rPr>
            <sz val="10"/>
            <color rgb="FF000000"/>
            <rFont val="Tahoma"/>
            <family val="2"/>
          </rPr>
          <t xml:space="preserve">
</t>
        </r>
        <r>
          <rPr>
            <sz val="10"/>
            <color rgb="FF000000"/>
            <rFont val="Tahoma"/>
            <family val="2"/>
          </rPr>
          <t>last week was 11,550,000</t>
        </r>
      </text>
    </comment>
    <comment ref="B10" authorId="4" shapeId="0" xr:uid="{D43FF297-A53B-CD42-B6B1-6CEB833D7AB3}">
      <text>
        <r>
          <rPr>
            <b/>
            <sz val="9"/>
            <rFont val="Times New Roman"/>
            <family val="1"/>
          </rPr>
          <t>pc:</t>
        </r>
        <r>
          <rPr>
            <sz val="9"/>
            <rFont val="Times New Roman"/>
            <family val="1"/>
          </rPr>
          <t xml:space="preserve">
Was 8,790,000</t>
        </r>
      </text>
    </comment>
    <comment ref="C10" authorId="0" shapeId="0" xr:uid="{0671DA6E-67D0-9D48-A919-0D6F50981F8D}">
      <text>
        <r>
          <rPr>
            <b/>
            <sz val="10"/>
            <color rgb="FF000000"/>
            <rFont val="Tahoma"/>
            <family val="2"/>
          </rPr>
          <t>Dang Phuong Nam:</t>
        </r>
        <r>
          <rPr>
            <sz val="10"/>
            <color rgb="FF000000"/>
            <rFont val="Tahoma"/>
            <family val="2"/>
          </rPr>
          <t xml:space="preserve">
</t>
        </r>
        <r>
          <rPr>
            <sz val="10"/>
            <color rgb="FF000000"/>
            <rFont val="Tahoma"/>
            <family val="2"/>
          </rPr>
          <t>Last week was: 8.790.000</t>
        </r>
      </text>
    </comment>
    <comment ref="F10" authorId="1" shapeId="0" xr:uid="{F9FDF82D-F3F3-FB41-9BDE-F3AF4AC1CCB6}">
      <text>
        <r>
          <rPr>
            <b/>
            <sz val="10"/>
            <color rgb="FF000000"/>
            <rFont val="Tahoma"/>
            <family val="2"/>
          </rPr>
          <t>Duy Nguyen:</t>
        </r>
        <r>
          <rPr>
            <sz val="10"/>
            <color rgb="FF000000"/>
            <rFont val="Tahoma"/>
            <family val="2"/>
          </rPr>
          <t xml:space="preserve">
</t>
        </r>
        <r>
          <rPr>
            <sz val="10"/>
            <color rgb="FF000000"/>
            <rFont val="Tahoma"/>
            <family val="2"/>
          </rPr>
          <t>last week was 8,550,000</t>
        </r>
      </text>
    </comment>
    <comment ref="H11" authorId="5" shapeId="0" xr:uid="{17A2DCE9-12E0-F346-8996-6DC72E469981}">
      <text>
        <r>
          <rPr>
            <b/>
            <sz val="9"/>
            <color indexed="81"/>
            <rFont val="Tahoma"/>
            <family val="2"/>
          </rPr>
          <t>KHANHVD:</t>
        </r>
        <r>
          <rPr>
            <sz val="9"/>
            <color indexed="81"/>
            <rFont val="Tahoma"/>
            <family val="2"/>
          </rPr>
          <t xml:space="preserve">
20790000</t>
        </r>
      </text>
    </comment>
    <comment ref="B12" authorId="4" shapeId="0" xr:uid="{907AE902-69ED-A34D-B019-1A10C1FCCA2F}">
      <text>
        <r>
          <rPr>
            <b/>
            <sz val="9"/>
            <rFont val="Times New Roman"/>
            <family val="1"/>
          </rPr>
          <t>pc:</t>
        </r>
        <r>
          <rPr>
            <sz val="9"/>
            <rFont val="Times New Roman"/>
            <family val="1"/>
          </rPr>
          <t xml:space="preserve">
Was 14,090,000</t>
        </r>
      </text>
    </comment>
    <comment ref="C12" authorId="0" shapeId="0" xr:uid="{E376F3AC-BFB5-9642-A10F-738A8A1A0513}">
      <text>
        <r>
          <rPr>
            <b/>
            <sz val="10"/>
            <color rgb="FF000000"/>
            <rFont val="Tahoma"/>
            <family val="2"/>
          </rPr>
          <t>Dang Phuong Nam:</t>
        </r>
        <r>
          <rPr>
            <sz val="10"/>
            <color rgb="FF000000"/>
            <rFont val="Tahoma"/>
            <family val="2"/>
          </rPr>
          <t xml:space="preserve">
</t>
        </r>
        <r>
          <rPr>
            <sz val="10"/>
            <color rgb="FF000000"/>
            <rFont val="Tahoma"/>
            <family val="2"/>
          </rPr>
          <t>Last week was: 14.090.000</t>
        </r>
      </text>
    </comment>
    <comment ref="F12" authorId="1" shapeId="0" xr:uid="{4B75922D-624D-6E4E-831E-587E20EA772F}">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C13" authorId="0" shapeId="0" xr:uid="{870D3074-65C5-5D47-9412-FC641DC2DA9D}">
      <text>
        <r>
          <rPr>
            <b/>
            <sz val="10"/>
            <color rgb="FF000000"/>
            <rFont val="Tahoma"/>
            <family val="2"/>
          </rPr>
          <t>Dang Phuong Nam:</t>
        </r>
        <r>
          <rPr>
            <sz val="10"/>
            <color rgb="FF000000"/>
            <rFont val="Tahoma"/>
            <family val="2"/>
          </rPr>
          <t xml:space="preserve">
</t>
        </r>
        <r>
          <rPr>
            <sz val="10"/>
            <color rgb="FF000000"/>
            <rFont val="Tahoma"/>
            <family val="2"/>
          </rPr>
          <t>Last week was: 12.390.000</t>
        </r>
      </text>
    </comment>
    <comment ref="F13" authorId="1" shapeId="0" xr:uid="{C4C6D8DF-8203-C040-8BE1-995B854A9651}">
      <text>
        <r>
          <rPr>
            <b/>
            <sz val="10"/>
            <color rgb="FF000000"/>
            <rFont val="Tahoma"/>
            <family val="2"/>
          </rPr>
          <t>Duy Nguyen:</t>
        </r>
        <r>
          <rPr>
            <sz val="10"/>
            <color rgb="FF000000"/>
            <rFont val="Tahoma"/>
            <family val="2"/>
          </rPr>
          <t xml:space="preserve">
</t>
        </r>
        <r>
          <rPr>
            <sz val="10"/>
            <color rgb="FF000000"/>
            <rFont val="Tahoma"/>
            <family val="2"/>
          </rPr>
          <t>last week was 12,690,000</t>
        </r>
      </text>
    </comment>
    <comment ref="H13" authorId="5" shapeId="0" xr:uid="{8E3772EE-8D02-C841-B559-B2D681CC9B10}">
      <text>
        <r>
          <rPr>
            <b/>
            <sz val="9"/>
            <color indexed="81"/>
            <rFont val="Tahoma"/>
            <family val="2"/>
          </rPr>
          <t>KHANHVD:</t>
        </r>
        <r>
          <rPr>
            <sz val="9"/>
            <color indexed="81"/>
            <rFont val="Tahoma"/>
            <family val="2"/>
          </rPr>
          <t xml:space="preserve">
12190000
</t>
        </r>
      </text>
    </comment>
    <comment ref="B14" authorId="4" shapeId="0" xr:uid="{2BE03C39-581A-9D4D-8E11-6F75A8863D77}">
      <text>
        <r>
          <rPr>
            <b/>
            <sz val="9"/>
            <rFont val="Times New Roman"/>
            <family val="1"/>
          </rPr>
          <t>pc:</t>
        </r>
        <r>
          <rPr>
            <sz val="9"/>
            <rFont val="Times New Roman"/>
            <family val="1"/>
          </rPr>
          <t xml:space="preserve">
Was 10,290,000</t>
        </r>
      </text>
    </comment>
    <comment ref="C14" authorId="0" shapeId="0" xr:uid="{6F544070-5F98-0749-909F-6ED3112092FD}">
      <text>
        <r>
          <rPr>
            <b/>
            <sz val="10"/>
            <color rgb="FF000000"/>
            <rFont val="Tahoma"/>
            <family val="2"/>
          </rPr>
          <t>Dang Phuong Nam:</t>
        </r>
        <r>
          <rPr>
            <sz val="10"/>
            <color rgb="FF000000"/>
            <rFont val="Tahoma"/>
            <family val="2"/>
          </rPr>
          <t xml:space="preserve">
</t>
        </r>
        <r>
          <rPr>
            <sz val="10"/>
            <color rgb="FF000000"/>
            <rFont val="Tahoma"/>
            <family val="2"/>
          </rPr>
          <t>Last week was: 10.290.000</t>
        </r>
      </text>
    </comment>
    <comment ref="F14" authorId="1" shapeId="0" xr:uid="{DF30FBF5-89B4-E54D-82CD-315FF1647AEF}">
      <text>
        <r>
          <rPr>
            <b/>
            <sz val="10"/>
            <color rgb="FF000000"/>
            <rFont val="Tahoma"/>
            <family val="2"/>
          </rPr>
          <t>Duy Nguyen:</t>
        </r>
        <r>
          <rPr>
            <sz val="10"/>
            <color rgb="FF000000"/>
            <rFont val="Tahoma"/>
            <family val="2"/>
          </rPr>
          <t xml:space="preserve">
</t>
        </r>
        <r>
          <rPr>
            <sz val="10"/>
            <color rgb="FF000000"/>
            <rFont val="Tahoma"/>
            <family val="2"/>
          </rPr>
          <t>last week was 9,690,000</t>
        </r>
      </text>
    </comment>
    <comment ref="I14" authorId="3" shapeId="0" xr:uid="{54ECE829-6E2C-C74E-B2A2-09DD50621814}">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10,801k</t>
        </r>
      </text>
    </comment>
    <comment ref="B15" authorId="4" shapeId="0" xr:uid="{B7B50E12-A9D9-ED44-BC33-2101A25B2B34}">
      <text>
        <r>
          <rPr>
            <b/>
            <sz val="9"/>
            <rFont val="Times New Roman"/>
            <family val="1"/>
          </rPr>
          <t>pc:</t>
        </r>
        <r>
          <rPr>
            <sz val="9"/>
            <rFont val="Times New Roman"/>
            <family val="1"/>
          </rPr>
          <t xml:space="preserve">
Was 7,490,000</t>
        </r>
      </text>
    </comment>
    <comment ref="C15" authorId="0" shapeId="0" xr:uid="{0EC9DE74-70DB-CD42-A423-553570E33787}">
      <text>
        <r>
          <rPr>
            <b/>
            <sz val="10"/>
            <color rgb="FF000000"/>
            <rFont val="Tahoma"/>
            <family val="2"/>
          </rPr>
          <t>Dang Phuong Nam:</t>
        </r>
        <r>
          <rPr>
            <sz val="10"/>
            <color rgb="FF000000"/>
            <rFont val="Tahoma"/>
            <family val="2"/>
          </rPr>
          <t xml:space="preserve">
</t>
        </r>
        <r>
          <rPr>
            <sz val="10"/>
            <color rgb="FF000000"/>
            <rFont val="Tahoma"/>
            <family val="2"/>
          </rPr>
          <t>Last week was: 7.490.000</t>
        </r>
      </text>
    </comment>
    <comment ref="D15" authorId="0" shapeId="0" xr:uid="{0EEA8A43-1834-9B47-9534-EB9375B19FF4}">
      <text>
        <r>
          <rPr>
            <b/>
            <sz val="10"/>
            <color rgb="FF000000"/>
            <rFont val="Tahoma"/>
            <family val="2"/>
          </rPr>
          <t>Đặng Thanh Vượng:</t>
        </r>
        <r>
          <rPr>
            <sz val="10"/>
            <color rgb="FF000000"/>
            <rFont val="Tahoma"/>
            <family val="2"/>
          </rPr>
          <t xml:space="preserve">
</t>
        </r>
        <r>
          <rPr>
            <sz val="10"/>
            <color rgb="FF000000"/>
            <rFont val="Helvetica Neue"/>
            <family val="2"/>
          </rPr>
          <t>Last week was: 7.290,000</t>
        </r>
        <r>
          <rPr>
            <sz val="10"/>
            <color rgb="FF000000"/>
            <rFont val="Tahoma"/>
            <family val="2"/>
          </rPr>
          <t xml:space="preserve">	</t>
        </r>
      </text>
    </comment>
    <comment ref="F15" authorId="1" shapeId="0" xr:uid="{F6E3D2CD-940F-F040-9688-E91AA2D5F253}">
      <text>
        <r>
          <rPr>
            <b/>
            <sz val="10"/>
            <color rgb="FF000000"/>
            <rFont val="Tahoma"/>
            <family val="2"/>
          </rPr>
          <t>Duy Nguyen:</t>
        </r>
        <r>
          <rPr>
            <sz val="10"/>
            <color rgb="FF000000"/>
            <rFont val="Tahoma"/>
            <family val="2"/>
          </rPr>
          <t xml:space="preserve">
</t>
        </r>
        <r>
          <rPr>
            <sz val="10"/>
            <color rgb="FF000000"/>
            <rFont val="Tahoma"/>
            <family val="2"/>
          </rPr>
          <t>last week was 7,090,000</t>
        </r>
      </text>
    </comment>
    <comment ref="H15" authorId="2" shapeId="0" xr:uid="{79F4F43B-45BD-B645-871D-35AFE76887BB}">
      <text>
        <r>
          <rPr>
            <b/>
            <sz val="9"/>
            <color indexed="81"/>
            <rFont val="Tahoma"/>
            <family val="2"/>
          </rPr>
          <t>Sơn Nguyễn:</t>
        </r>
        <r>
          <rPr>
            <sz val="9"/>
            <color indexed="81"/>
            <rFont val="Tahoma"/>
            <family val="2"/>
          </rPr>
          <t xml:space="preserve">
6990000</t>
        </r>
      </text>
    </comment>
    <comment ref="I15" authorId="3" shapeId="0" xr:uid="{F9556921-A0CB-1246-9B41-8B6724730819}">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6,853k</t>
        </r>
      </text>
    </comment>
    <comment ref="B16" authorId="4" shapeId="0" xr:uid="{36372BBE-2E96-3B4D-A161-8E695ACE540A}">
      <text>
        <r>
          <rPr>
            <b/>
            <sz val="9"/>
            <rFont val="Times New Roman"/>
            <family val="1"/>
          </rPr>
          <t>pc:</t>
        </r>
        <r>
          <rPr>
            <sz val="9"/>
            <rFont val="Times New Roman"/>
            <family val="1"/>
          </rPr>
          <t xml:space="preserve">
Was OOS</t>
        </r>
      </text>
    </comment>
    <comment ref="C16" authorId="0" shapeId="0" xr:uid="{E9F8A08D-2B4E-234F-A98F-D7B1B2D1CD1B}">
      <text>
        <r>
          <rPr>
            <b/>
            <sz val="10"/>
            <color rgb="FF000000"/>
            <rFont val="Tahoma"/>
            <family val="2"/>
          </rPr>
          <t>Dang Phuong Nam:</t>
        </r>
        <r>
          <rPr>
            <sz val="10"/>
            <color rgb="FF000000"/>
            <rFont val="Tahoma"/>
            <family val="2"/>
          </rPr>
          <t xml:space="preserve">
</t>
        </r>
        <r>
          <rPr>
            <sz val="10"/>
            <color rgb="FF000000"/>
            <rFont val="Tahoma"/>
            <family val="2"/>
          </rPr>
          <t>Last week was: 16.990.000</t>
        </r>
      </text>
    </comment>
    <comment ref="B17" authorId="4" shapeId="0" xr:uid="{9FF7753C-4421-5948-B076-38CD501F427E}">
      <text>
        <r>
          <rPr>
            <b/>
            <sz val="9"/>
            <rFont val="Times New Roman"/>
            <family val="1"/>
          </rPr>
          <t>pc:</t>
        </r>
        <r>
          <rPr>
            <sz val="9"/>
            <rFont val="Times New Roman"/>
            <family val="1"/>
          </rPr>
          <t xml:space="preserve">
Was 22,490,000</t>
        </r>
      </text>
    </comment>
    <comment ref="C17" authorId="0" shapeId="0" xr:uid="{7DD57594-0E29-2749-B9E1-96E814A5CEB9}">
      <text>
        <r>
          <rPr>
            <b/>
            <sz val="10"/>
            <color rgb="FF000000"/>
            <rFont val="Tahoma"/>
            <family val="2"/>
          </rPr>
          <t>Dang Phuong Nam:</t>
        </r>
        <r>
          <rPr>
            <sz val="10"/>
            <color rgb="FF000000"/>
            <rFont val="Tahoma"/>
            <family val="2"/>
          </rPr>
          <t xml:space="preserve">
</t>
        </r>
        <r>
          <rPr>
            <sz val="10"/>
            <color rgb="FF000000"/>
            <rFont val="Tahoma"/>
            <family val="2"/>
          </rPr>
          <t>Last week was: 22.490.000</t>
        </r>
      </text>
    </comment>
    <comment ref="F17" authorId="1" shapeId="0" xr:uid="{7701B5C4-49BD-1642-A5CF-5840571FB6E9}">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B18" authorId="4" shapeId="0" xr:uid="{094E8414-52DF-D543-A099-BC81DCC1680C}">
      <text>
        <r>
          <rPr>
            <b/>
            <sz val="9"/>
            <rFont val="Times New Roman"/>
            <family val="1"/>
          </rPr>
          <t>pc:</t>
        </r>
        <r>
          <rPr>
            <sz val="9"/>
            <rFont val="Times New Roman"/>
            <family val="1"/>
          </rPr>
          <t xml:space="preserve">
Was 28,990,000</t>
        </r>
      </text>
    </comment>
    <comment ref="C18" authorId="0" shapeId="0" xr:uid="{E43410A2-8881-8044-BD2E-21A9F964013F}">
      <text>
        <r>
          <rPr>
            <b/>
            <sz val="10"/>
            <color rgb="FF000000"/>
            <rFont val="Tahoma"/>
            <family val="2"/>
          </rPr>
          <t>Dang Phuong Nam:</t>
        </r>
        <r>
          <rPr>
            <sz val="10"/>
            <color rgb="FF000000"/>
            <rFont val="Tahoma"/>
            <family val="2"/>
          </rPr>
          <t xml:space="preserve">
</t>
        </r>
        <r>
          <rPr>
            <sz val="10"/>
            <color rgb="FF000000"/>
            <rFont val="Tahoma"/>
            <family val="2"/>
          </rPr>
          <t>Last week was: 28.990.000</t>
        </r>
      </text>
    </comment>
    <comment ref="D18" authorId="0" shapeId="0" xr:uid="{E4C63BA3-B067-2240-A84F-6FE147A7D00A}">
      <text>
        <r>
          <rPr>
            <b/>
            <sz val="10"/>
            <color rgb="FF000000"/>
            <rFont val="Tahoma"/>
            <family val="2"/>
          </rPr>
          <t>Đặng Thanh Vượng:</t>
        </r>
        <r>
          <rPr>
            <sz val="10"/>
            <color rgb="FF000000"/>
            <rFont val="Tahoma"/>
            <family val="2"/>
          </rPr>
          <t xml:space="preserve">
</t>
        </r>
        <r>
          <rPr>
            <sz val="10"/>
            <color rgb="FF000000"/>
            <rFont val="Helvetica Neue"/>
            <family val="2"/>
          </rPr>
          <t>Last week was: 28.990,000</t>
        </r>
        <r>
          <rPr>
            <sz val="10"/>
            <color rgb="FF000000"/>
            <rFont val="Tahoma"/>
            <family val="2"/>
          </rPr>
          <t xml:space="preserve">	</t>
        </r>
      </text>
    </comment>
    <comment ref="H18" authorId="5" shapeId="0" xr:uid="{70090B36-651F-B54A-9D9E-2B0625ABD1B6}">
      <text>
        <r>
          <rPr>
            <b/>
            <sz val="9"/>
            <color indexed="81"/>
            <rFont val="Tahoma"/>
            <family val="2"/>
          </rPr>
          <t>KHANHVD:</t>
        </r>
        <r>
          <rPr>
            <sz val="9"/>
            <color indexed="81"/>
            <rFont val="Tahoma"/>
            <family val="2"/>
          </rPr>
          <t xml:space="preserve">
28990000</t>
        </r>
      </text>
    </comment>
    <comment ref="B19" authorId="4" shapeId="0" xr:uid="{B1683563-529F-7545-BF5D-22F630BA2D48}">
      <text>
        <r>
          <rPr>
            <b/>
            <sz val="9"/>
            <rFont val="Times New Roman"/>
            <family val="1"/>
          </rPr>
          <t>pc:</t>
        </r>
        <r>
          <rPr>
            <sz val="9"/>
            <rFont val="Times New Roman"/>
            <family val="1"/>
          </rPr>
          <t xml:space="preserve">
Was 37,990,000</t>
        </r>
      </text>
    </comment>
    <comment ref="C19" authorId="0" shapeId="0" xr:uid="{E3D7C4A9-F6D1-C94C-8CC5-72CC7564C4FB}">
      <text>
        <r>
          <rPr>
            <b/>
            <sz val="10"/>
            <color rgb="FF000000"/>
            <rFont val="Tahoma"/>
            <family val="2"/>
          </rPr>
          <t>Dang Phuong Nam:</t>
        </r>
        <r>
          <rPr>
            <sz val="10"/>
            <color rgb="FF000000"/>
            <rFont val="Tahoma"/>
            <family val="2"/>
          </rPr>
          <t xml:space="preserve">
</t>
        </r>
        <r>
          <rPr>
            <sz val="10"/>
            <color rgb="FF000000"/>
            <rFont val="Tahoma"/>
            <family val="2"/>
          </rPr>
          <t>Last week was: 37.990.000</t>
        </r>
      </text>
    </comment>
    <comment ref="F19" authorId="1" shapeId="0" xr:uid="{E9729CDE-F197-A64D-AE74-2B678896A8AE}">
      <text>
        <r>
          <rPr>
            <b/>
            <sz val="10"/>
            <color rgb="FF000000"/>
            <rFont val="Tahoma"/>
            <family val="2"/>
          </rPr>
          <t>Duy Nguyen:</t>
        </r>
        <r>
          <rPr>
            <sz val="10"/>
            <color rgb="FF000000"/>
            <rFont val="Tahoma"/>
            <family val="2"/>
          </rPr>
          <t xml:space="preserve">
</t>
        </r>
        <r>
          <rPr>
            <sz val="10"/>
            <color rgb="FF000000"/>
            <rFont val="Tahoma"/>
            <family val="2"/>
          </rPr>
          <t>last week was 27,990,000</t>
        </r>
      </text>
    </comment>
    <comment ref="B20" authorId="4" shapeId="0" xr:uid="{E6D6B067-9C33-E041-91F8-4CFECDF1D129}">
      <text>
        <r>
          <rPr>
            <b/>
            <sz val="9"/>
            <rFont val="Times New Roman"/>
            <family val="1"/>
          </rPr>
          <t>pc:</t>
        </r>
        <r>
          <rPr>
            <sz val="9"/>
            <rFont val="Times New Roman"/>
            <family val="1"/>
          </rPr>
          <t xml:space="preserve">
Was 6,190,000</t>
        </r>
      </text>
    </comment>
    <comment ref="C20" authorId="0" shapeId="0" xr:uid="{2282EEFA-FF12-044E-8F99-36DE1D2E0E1D}">
      <text>
        <r>
          <rPr>
            <b/>
            <sz val="10"/>
            <color rgb="FF000000"/>
            <rFont val="Tahoma"/>
            <family val="2"/>
          </rPr>
          <t>Dang Phuong Nam:</t>
        </r>
        <r>
          <rPr>
            <sz val="10"/>
            <color rgb="FF000000"/>
            <rFont val="Tahoma"/>
            <family val="2"/>
          </rPr>
          <t xml:space="preserve">
</t>
        </r>
        <r>
          <rPr>
            <sz val="10"/>
            <color rgb="FF000000"/>
            <rFont val="Tahoma"/>
            <family val="2"/>
          </rPr>
          <t>Last week was: 6.190.000</t>
        </r>
      </text>
    </comment>
    <comment ref="E20" authorId="3" shapeId="0" xr:uid="{CD3BE1CB-6699-E445-88C4-0ADCCF2FA08D}">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5.930.100đ</t>
        </r>
      </text>
    </comment>
    <comment ref="F20" authorId="1" shapeId="0" xr:uid="{B4974356-82BD-1547-A219-F40787CBB7FA}">
      <text>
        <r>
          <rPr>
            <b/>
            <sz val="10"/>
            <color rgb="FF000000"/>
            <rFont val="Tahoma"/>
            <family val="2"/>
          </rPr>
          <t>Duy Nguyen:</t>
        </r>
        <r>
          <rPr>
            <sz val="10"/>
            <color rgb="FF000000"/>
            <rFont val="Tahoma"/>
            <family val="2"/>
          </rPr>
          <t xml:space="preserve">
</t>
        </r>
        <r>
          <rPr>
            <sz val="10"/>
            <color rgb="FF000000"/>
            <rFont val="Tahoma"/>
            <family val="2"/>
          </rPr>
          <t>last week was 5,890,000</t>
        </r>
      </text>
    </comment>
    <comment ref="B21" authorId="4" shapeId="0" xr:uid="{F79B8125-69D2-2244-87B7-728D98EB84A6}">
      <text>
        <r>
          <rPr>
            <b/>
            <sz val="9"/>
            <rFont val="Times New Roman"/>
            <family val="1"/>
          </rPr>
          <t>pc:</t>
        </r>
        <r>
          <rPr>
            <sz val="9"/>
            <rFont val="Times New Roman"/>
            <family val="1"/>
          </rPr>
          <t xml:space="preserve">
Was OOS</t>
        </r>
      </text>
    </comment>
    <comment ref="C21" authorId="0" shapeId="0" xr:uid="{F20FF052-51A7-8942-AA18-BE8D5CA71C32}">
      <text>
        <r>
          <rPr>
            <b/>
            <sz val="10"/>
            <color rgb="FF000000"/>
            <rFont val="Tahoma"/>
            <family val="2"/>
          </rPr>
          <t>Dang Phuong Nam:</t>
        </r>
        <r>
          <rPr>
            <sz val="10"/>
            <color rgb="FF000000"/>
            <rFont val="Tahoma"/>
            <family val="2"/>
          </rPr>
          <t xml:space="preserve">
</t>
        </r>
        <r>
          <rPr>
            <sz val="10"/>
            <color rgb="FF000000"/>
            <rFont val="Tahoma"/>
            <family val="2"/>
          </rPr>
          <t>Last week was: OOS</t>
        </r>
      </text>
    </comment>
    <comment ref="E21" authorId="3" shapeId="0" xr:uid="{7C9E45E0-AA50-2F44-B72B-665F5F684F4C}">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7.217.000đ</t>
        </r>
      </text>
    </comment>
    <comment ref="F21" authorId="1" shapeId="0" xr:uid="{28F5EF15-8C61-4E4F-9010-A1801AD36239}">
      <text>
        <r>
          <rPr>
            <b/>
            <sz val="10"/>
            <color rgb="FF000000"/>
            <rFont val="Tahoma"/>
            <family val="2"/>
          </rPr>
          <t>Duy Nguyen:</t>
        </r>
        <r>
          <rPr>
            <sz val="10"/>
            <color rgb="FF000000"/>
            <rFont val="Tahoma"/>
            <family val="2"/>
          </rPr>
          <t xml:space="preserve">
</t>
        </r>
        <r>
          <rPr>
            <sz val="10"/>
            <color rgb="FF000000"/>
            <rFont val="Tahoma"/>
            <family val="2"/>
          </rPr>
          <t>last week was 7,290,000</t>
        </r>
      </text>
    </comment>
    <comment ref="B22" authorId="4" shapeId="0" xr:uid="{3DB45FF4-34D9-1945-9DF9-DF35DF24B058}">
      <text>
        <r>
          <rPr>
            <b/>
            <sz val="9"/>
            <rFont val="Times New Roman"/>
            <family val="1"/>
          </rPr>
          <t>pc:</t>
        </r>
        <r>
          <rPr>
            <sz val="9"/>
            <rFont val="Times New Roman"/>
            <family val="1"/>
          </rPr>
          <t xml:space="preserve">
Was 7,090,000</t>
        </r>
      </text>
    </comment>
    <comment ref="C22" authorId="0" shapeId="0" xr:uid="{51B59D32-112D-F54A-BCD6-5F4650DD6255}">
      <text>
        <r>
          <rPr>
            <b/>
            <sz val="10"/>
            <color rgb="FF000000"/>
            <rFont val="Tahoma"/>
            <family val="2"/>
          </rPr>
          <t>Dang Phuong Nam:</t>
        </r>
        <r>
          <rPr>
            <sz val="10"/>
            <color rgb="FF000000"/>
            <rFont val="Tahoma"/>
            <family val="2"/>
          </rPr>
          <t xml:space="preserve">
</t>
        </r>
        <r>
          <rPr>
            <sz val="10"/>
            <color rgb="FF000000"/>
            <rFont val="Tahoma"/>
            <family val="2"/>
          </rPr>
          <t>Last week was: 6.890.000</t>
        </r>
      </text>
    </comment>
    <comment ref="E22" authorId="3" shapeId="0" xr:uid="{C9B66F55-C501-074F-B60D-07D82AB99D46}">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6.623.100đ</t>
        </r>
      </text>
    </comment>
    <comment ref="G22" authorId="6" shapeId="0" xr:uid="{A4F07BC0-9C0B-D14B-A742-5E60BAF83A19}">
      <text>
        <r>
          <rPr>
            <b/>
            <sz val="10"/>
            <color rgb="FF000000"/>
            <rFont val="Aptos Narrow"/>
          </rPr>
          <t>W1: 6.390.000</t>
        </r>
        <r>
          <rPr>
            <sz val="10"/>
            <color rgb="FF000000"/>
            <rFont val="Aptos Narrow"/>
          </rPr>
          <t xml:space="preserve">
</t>
        </r>
      </text>
    </comment>
    <comment ref="B23" authorId="4" shapeId="0" xr:uid="{D5D0C122-BA47-4A41-92DC-2AB7F45BBAE1}">
      <text>
        <r>
          <rPr>
            <b/>
            <sz val="9"/>
            <rFont val="Times New Roman"/>
            <family val="1"/>
          </rPr>
          <t>pc:</t>
        </r>
        <r>
          <rPr>
            <sz val="9"/>
            <rFont val="Times New Roman"/>
            <family val="1"/>
          </rPr>
          <t xml:space="preserve">
Was 8,290,000</t>
        </r>
      </text>
    </comment>
    <comment ref="C23" authorId="0" shapeId="0" xr:uid="{752301BB-16D6-1441-8DB8-3B291E2C14DC}">
      <text>
        <r>
          <rPr>
            <b/>
            <sz val="10"/>
            <color rgb="FF000000"/>
            <rFont val="Tahoma"/>
            <family val="2"/>
          </rPr>
          <t>Dang Phuong Nam:</t>
        </r>
        <r>
          <rPr>
            <sz val="10"/>
            <color rgb="FF000000"/>
            <rFont val="Tahoma"/>
            <family val="2"/>
          </rPr>
          <t xml:space="preserve">
</t>
        </r>
        <r>
          <rPr>
            <sz val="10"/>
            <color rgb="FF000000"/>
            <rFont val="Tahoma"/>
            <family val="2"/>
          </rPr>
          <t>Last week was: 8.290.000</t>
        </r>
      </text>
    </comment>
    <comment ref="D23" authorId="0" shapeId="0" xr:uid="{830AB2ED-949F-7740-9BF5-883D8E9DCB71}">
      <text>
        <r>
          <rPr>
            <b/>
            <sz val="10"/>
            <color rgb="FF000000"/>
            <rFont val="Tahoma"/>
            <family val="2"/>
          </rPr>
          <t>Đặng Thanh Vượng:</t>
        </r>
        <r>
          <rPr>
            <sz val="10"/>
            <color rgb="FF000000"/>
            <rFont val="Tahoma"/>
            <family val="2"/>
          </rPr>
          <t xml:space="preserve">
</t>
        </r>
        <r>
          <rPr>
            <sz val="10"/>
            <color rgb="FF000000"/>
            <rFont val="Helvetica Neue"/>
            <family val="2"/>
          </rPr>
          <t>Last week was: 7.590,000</t>
        </r>
        <r>
          <rPr>
            <sz val="10"/>
            <color rgb="FF000000"/>
            <rFont val="Tahoma"/>
            <family val="2"/>
          </rPr>
          <t xml:space="preserve">	</t>
        </r>
      </text>
    </comment>
    <comment ref="E23" authorId="3" shapeId="0" xr:uid="{AD9323D7-3387-AF42-81BE-3F43BD51249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8.009.100đ</t>
        </r>
      </text>
    </comment>
    <comment ref="H23" authorId="5" shapeId="0" xr:uid="{67C1CEB5-00E1-1A4A-9BEA-45157A1A4886}">
      <text>
        <r>
          <rPr>
            <b/>
            <sz val="9"/>
            <color indexed="81"/>
            <rFont val="Tahoma"/>
            <family val="2"/>
          </rPr>
          <t>KHANHVD:</t>
        </r>
        <r>
          <rPr>
            <sz val="9"/>
            <color indexed="81"/>
            <rFont val="Tahoma"/>
            <family val="2"/>
          </rPr>
          <t xml:space="preserve">
7890000</t>
        </r>
      </text>
    </comment>
    <comment ref="C24" authorId="0" shapeId="0" xr:uid="{83D392BE-AD4C-164F-94D9-C995B41B2356}">
      <text>
        <r>
          <rPr>
            <b/>
            <sz val="10"/>
            <color rgb="FF000000"/>
            <rFont val="Tahoma"/>
            <family val="2"/>
          </rPr>
          <t>Dang Phuong Nam:</t>
        </r>
        <r>
          <rPr>
            <sz val="10"/>
            <color rgb="FF000000"/>
            <rFont val="Tahoma"/>
            <family val="2"/>
          </rPr>
          <t xml:space="preserve">
</t>
        </r>
        <r>
          <rPr>
            <sz val="10"/>
            <color rgb="FF000000"/>
            <rFont val="Tahoma"/>
            <family val="2"/>
          </rPr>
          <t>Last week was: 9.890.000</t>
        </r>
      </text>
    </comment>
    <comment ref="D24" authorId="0" shapeId="0" xr:uid="{6FF3331C-E5D7-724C-954D-D88F7C7B3333}">
      <text>
        <r>
          <rPr>
            <b/>
            <sz val="10"/>
            <color rgb="FF000000"/>
            <rFont val="Tahoma"/>
            <family val="2"/>
          </rPr>
          <t>Đặng Thanh Vượng:</t>
        </r>
        <r>
          <rPr>
            <sz val="10"/>
            <color rgb="FF000000"/>
            <rFont val="Tahoma"/>
            <family val="2"/>
          </rPr>
          <t xml:space="preserve">
</t>
        </r>
        <r>
          <rPr>
            <sz val="10"/>
            <color rgb="FF000000"/>
            <rFont val="Helvetica Neue"/>
            <family val="2"/>
          </rPr>
          <t>Last week was: 9.590,000</t>
        </r>
        <r>
          <rPr>
            <sz val="10"/>
            <color rgb="FF000000"/>
            <rFont val="Tahoma"/>
            <family val="2"/>
          </rPr>
          <t xml:space="preserve">	</t>
        </r>
      </text>
    </comment>
    <comment ref="E24" authorId="3" shapeId="0" xr:uid="{FA4883E0-BFAE-FF40-9665-74B2B9DB00A4}">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9.692.100đ</t>
        </r>
      </text>
    </comment>
    <comment ref="F24" authorId="1" shapeId="0" xr:uid="{7CAAADF8-CA79-0144-A619-809ECBF4997C}">
      <text>
        <r>
          <rPr>
            <b/>
            <sz val="10"/>
            <color rgb="FF000000"/>
            <rFont val="Tahoma"/>
            <family val="2"/>
          </rPr>
          <t>Duy Nguyen:</t>
        </r>
        <r>
          <rPr>
            <sz val="10"/>
            <color rgb="FF000000"/>
            <rFont val="Tahoma"/>
            <family val="2"/>
          </rPr>
          <t xml:space="preserve">
</t>
        </r>
        <r>
          <rPr>
            <sz val="10"/>
            <color rgb="FF000000"/>
            <rFont val="Tahoma"/>
            <family val="2"/>
          </rPr>
          <t>last week was 9,190,000</t>
        </r>
      </text>
    </comment>
    <comment ref="G24" authorId="6" shapeId="0" xr:uid="{7833F810-8908-EE4B-A823-D326FE8A12E3}">
      <text>
        <r>
          <rPr>
            <b/>
            <sz val="10"/>
            <color rgb="FF000000"/>
            <rFont val="Tahoma"/>
            <family val="2"/>
          </rPr>
          <t>W1: 8.690.000</t>
        </r>
      </text>
    </comment>
    <comment ref="H24" authorId="5" shapeId="0" xr:uid="{818AE3FA-490E-8A4B-83B7-1B5B4BD91C41}">
      <text>
        <r>
          <rPr>
            <b/>
            <sz val="9"/>
            <color indexed="81"/>
            <rFont val="Tahoma"/>
            <family val="2"/>
          </rPr>
          <t>KHANHVD:</t>
        </r>
        <r>
          <rPr>
            <sz val="9"/>
            <color indexed="81"/>
            <rFont val="Tahoma"/>
            <family val="2"/>
          </rPr>
          <t xml:space="preserve">
9040000</t>
        </r>
      </text>
    </comment>
    <comment ref="I24" authorId="3" shapeId="0" xr:uid="{B13D88D9-FDBE-0D44-9748-7756B9758602}">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9,467k</t>
        </r>
      </text>
    </comment>
    <comment ref="B25" authorId="4" shapeId="0" xr:uid="{1452B836-1868-EB45-A5CE-3871B16C9389}">
      <text>
        <r>
          <rPr>
            <b/>
            <sz val="9"/>
            <rFont val="Times New Roman"/>
            <family val="1"/>
          </rPr>
          <t>pc:</t>
        </r>
        <r>
          <rPr>
            <sz val="9"/>
            <rFont val="Times New Roman"/>
            <family val="1"/>
          </rPr>
          <t xml:space="preserve">
Was 12,390,000</t>
        </r>
      </text>
    </comment>
    <comment ref="C25" authorId="0" shapeId="0" xr:uid="{3474A192-3F6D-D94D-AD81-C4C3D79F45E9}">
      <text>
        <r>
          <rPr>
            <b/>
            <sz val="10"/>
            <color rgb="FF000000"/>
            <rFont val="Tahoma"/>
            <family val="2"/>
          </rPr>
          <t>Dang Phuong Nam:</t>
        </r>
        <r>
          <rPr>
            <sz val="10"/>
            <color rgb="FF000000"/>
            <rFont val="Tahoma"/>
            <family val="2"/>
          </rPr>
          <t xml:space="preserve">
</t>
        </r>
        <r>
          <rPr>
            <sz val="10"/>
            <color rgb="FF000000"/>
            <rFont val="Tahoma"/>
            <family val="2"/>
          </rPr>
          <t>Last week was: OOS</t>
        </r>
      </text>
    </comment>
    <comment ref="D25" authorId="0" shapeId="0" xr:uid="{33C69E00-9A38-2743-B45C-318AA2E9B4D2}">
      <text>
        <r>
          <rPr>
            <b/>
            <sz val="10"/>
            <color rgb="FF000000"/>
            <rFont val="Tahoma"/>
            <family val="2"/>
          </rPr>
          <t>Đặng Thanh Vượng:</t>
        </r>
        <r>
          <rPr>
            <sz val="10"/>
            <color rgb="FF000000"/>
            <rFont val="Tahoma"/>
            <family val="2"/>
          </rPr>
          <t xml:space="preserve">
</t>
        </r>
        <r>
          <rPr>
            <sz val="10"/>
            <color rgb="FF000000"/>
            <rFont val="Helvetica Neue"/>
            <family val="2"/>
          </rPr>
          <t>Last week was: 12.390,000</t>
        </r>
        <r>
          <rPr>
            <sz val="10"/>
            <color rgb="FF000000"/>
            <rFont val="Tahoma"/>
            <family val="2"/>
          </rPr>
          <t xml:space="preserve">	</t>
        </r>
      </text>
    </comment>
    <comment ref="E25" authorId="3" shapeId="0" xr:uid="{87C1E79C-7CDB-A140-A0D3-D25BE19612D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12.270.000đ</t>
        </r>
      </text>
    </comment>
    <comment ref="F25" authorId="1" shapeId="0" xr:uid="{4B1864A0-106A-6C4E-978C-BA83C1BE8734}">
      <text>
        <r>
          <rPr>
            <b/>
            <sz val="10"/>
            <color rgb="FF000000"/>
            <rFont val="Tahoma"/>
            <family val="2"/>
          </rPr>
          <t>Duy Nguyen:</t>
        </r>
        <r>
          <rPr>
            <sz val="10"/>
            <color rgb="FF000000"/>
            <rFont val="Tahoma"/>
            <family val="2"/>
          </rPr>
          <t xml:space="preserve">
</t>
        </r>
        <r>
          <rPr>
            <sz val="10"/>
            <color rgb="FF000000"/>
            <rFont val="Tahoma"/>
            <family val="2"/>
          </rPr>
          <t>last week was 12,590,000</t>
        </r>
      </text>
    </comment>
    <comment ref="G25" authorId="6" shapeId="0" xr:uid="{7C231466-0F99-A747-B044-8C0FA522C269}">
      <text>
        <r>
          <rPr>
            <b/>
            <sz val="10"/>
            <color rgb="FF000000"/>
            <rFont val="Aptos Narrow"/>
          </rPr>
          <t>W1: 11.490.000</t>
        </r>
      </text>
    </comment>
    <comment ref="B26" authorId="4" shapeId="0" xr:uid="{24914EA7-1DCB-644D-8FDC-28DAC31CB2ED}">
      <text>
        <r>
          <rPr>
            <b/>
            <sz val="9"/>
            <rFont val="Times New Roman"/>
            <family val="1"/>
          </rPr>
          <t>pc:</t>
        </r>
        <r>
          <rPr>
            <sz val="9"/>
            <rFont val="Times New Roman"/>
            <family val="1"/>
          </rPr>
          <t xml:space="preserve">
Was 10,890,000</t>
        </r>
      </text>
    </comment>
    <comment ref="C26" authorId="0" shapeId="0" xr:uid="{39DABAD6-DF22-1F4C-BAB5-4DE2A2D0133A}">
      <text>
        <r>
          <rPr>
            <b/>
            <sz val="10"/>
            <color rgb="FF000000"/>
            <rFont val="Tahoma"/>
            <family val="2"/>
          </rPr>
          <t>Dang Phuong Nam:</t>
        </r>
        <r>
          <rPr>
            <sz val="10"/>
            <color rgb="FF000000"/>
            <rFont val="Tahoma"/>
            <family val="2"/>
          </rPr>
          <t xml:space="preserve">
</t>
        </r>
        <r>
          <rPr>
            <sz val="10"/>
            <color rgb="FF000000"/>
            <rFont val="Tahoma"/>
            <family val="2"/>
          </rPr>
          <t>Last week was: 10.890.000</t>
        </r>
      </text>
    </comment>
    <comment ref="E26" authorId="3" shapeId="0" xr:uid="{99EA647D-0788-F043-8195-AB968E12D2B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10.385.100đ</t>
        </r>
      </text>
    </comment>
    <comment ref="G26" authorId="6" shapeId="0" xr:uid="{4C5AAE44-6E5D-1B46-A188-FF3AE0307513}">
      <text>
        <r>
          <rPr>
            <b/>
            <sz val="10"/>
            <color rgb="FF000000"/>
            <rFont val="Tahoma"/>
            <family val="2"/>
          </rPr>
          <t>W1: 9.790.000</t>
        </r>
      </text>
    </comment>
    <comment ref="H26" authorId="5" shapeId="0" xr:uid="{00BE048B-8B1E-9844-8B62-E91D5F653617}">
      <text>
        <r>
          <rPr>
            <b/>
            <sz val="9"/>
            <color indexed="81"/>
            <rFont val="Tahoma"/>
            <family val="2"/>
          </rPr>
          <t>KHANHVD:</t>
        </r>
        <r>
          <rPr>
            <sz val="9"/>
            <color indexed="81"/>
            <rFont val="Tahoma"/>
            <family val="2"/>
          </rPr>
          <t xml:space="preserve">
10190000</t>
        </r>
      </text>
    </comment>
    <comment ref="B27" authorId="4" shapeId="0" xr:uid="{9062F354-D2D4-8C41-B050-B5102041608D}">
      <text>
        <r>
          <rPr>
            <b/>
            <sz val="9"/>
            <rFont val="Times New Roman"/>
            <family val="1"/>
          </rPr>
          <t>pc:</t>
        </r>
        <r>
          <rPr>
            <sz val="9"/>
            <rFont val="Times New Roman"/>
            <family val="1"/>
          </rPr>
          <t xml:space="preserve">
Was 13,790,000</t>
        </r>
      </text>
    </comment>
    <comment ref="C27" authorId="0" shapeId="0" xr:uid="{422C2178-645E-9E4F-AE86-3406BFB8F319}">
      <text>
        <r>
          <rPr>
            <b/>
            <sz val="10"/>
            <color rgb="FF000000"/>
            <rFont val="Tahoma"/>
            <family val="2"/>
          </rPr>
          <t>Dang Phuong Nam:</t>
        </r>
        <r>
          <rPr>
            <sz val="10"/>
            <color rgb="FF000000"/>
            <rFont val="Tahoma"/>
            <family val="2"/>
          </rPr>
          <t xml:space="preserve">
</t>
        </r>
        <r>
          <rPr>
            <sz val="10"/>
            <color rgb="FF000000"/>
            <rFont val="Tahoma"/>
            <family val="2"/>
          </rPr>
          <t>Last week was: 13.790.000</t>
        </r>
      </text>
    </comment>
    <comment ref="E27" authorId="3" shapeId="0" xr:uid="{C471C870-3D12-2841-A4C8-897CA36DB22D}">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13.070.000đ</t>
        </r>
      </text>
    </comment>
    <comment ref="G27" authorId="6" shapeId="0" xr:uid="{93DE6599-B62D-6E44-AE78-6D3878F8E857}">
      <text>
        <r>
          <rPr>
            <b/>
            <sz val="10"/>
            <color rgb="FF000000"/>
            <rFont val="Aptos Narrow"/>
          </rPr>
          <t>W1: 12.690.000</t>
        </r>
      </text>
    </comment>
    <comment ref="B28" authorId="4" shapeId="0" xr:uid="{105794DB-DD14-3F43-AD3E-026FE46E1341}">
      <text>
        <r>
          <rPr>
            <b/>
            <sz val="9"/>
            <rFont val="Times New Roman"/>
            <family val="1"/>
          </rPr>
          <t>pc:</t>
        </r>
        <r>
          <rPr>
            <sz val="9"/>
            <rFont val="Times New Roman"/>
            <family val="1"/>
          </rPr>
          <t xml:space="preserve">
Was OOS</t>
        </r>
      </text>
    </comment>
    <comment ref="C28" authorId="0" shapeId="0" xr:uid="{0F059971-47F9-6C47-BF49-80C002666740}">
      <text>
        <r>
          <rPr>
            <b/>
            <sz val="10"/>
            <color rgb="FF000000"/>
            <rFont val="Tahoma"/>
            <family val="2"/>
          </rPr>
          <t>Dang Phuong Nam:</t>
        </r>
        <r>
          <rPr>
            <sz val="10"/>
            <color rgb="FF000000"/>
            <rFont val="Tahoma"/>
            <family val="2"/>
          </rPr>
          <t xml:space="preserve">
</t>
        </r>
        <r>
          <rPr>
            <sz val="10"/>
            <color rgb="FF000000"/>
            <rFont val="Tahoma"/>
            <family val="2"/>
          </rPr>
          <t>Last week was: OOS</t>
        </r>
      </text>
    </comment>
    <comment ref="G28" authorId="6" shapeId="0" xr:uid="{596DFABE-B3ED-9C4E-86FE-75B5FC1BD6C7}">
      <text>
        <r>
          <rPr>
            <b/>
            <sz val="10"/>
            <color rgb="FF000000"/>
            <rFont val="Aptos Narrow"/>
          </rPr>
          <t>W1: 20.690.000</t>
        </r>
      </text>
    </comment>
    <comment ref="C29" authorId="0" shapeId="0" xr:uid="{7752797D-8A4A-3443-BF6A-6DA0FB755A9A}">
      <text>
        <r>
          <rPr>
            <b/>
            <sz val="10"/>
            <color rgb="FF000000"/>
            <rFont val="Tahoma"/>
            <family val="2"/>
          </rPr>
          <t>Dang Phuong Nam:</t>
        </r>
        <r>
          <rPr>
            <sz val="10"/>
            <color rgb="FF000000"/>
            <rFont val="Tahoma"/>
            <family val="2"/>
          </rPr>
          <t xml:space="preserve">
</t>
        </r>
        <r>
          <rPr>
            <sz val="10"/>
            <color rgb="FF000000"/>
            <rFont val="Tahoma"/>
            <family val="2"/>
          </rPr>
          <t>Last week was: 5.790.000</t>
        </r>
      </text>
    </comment>
    <comment ref="E29" authorId="3" shapeId="0" xr:uid="{E3D18877-0DEA-994E-8D5A-5218A0B389B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5.663.100đ</t>
        </r>
      </text>
    </comment>
    <comment ref="I29" authorId="3" shapeId="0" xr:uid="{82AB744D-604C-5C4F-BB2B-77C5016D4C04}">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27,251k</t>
        </r>
      </text>
    </comment>
    <comment ref="B32" authorId="4" shapeId="0" xr:uid="{49FC42F1-9E31-7447-B860-32BF5F7D60D3}">
      <text>
        <r>
          <rPr>
            <b/>
            <sz val="9"/>
            <rFont val="Times New Roman"/>
            <family val="1"/>
          </rPr>
          <t>pc:</t>
        </r>
        <r>
          <rPr>
            <sz val="9"/>
            <rFont val="Times New Roman"/>
            <family val="1"/>
          </rPr>
          <t xml:space="preserve">
Was 19,090,000</t>
        </r>
      </text>
    </comment>
    <comment ref="C32" authorId="0" shapeId="0" xr:uid="{DA53FB9A-DEDE-8949-8B04-B43F5A26C731}">
      <text>
        <r>
          <rPr>
            <b/>
            <sz val="10"/>
            <color rgb="FF000000"/>
            <rFont val="Tahoma"/>
            <family val="2"/>
          </rPr>
          <t>Dang Phuong Nam:</t>
        </r>
        <r>
          <rPr>
            <sz val="10"/>
            <color rgb="FF000000"/>
            <rFont val="Tahoma"/>
            <family val="2"/>
          </rPr>
          <t xml:space="preserve">
</t>
        </r>
        <r>
          <rPr>
            <sz val="10"/>
            <color rgb="FF000000"/>
            <rFont val="Tahoma"/>
            <family val="2"/>
          </rPr>
          <t>Last week was: 18.790.000</t>
        </r>
      </text>
    </comment>
    <comment ref="D32" authorId="0" shapeId="0" xr:uid="{742F0761-4748-3648-9F89-7104D6F792A6}">
      <text>
        <r>
          <rPr>
            <b/>
            <sz val="10"/>
            <color rgb="FF000000"/>
            <rFont val="Tahoma"/>
            <family val="2"/>
          </rPr>
          <t>Đặng Thanh Vượng:</t>
        </r>
        <r>
          <rPr>
            <sz val="10"/>
            <color rgb="FF000000"/>
            <rFont val="Tahoma"/>
            <family val="2"/>
          </rPr>
          <t xml:space="preserve">
</t>
        </r>
        <r>
          <rPr>
            <sz val="10"/>
            <color rgb="FF000000"/>
            <rFont val="Helvetica Neue"/>
            <family val="2"/>
          </rPr>
          <t>Last week was: 18.890,000</t>
        </r>
        <r>
          <rPr>
            <sz val="10"/>
            <color rgb="FF000000"/>
            <rFont val="Tahoma"/>
            <family val="2"/>
          </rPr>
          <t xml:space="preserve">	</t>
        </r>
      </text>
    </comment>
    <comment ref="G32" authorId="6" shapeId="0" xr:uid="{01198ED6-8D78-F545-9E14-DCB3E5ED95CD}">
      <text>
        <r>
          <rPr>
            <b/>
            <sz val="10"/>
            <color rgb="FF000000"/>
            <rFont val="Aptos Narrow"/>
          </rPr>
          <t>W1: 18.190.000</t>
        </r>
        <r>
          <rPr>
            <sz val="10"/>
            <color rgb="FF000000"/>
            <rFont val="Aptos Narrow"/>
          </rPr>
          <t xml:space="preserve">
</t>
        </r>
      </text>
    </comment>
    <comment ref="H32" authorId="5" shapeId="0" xr:uid="{8100E4D0-814E-D947-8556-801E24B650D5}">
      <text>
        <r>
          <rPr>
            <b/>
            <sz val="9"/>
            <color rgb="FF000000"/>
            <rFont val="Tahoma"/>
            <family val="2"/>
          </rPr>
          <t>KHANHVD:</t>
        </r>
        <r>
          <rPr>
            <sz val="9"/>
            <color rgb="FF000000"/>
            <rFont val="Tahoma"/>
            <family val="2"/>
          </rPr>
          <t xml:space="preserve">
</t>
        </r>
        <r>
          <rPr>
            <sz val="9"/>
            <color rgb="FF000000"/>
            <rFont val="Tahoma"/>
            <family val="2"/>
          </rPr>
          <t>18390000</t>
        </r>
      </text>
    </comment>
    <comment ref="B33" authorId="4" shapeId="0" xr:uid="{10669E6B-7C61-AE43-A84A-BFB0F03E0C7B}">
      <text>
        <r>
          <rPr>
            <b/>
            <sz val="9"/>
            <rFont val="Times New Roman"/>
            <family val="1"/>
          </rPr>
          <t>pc:</t>
        </r>
        <r>
          <rPr>
            <sz val="9"/>
            <rFont val="Times New Roman"/>
            <family val="1"/>
          </rPr>
          <t xml:space="preserve">
Was 24,490,000</t>
        </r>
      </text>
    </comment>
    <comment ref="C33" authorId="0" shapeId="0" xr:uid="{720FA466-E3DB-8945-BE87-B2F2CCC8AFAE}">
      <text>
        <r>
          <rPr>
            <b/>
            <sz val="10"/>
            <color rgb="FF000000"/>
            <rFont val="Tahoma"/>
            <family val="2"/>
          </rPr>
          <t>Dang Phuong Nam:</t>
        </r>
        <r>
          <rPr>
            <sz val="10"/>
            <color rgb="FF000000"/>
            <rFont val="Tahoma"/>
            <family val="2"/>
          </rPr>
          <t xml:space="preserve">
</t>
        </r>
        <r>
          <rPr>
            <sz val="10"/>
            <color rgb="FF000000"/>
            <rFont val="Tahoma"/>
            <family val="2"/>
          </rPr>
          <t>Last week was: 24.290.000</t>
        </r>
      </text>
    </comment>
    <comment ref="D33" authorId="0" shapeId="0" xr:uid="{FC216B67-9D28-6744-86BF-E56165D71240}">
      <text>
        <r>
          <rPr>
            <b/>
            <sz val="10"/>
            <color rgb="FF000000"/>
            <rFont val="Tahoma"/>
            <family val="2"/>
          </rPr>
          <t>Đặng Thanh Vượng:</t>
        </r>
        <r>
          <rPr>
            <sz val="10"/>
            <color rgb="FF000000"/>
            <rFont val="Tahoma"/>
            <family val="2"/>
          </rPr>
          <t xml:space="preserve">
</t>
        </r>
        <r>
          <rPr>
            <sz val="10"/>
            <color rgb="FF000000"/>
            <rFont val="Helvetica Neue"/>
            <family val="2"/>
          </rPr>
          <t>Last week was: 23.990,000</t>
        </r>
        <r>
          <rPr>
            <sz val="10"/>
            <color rgb="FF000000"/>
            <rFont val="Tahoma"/>
            <family val="2"/>
          </rPr>
          <t xml:space="preserve">	</t>
        </r>
      </text>
    </comment>
    <comment ref="G33" authorId="6" shapeId="0" xr:uid="{24D13E35-9198-424B-B958-E79669C0AFC3}">
      <text>
        <r>
          <rPr>
            <b/>
            <sz val="10"/>
            <color rgb="FF000000"/>
            <rFont val="Aptos Narrow"/>
          </rPr>
          <t>W1: 23.790.000</t>
        </r>
        <r>
          <rPr>
            <sz val="10"/>
            <color rgb="FF000000"/>
            <rFont val="Aptos Narrow"/>
          </rPr>
          <t xml:space="preserve">
</t>
        </r>
      </text>
    </comment>
    <comment ref="I33" authorId="3" shapeId="0" xr:uid="{F7658648-327F-CC45-9546-469F08A3B6B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23,276k</t>
        </r>
      </text>
    </comment>
    <comment ref="B34" authorId="4" shapeId="0" xr:uid="{C1F61573-9A53-1842-A538-2D7949D6D48A}">
      <text>
        <r>
          <rPr>
            <b/>
            <sz val="9"/>
            <rFont val="Times New Roman"/>
            <family val="1"/>
          </rPr>
          <t>pc:</t>
        </r>
        <r>
          <rPr>
            <sz val="9"/>
            <rFont val="Times New Roman"/>
            <family val="1"/>
          </rPr>
          <t xml:space="preserve">
Was 27,690,000</t>
        </r>
      </text>
    </comment>
    <comment ref="C34" authorId="0" shapeId="0" xr:uid="{FD114211-79EC-9A40-847F-A6808F61E937}">
      <text>
        <r>
          <rPr>
            <b/>
            <sz val="10"/>
            <color rgb="FF000000"/>
            <rFont val="Tahoma"/>
            <family val="2"/>
          </rPr>
          <t>Dang Phuong Nam:</t>
        </r>
        <r>
          <rPr>
            <sz val="10"/>
            <color rgb="FF000000"/>
            <rFont val="Tahoma"/>
            <family val="2"/>
          </rPr>
          <t xml:space="preserve">
</t>
        </r>
        <r>
          <rPr>
            <sz val="10"/>
            <color rgb="FF000000"/>
            <rFont val="Tahoma"/>
            <family val="2"/>
          </rPr>
          <t>Last week was: 27.690.000</t>
        </r>
      </text>
    </comment>
    <comment ref="D34" authorId="0" shapeId="0" xr:uid="{9307DB8B-4748-E545-93D6-49CFBA198D41}">
      <text>
        <r>
          <rPr>
            <b/>
            <sz val="10"/>
            <color rgb="FF000000"/>
            <rFont val="Tahoma"/>
            <family val="2"/>
          </rPr>
          <t>Đặng Thanh Vượng:</t>
        </r>
        <r>
          <rPr>
            <sz val="10"/>
            <color rgb="FF000000"/>
            <rFont val="Tahoma"/>
            <family val="2"/>
          </rPr>
          <t xml:space="preserve">
</t>
        </r>
        <r>
          <rPr>
            <sz val="10"/>
            <color rgb="FF000000"/>
            <rFont val="Helvetica Neue"/>
            <family val="2"/>
          </rPr>
          <t>Last week was: 27.490,000</t>
        </r>
        <r>
          <rPr>
            <sz val="10"/>
            <color rgb="FF000000"/>
            <rFont val="Tahoma"/>
            <family val="2"/>
          </rPr>
          <t xml:space="preserve">	</t>
        </r>
      </text>
    </comment>
    <comment ref="G34" authorId="6" shapeId="0" xr:uid="{CBA34109-D0E5-8949-9BCD-7B0BF9C07B1A}">
      <text>
        <r>
          <rPr>
            <b/>
            <sz val="10"/>
            <color rgb="FF000000"/>
            <rFont val="Aptos Narrow"/>
          </rPr>
          <t>W1: 26.690.000</t>
        </r>
        <r>
          <rPr>
            <sz val="10"/>
            <color rgb="FF000000"/>
            <rFont val="Aptos Narrow"/>
          </rPr>
          <t xml:space="preserve">
</t>
        </r>
      </text>
    </comment>
    <comment ref="B35" authorId="4" shapeId="0" xr:uid="{11C37E6A-3991-D54E-B38A-D1D88FBF2D3E}">
      <text>
        <r>
          <rPr>
            <b/>
            <sz val="9"/>
            <rFont val="Times New Roman"/>
            <family val="1"/>
          </rPr>
          <t>pc:</t>
        </r>
        <r>
          <rPr>
            <sz val="9"/>
            <rFont val="Times New Roman"/>
            <family val="1"/>
          </rPr>
          <t xml:space="preserve">
Was 31,690,000</t>
        </r>
      </text>
    </comment>
    <comment ref="C35" authorId="0" shapeId="0" xr:uid="{C7BABD37-1C72-8C43-8E59-22A200491E06}">
      <text>
        <r>
          <rPr>
            <b/>
            <sz val="10"/>
            <color rgb="FF000000"/>
            <rFont val="Tahoma"/>
            <family val="2"/>
          </rPr>
          <t>Dang Phuong Nam:</t>
        </r>
        <r>
          <rPr>
            <sz val="10"/>
            <color rgb="FF000000"/>
            <rFont val="Tahoma"/>
            <family val="2"/>
          </rPr>
          <t xml:space="preserve">
</t>
        </r>
        <r>
          <rPr>
            <sz val="10"/>
            <color rgb="FF000000"/>
            <rFont val="Tahoma"/>
            <family val="2"/>
          </rPr>
          <t>Last week was: 31.690.000</t>
        </r>
      </text>
    </comment>
    <comment ref="G35" authorId="6" shapeId="0" xr:uid="{20A680CB-0F12-D643-98A0-A0CDA88AE384}">
      <text>
        <r>
          <rPr>
            <b/>
            <sz val="10"/>
            <color rgb="FF000000"/>
            <rFont val="Aptos Narrow"/>
          </rPr>
          <t>W1: 31.790.000</t>
        </r>
        <r>
          <rPr>
            <sz val="10"/>
            <color rgb="FF000000"/>
            <rFont val="Aptos Narrow"/>
          </rPr>
          <t xml:space="preserve">
</t>
        </r>
      </text>
    </comment>
    <comment ref="B36" authorId="4" shapeId="0" xr:uid="{09215CD5-5C31-DF49-AC45-08E7F38702BA}">
      <text>
        <r>
          <rPr>
            <b/>
            <sz val="9"/>
            <rFont val="Times New Roman"/>
            <family val="1"/>
          </rPr>
          <t>pc:</t>
        </r>
        <r>
          <rPr>
            <sz val="9"/>
            <rFont val="Times New Roman"/>
            <family val="1"/>
          </rPr>
          <t xml:space="preserve">
Was 38,690,000</t>
        </r>
      </text>
    </comment>
    <comment ref="C36" authorId="0" shapeId="0" xr:uid="{98608657-CD6D-6240-B862-12626905FE36}">
      <text>
        <r>
          <rPr>
            <b/>
            <sz val="10"/>
            <color rgb="FF000000"/>
            <rFont val="Tahoma"/>
            <family val="2"/>
          </rPr>
          <t>Dang Phuong Nam:</t>
        </r>
        <r>
          <rPr>
            <sz val="10"/>
            <color rgb="FF000000"/>
            <rFont val="Tahoma"/>
            <family val="2"/>
          </rPr>
          <t xml:space="preserve">
</t>
        </r>
        <r>
          <rPr>
            <sz val="10"/>
            <color rgb="FF000000"/>
            <rFont val="Tahoma"/>
            <family val="2"/>
          </rPr>
          <t>Last week was: 38.490.000</t>
        </r>
      </text>
    </comment>
    <comment ref="F36" authorId="1" shapeId="0" xr:uid="{C38D7BE9-7B46-544A-90DF-D36B1865EC30}">
      <text>
        <r>
          <rPr>
            <b/>
            <sz val="10"/>
            <color rgb="FF000000"/>
            <rFont val="Tahoma"/>
            <family val="2"/>
          </rPr>
          <t>Duy Nguyen:</t>
        </r>
        <r>
          <rPr>
            <sz val="10"/>
            <color rgb="FF000000"/>
            <rFont val="Tahoma"/>
            <family val="2"/>
          </rPr>
          <t xml:space="preserve">
</t>
        </r>
        <r>
          <rPr>
            <sz val="10"/>
            <color rgb="FF000000"/>
            <rFont val="Tahoma"/>
            <family val="2"/>
          </rPr>
          <t>last week was 38,590,000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Microsoft Office User</author>
    <author>Duy Nguyen</author>
    <author>Nam Khánh</author>
    <author>Administrator</author>
  </authors>
  <commentList>
    <comment ref="B2" authorId="0" shapeId="0" xr:uid="{B7B86DB3-5A10-1A44-AF86-A749C96B5EF5}">
      <text>
        <r>
          <rPr>
            <b/>
            <sz val="9"/>
            <rFont val="Times New Roman"/>
            <family val="1"/>
          </rPr>
          <t>pc:</t>
        </r>
        <r>
          <rPr>
            <sz val="9"/>
            <rFont val="Times New Roman"/>
            <family val="1"/>
          </rPr>
          <t xml:space="preserve">
Was 19,590,000</t>
        </r>
      </text>
    </comment>
    <comment ref="C2" authorId="1" shapeId="0" xr:uid="{46224AD0-389E-4844-8CAD-0EFBF5CECB5E}">
      <text>
        <r>
          <rPr>
            <b/>
            <sz val="10"/>
            <color rgb="FF000000"/>
            <rFont val="Tahoma"/>
            <family val="2"/>
          </rPr>
          <t>Dang Phuong Nam:</t>
        </r>
        <r>
          <rPr>
            <sz val="10"/>
            <color rgb="FF000000"/>
            <rFont val="Tahoma"/>
            <family val="2"/>
          </rPr>
          <t xml:space="preserve">
</t>
        </r>
        <r>
          <rPr>
            <sz val="10"/>
            <color rgb="FF000000"/>
            <rFont val="Tahoma"/>
            <family val="2"/>
          </rPr>
          <t>Last week was: 19.590.000</t>
        </r>
      </text>
    </comment>
    <comment ref="D2" authorId="1" shapeId="0" xr:uid="{5E5FC525-DEA3-984E-967E-1719B7CB77BB}">
      <text>
        <r>
          <rPr>
            <b/>
            <sz val="10"/>
            <color rgb="FF000000"/>
            <rFont val="Tahoma"/>
            <family val="2"/>
          </rPr>
          <t>Đặng Thanh Vượng:</t>
        </r>
        <r>
          <rPr>
            <sz val="10"/>
            <color rgb="FF000000"/>
            <rFont val="Tahoma"/>
            <family val="2"/>
          </rPr>
          <t xml:space="preserve">
</t>
        </r>
        <r>
          <rPr>
            <sz val="10"/>
            <color rgb="FF000000"/>
            <rFont val="Tahoma"/>
            <family val="2"/>
          </rPr>
          <t>Last week was: 19.790.000</t>
        </r>
      </text>
    </comment>
    <comment ref="E2" authorId="2" shapeId="0" xr:uid="{9D161603-36A5-CF4C-B883-D2DB9AE790D0}">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18.990.000đ</t>
        </r>
      </text>
    </comment>
    <comment ref="F2" authorId="3" shapeId="0" xr:uid="{5AA8563A-C81D-6B40-91C6-E53662490C26}">
      <text>
        <r>
          <rPr>
            <b/>
            <sz val="10"/>
            <color rgb="FF000000"/>
            <rFont val="Tahoma"/>
            <family val="2"/>
          </rPr>
          <t>Duy Nguyen:</t>
        </r>
        <r>
          <rPr>
            <sz val="10"/>
            <color rgb="FF000000"/>
            <rFont val="Tahoma"/>
            <family val="2"/>
          </rPr>
          <t xml:space="preserve">
</t>
        </r>
        <r>
          <rPr>
            <sz val="10"/>
            <color rgb="FF000000"/>
            <rFont val="Tahoma"/>
            <family val="2"/>
          </rPr>
          <t>last week was 19,050,000</t>
        </r>
      </text>
    </comment>
    <comment ref="G2" authorId="4" shapeId="0" xr:uid="{A8767F08-5EF8-434C-A1A2-D5AF37E4E3FD}">
      <text>
        <r>
          <rPr>
            <b/>
            <sz val="10"/>
            <color rgb="FF000000"/>
            <rFont val="Tahoma"/>
            <family val="2"/>
          </rPr>
          <t>W2: 18.990.000</t>
        </r>
      </text>
    </comment>
    <comment ref="I2" authorId="2" shapeId="0" xr:uid="{2595FA34-98DB-B340-A31D-C8B78C068846}">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21,610k</t>
        </r>
      </text>
    </comment>
    <comment ref="B3" authorId="0" shapeId="0" xr:uid="{E2452B5A-3975-7C48-B8C4-77E51DCDD79A}">
      <text>
        <r>
          <rPr>
            <b/>
            <sz val="9"/>
            <rFont val="Times New Roman"/>
            <family val="1"/>
          </rPr>
          <t>pc:</t>
        </r>
        <r>
          <rPr>
            <sz val="9"/>
            <rFont val="Times New Roman"/>
            <family val="1"/>
          </rPr>
          <t xml:space="preserve">
Was 22,790,000</t>
        </r>
      </text>
    </comment>
    <comment ref="C3" authorId="1" shapeId="0" xr:uid="{ECF551E9-FDC0-9542-88B2-BFA6245701A8}">
      <text>
        <r>
          <rPr>
            <b/>
            <sz val="10"/>
            <color rgb="FF000000"/>
            <rFont val="Tahoma"/>
            <family val="2"/>
          </rPr>
          <t>Dang Phuong Nam:</t>
        </r>
        <r>
          <rPr>
            <sz val="10"/>
            <color rgb="FF000000"/>
            <rFont val="Tahoma"/>
            <family val="2"/>
          </rPr>
          <t xml:space="preserve">
</t>
        </r>
        <r>
          <rPr>
            <sz val="10"/>
            <color rgb="FF000000"/>
            <rFont val="Aptos Narrow"/>
          </rPr>
          <t xml:space="preserve">Last week was: 
</t>
        </r>
        <r>
          <rPr>
            <sz val="10"/>
            <color rgb="FF000000"/>
            <rFont val="Tahoma"/>
            <family val="2"/>
          </rPr>
          <t>22.790.000</t>
        </r>
      </text>
    </comment>
    <comment ref="D3" authorId="1" shapeId="0" xr:uid="{66BA1074-F487-7E47-80D4-25E3BCC5F4CA}">
      <text>
        <r>
          <rPr>
            <b/>
            <sz val="10"/>
            <color rgb="FF000000"/>
            <rFont val="Tahoma"/>
            <family val="2"/>
          </rPr>
          <t>Đặng Thanh Vượng:</t>
        </r>
        <r>
          <rPr>
            <sz val="10"/>
            <color rgb="FF000000"/>
            <rFont val="Tahoma"/>
            <family val="2"/>
          </rPr>
          <t xml:space="preserve">
</t>
        </r>
        <r>
          <rPr>
            <sz val="10"/>
            <color rgb="FF000000"/>
            <rFont val="Tahoma"/>
            <family val="2"/>
          </rPr>
          <t>Last week was: 22.590.000</t>
        </r>
      </text>
    </comment>
    <comment ref="F3" authorId="3" shapeId="0" xr:uid="{1076858A-912C-8045-A977-CC356CB487DD}">
      <text>
        <r>
          <rPr>
            <b/>
            <sz val="10"/>
            <color rgb="FF000000"/>
            <rFont val="Tahoma"/>
            <family val="2"/>
          </rPr>
          <t>Duy Nguyen:</t>
        </r>
        <r>
          <rPr>
            <sz val="10"/>
            <color rgb="FF000000"/>
            <rFont val="Tahoma"/>
            <family val="2"/>
          </rPr>
          <t xml:space="preserve">
</t>
        </r>
        <r>
          <rPr>
            <sz val="10"/>
            <color rgb="FF000000"/>
            <rFont val="Tahoma"/>
            <family val="2"/>
          </rPr>
          <t>last week was 21,890,000</t>
        </r>
      </text>
    </comment>
    <comment ref="G3" authorId="4" shapeId="0" xr:uid="{B337674B-45CD-714B-83C2-BA3B7CDE3843}">
      <text>
        <r>
          <rPr>
            <b/>
            <sz val="10"/>
            <color rgb="FF000000"/>
            <rFont val="Tahoma"/>
            <family val="2"/>
          </rPr>
          <t>W2: 21.690.000</t>
        </r>
      </text>
    </comment>
    <comment ref="F4" authorId="3" shapeId="0" xr:uid="{A5F76971-66F6-6848-AAC6-9BB337E9C0A9}">
      <text>
        <r>
          <rPr>
            <b/>
            <sz val="10"/>
            <color rgb="FF000000"/>
            <rFont val="Tahoma"/>
            <family val="2"/>
          </rPr>
          <t>Duy Nguyen:</t>
        </r>
        <r>
          <rPr>
            <sz val="10"/>
            <color rgb="FF000000"/>
            <rFont val="Tahoma"/>
            <family val="2"/>
          </rPr>
          <t xml:space="preserve">
</t>
        </r>
        <r>
          <rPr>
            <sz val="10"/>
            <color rgb="FF000000"/>
            <rFont val="Tahoma"/>
            <family val="2"/>
          </rPr>
          <t>last week was 24,490,000</t>
        </r>
      </text>
    </comment>
    <comment ref="D5" authorId="1" shapeId="0" xr:uid="{D6087247-9794-C645-AEBD-7FA5EAE4DB2C}">
      <text>
        <r>
          <rPr>
            <b/>
            <sz val="10"/>
            <color rgb="FF000000"/>
            <rFont val="Tahoma"/>
            <family val="2"/>
          </rPr>
          <t>Đặng Thanh Vượng:</t>
        </r>
        <r>
          <rPr>
            <sz val="10"/>
            <color rgb="FF000000"/>
            <rFont val="Tahoma"/>
            <family val="2"/>
          </rPr>
          <t xml:space="preserve">
</t>
        </r>
        <r>
          <rPr>
            <sz val="10"/>
            <color rgb="FF000000"/>
            <rFont val="Tahoma"/>
            <family val="2"/>
          </rPr>
          <t>Last week was: 29.390.000</t>
        </r>
      </text>
    </comment>
    <comment ref="F5" authorId="3" shapeId="0" xr:uid="{C1E196A3-A38D-9E4E-ADE2-A9991BF9AE1E}">
      <text>
        <r>
          <rPr>
            <b/>
            <sz val="10"/>
            <color rgb="FF000000"/>
            <rFont val="Tahoma"/>
            <family val="2"/>
          </rPr>
          <t>Duy Nguyen:</t>
        </r>
        <r>
          <rPr>
            <sz val="10"/>
            <color rgb="FF000000"/>
            <rFont val="Tahoma"/>
            <family val="2"/>
          </rPr>
          <t xml:space="preserve">
</t>
        </r>
        <r>
          <rPr>
            <sz val="10"/>
            <color rgb="FF000000"/>
            <rFont val="Tahoma"/>
            <family val="2"/>
          </rPr>
          <t>last week was 28,890,000</t>
        </r>
      </text>
    </comment>
    <comment ref="I5" authorId="2" shapeId="0" xr:uid="{20366468-90CB-F04B-A3D7-C80CA47DDC89}">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28,755k</t>
        </r>
      </text>
    </comment>
    <comment ref="F6" authorId="3" shapeId="0" xr:uid="{67D5C6E9-9C8A-3A46-B5B6-CF1F44E2F96B}">
      <text>
        <r>
          <rPr>
            <b/>
            <sz val="10"/>
            <color rgb="FF000000"/>
            <rFont val="Tahoma"/>
            <family val="2"/>
          </rPr>
          <t>Duy Nguyen:</t>
        </r>
        <r>
          <rPr>
            <sz val="10"/>
            <color rgb="FF000000"/>
            <rFont val="Tahoma"/>
            <family val="2"/>
          </rPr>
          <t xml:space="preserve">
</t>
        </r>
        <r>
          <rPr>
            <sz val="10"/>
            <color rgb="FF000000"/>
            <rFont val="Tahoma"/>
            <family val="2"/>
          </rPr>
          <t>last week was 19,690,000</t>
        </r>
      </text>
    </comment>
    <comment ref="H6" authorId="5" shapeId="0" xr:uid="{CBBF0702-ADCD-744A-A832-92FE7F094BE3}">
      <text>
        <r>
          <rPr>
            <b/>
            <sz val="9"/>
            <color indexed="81"/>
            <rFont val="Tahoma"/>
            <family val="2"/>
          </rPr>
          <t>Administrator:</t>
        </r>
        <r>
          <rPr>
            <sz val="9"/>
            <color indexed="81"/>
            <rFont val="Tahoma"/>
            <family val="2"/>
          </rPr>
          <t xml:space="preserve">
18990000</t>
        </r>
      </text>
    </comment>
    <comment ref="B7" authorId="0" shapeId="0" xr:uid="{85C7D4E0-2260-C64C-8DAC-739A966320D2}">
      <text>
        <r>
          <rPr>
            <b/>
            <sz val="9"/>
            <rFont val="Times New Roman"/>
            <family val="1"/>
          </rPr>
          <t>pc:</t>
        </r>
        <r>
          <rPr>
            <sz val="9"/>
            <rFont val="Times New Roman"/>
            <family val="1"/>
          </rPr>
          <t xml:space="preserve">
Was 17,490,000</t>
        </r>
      </text>
    </comment>
    <comment ref="C7" authorId="1" shapeId="0" xr:uid="{30DC9F1B-8186-5D4A-9728-8A34F849EDF3}">
      <text>
        <r>
          <rPr>
            <b/>
            <sz val="10"/>
            <color rgb="FF000000"/>
            <rFont val="Tahoma"/>
            <family val="2"/>
          </rPr>
          <t>Dang Phuong Nam:</t>
        </r>
        <r>
          <rPr>
            <sz val="10"/>
            <color rgb="FF000000"/>
            <rFont val="Tahoma"/>
            <family val="2"/>
          </rPr>
          <t xml:space="preserve">
</t>
        </r>
        <r>
          <rPr>
            <sz val="10"/>
            <color rgb="FF000000"/>
            <rFont val="Tahoma"/>
            <family val="2"/>
          </rPr>
          <t>Last week was: 17.590.000</t>
        </r>
      </text>
    </comment>
    <comment ref="D7" authorId="1" shapeId="0" xr:uid="{805771DE-4DB2-AA40-A415-5191195A0BAD}">
      <text>
        <r>
          <rPr>
            <b/>
            <sz val="10"/>
            <color rgb="FF000000"/>
            <rFont val="Tahoma"/>
            <family val="2"/>
          </rPr>
          <t>Đặng Thanh Vượng:</t>
        </r>
        <r>
          <rPr>
            <sz val="10"/>
            <color rgb="FF000000"/>
            <rFont val="Tahoma"/>
            <family val="2"/>
          </rPr>
          <t xml:space="preserve">
</t>
        </r>
        <r>
          <rPr>
            <sz val="10"/>
            <color rgb="FF000000"/>
            <rFont val="Tahoma"/>
            <family val="2"/>
          </rPr>
          <t>Last week was: 17.590.000</t>
        </r>
      </text>
    </comment>
    <comment ref="B8" authorId="0" shapeId="0" xr:uid="{E995A8BE-1FD4-3F43-B978-4D106E4DE669}">
      <text>
        <r>
          <rPr>
            <b/>
            <sz val="9"/>
            <rFont val="Times New Roman"/>
            <family val="1"/>
          </rPr>
          <t>pc:</t>
        </r>
        <r>
          <rPr>
            <sz val="9"/>
            <rFont val="Times New Roman"/>
            <family val="1"/>
          </rPr>
          <t xml:space="preserve">
Was 14,090,000</t>
        </r>
      </text>
    </comment>
    <comment ref="C8" authorId="1" shapeId="0" xr:uid="{70F80F66-22DA-044F-8DFA-B979ACD8E1E1}">
      <text>
        <r>
          <rPr>
            <b/>
            <sz val="10"/>
            <color rgb="FF000000"/>
            <rFont val="Tahoma"/>
            <family val="2"/>
          </rPr>
          <t>Dang Phuong Nam:</t>
        </r>
        <r>
          <rPr>
            <sz val="10"/>
            <color rgb="FF000000"/>
            <rFont val="Tahoma"/>
            <family val="2"/>
          </rPr>
          <t xml:space="preserve">
</t>
        </r>
        <r>
          <rPr>
            <sz val="10"/>
            <color rgb="FF000000"/>
            <rFont val="Tahoma"/>
            <family val="2"/>
          </rPr>
          <t>Last week was: 14.090.000</t>
        </r>
      </text>
    </comment>
    <comment ref="D8" authorId="1" shapeId="0" xr:uid="{1C19B4D3-305C-CD40-AD1E-6353F2898A65}">
      <text>
        <r>
          <rPr>
            <b/>
            <sz val="10"/>
            <color rgb="FF000000"/>
            <rFont val="Tahoma"/>
            <family val="2"/>
          </rPr>
          <t>Đặng Thanh Vượng:</t>
        </r>
        <r>
          <rPr>
            <sz val="10"/>
            <color rgb="FF000000"/>
            <rFont val="Tahoma"/>
            <family val="2"/>
          </rPr>
          <t xml:space="preserve">
</t>
        </r>
        <r>
          <rPr>
            <sz val="10"/>
            <color rgb="FF000000"/>
            <rFont val="Tahoma"/>
            <family val="2"/>
          </rPr>
          <t>Last week was: 13.990.000</t>
        </r>
      </text>
    </comment>
    <comment ref="E8" authorId="2" shapeId="0" xr:uid="{B082B9C8-90B3-D543-B28B-FA955823D57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13.490.000đ</t>
        </r>
      </text>
    </comment>
    <comment ref="I8" authorId="2" shapeId="0" xr:uid="{E6FBE806-DD3B-3044-898F-562B1FC4D91E}">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23,490k</t>
        </r>
      </text>
    </comment>
    <comment ref="D9" authorId="1" shapeId="0" xr:uid="{467BB065-3CE2-8D4F-8292-C5791D86E30E}">
      <text>
        <r>
          <rPr>
            <b/>
            <sz val="10"/>
            <color rgb="FF000000"/>
            <rFont val="Tahoma"/>
            <family val="2"/>
          </rPr>
          <t>Đặng Thanh Vượng:</t>
        </r>
        <r>
          <rPr>
            <sz val="10"/>
            <color rgb="FF000000"/>
            <rFont val="Tahoma"/>
            <family val="2"/>
          </rPr>
          <t xml:space="preserve">
</t>
        </r>
        <r>
          <rPr>
            <sz val="10"/>
            <color rgb="FF000000"/>
            <rFont val="Tahoma"/>
            <family val="2"/>
          </rPr>
          <t>Last week was: 11.990.000</t>
        </r>
      </text>
    </comment>
    <comment ref="F10" authorId="3" shapeId="0" xr:uid="{9CF39784-C3C4-5749-A5D3-BE74CB49EA2E}">
      <text>
        <r>
          <rPr>
            <b/>
            <sz val="10"/>
            <color rgb="FF000000"/>
            <rFont val="Tahoma"/>
            <family val="2"/>
          </rPr>
          <t>Duy Nguyen:</t>
        </r>
        <r>
          <rPr>
            <sz val="10"/>
            <color rgb="FF000000"/>
            <rFont val="Tahoma"/>
            <family val="2"/>
          </rPr>
          <t xml:space="preserve">
</t>
        </r>
        <r>
          <rPr>
            <sz val="10"/>
            <color rgb="FF000000"/>
            <rFont val="Tahoma"/>
            <family val="2"/>
          </rPr>
          <t>last week was 8,390,000</t>
        </r>
      </text>
    </comment>
    <comment ref="G10" authorId="4" shapeId="0" xr:uid="{DFB79D5A-99D9-AE4E-BB5E-E4117BB8AE5F}">
      <text>
        <r>
          <rPr>
            <b/>
            <sz val="10"/>
            <color rgb="FF000000"/>
            <rFont val="Tahoma"/>
            <family val="2"/>
          </rPr>
          <t>W2: 8.190.000</t>
        </r>
      </text>
    </comment>
    <comment ref="D12" authorId="1" shapeId="0" xr:uid="{69B0FA60-C41E-9747-815E-6CD91ADF16B8}">
      <text>
        <r>
          <rPr>
            <b/>
            <sz val="10"/>
            <color rgb="FF000000"/>
            <rFont val="Tahoma"/>
            <family val="2"/>
          </rPr>
          <t>Đặng Thanh Vượng:</t>
        </r>
        <r>
          <rPr>
            <sz val="10"/>
            <color rgb="FF000000"/>
            <rFont val="Tahoma"/>
            <family val="2"/>
          </rPr>
          <t xml:space="preserve">
</t>
        </r>
        <r>
          <rPr>
            <sz val="10"/>
            <color rgb="FF000000"/>
            <rFont val="Helvetica Neue"/>
            <family val="2"/>
          </rPr>
          <t>Last week was: 13.990,000</t>
        </r>
        <r>
          <rPr>
            <sz val="10"/>
            <color rgb="FF000000"/>
            <rFont val="Tahoma"/>
            <family val="2"/>
          </rPr>
          <t xml:space="preserve">	</t>
        </r>
      </text>
    </comment>
    <comment ref="D13" authorId="1" shapeId="0" xr:uid="{CCBC94B5-99EB-F24F-B3C0-235E56F657AB}">
      <text>
        <r>
          <rPr>
            <b/>
            <sz val="10"/>
            <color rgb="FF000000"/>
            <rFont val="Tahoma"/>
            <family val="2"/>
          </rPr>
          <t>Đặng Thanh Vượng:</t>
        </r>
        <r>
          <rPr>
            <sz val="10"/>
            <color rgb="FF000000"/>
            <rFont val="Tahoma"/>
            <family val="2"/>
          </rPr>
          <t xml:space="preserve">
</t>
        </r>
        <r>
          <rPr>
            <sz val="10"/>
            <color rgb="FF000000"/>
            <rFont val="Helvetica Neue"/>
            <family val="2"/>
          </rPr>
          <t>Last week was: 12.790,000</t>
        </r>
        <r>
          <rPr>
            <sz val="10"/>
            <color rgb="FF000000"/>
            <rFont val="Tahoma"/>
            <family val="2"/>
          </rPr>
          <t xml:space="preserve">	</t>
        </r>
      </text>
    </comment>
    <comment ref="F13" authorId="3" shapeId="0" xr:uid="{2713E169-1C32-BF43-93E0-BCB422B9C771}">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D14" authorId="1" shapeId="0" xr:uid="{35AE5874-E1A1-4747-B087-F668FEA116B1}">
      <text>
        <r>
          <rPr>
            <b/>
            <sz val="10"/>
            <color rgb="FF000000"/>
            <rFont val="Tahoma"/>
            <family val="2"/>
          </rPr>
          <t>Đặng Thanh Vượng:</t>
        </r>
        <r>
          <rPr>
            <sz val="10"/>
            <color rgb="FF000000"/>
            <rFont val="Tahoma"/>
            <family val="2"/>
          </rPr>
          <t xml:space="preserve">
</t>
        </r>
        <r>
          <rPr>
            <sz val="10"/>
            <color rgb="FF000000"/>
            <rFont val="Helvetica Neue"/>
            <family val="2"/>
          </rPr>
          <t>Last week was: 9.990,000</t>
        </r>
        <r>
          <rPr>
            <sz val="10"/>
            <color rgb="FF000000"/>
            <rFont val="Tahoma"/>
            <family val="2"/>
          </rPr>
          <t xml:space="preserve">	</t>
        </r>
      </text>
    </comment>
    <comment ref="F14" authorId="3" shapeId="0" xr:uid="{7A07F292-6863-AC49-A5E0-81D736018AC4}">
      <text>
        <r>
          <rPr>
            <b/>
            <sz val="10"/>
            <color rgb="FF000000"/>
            <rFont val="Tahoma"/>
            <family val="2"/>
          </rPr>
          <t>Duy Nguyen:</t>
        </r>
        <r>
          <rPr>
            <sz val="10"/>
            <color rgb="FF000000"/>
            <rFont val="Tahoma"/>
            <family val="2"/>
          </rPr>
          <t xml:space="preserve">
</t>
        </r>
        <r>
          <rPr>
            <sz val="10"/>
            <color rgb="FF000000"/>
            <rFont val="Tahoma"/>
            <family val="2"/>
          </rPr>
          <t>last week was 9,750,000</t>
        </r>
      </text>
    </comment>
    <comment ref="I14" authorId="2" shapeId="0" xr:uid="{0E6F7A89-FED2-7449-931A-8457AB7A2538}">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10,801k</t>
        </r>
      </text>
    </comment>
    <comment ref="C15" authorId="1" shapeId="0" xr:uid="{02594D12-3A15-2A4E-8249-B3F4B2D0AE71}">
      <text>
        <r>
          <rPr>
            <b/>
            <sz val="10"/>
            <color rgb="FF000000"/>
            <rFont val="Tahoma"/>
            <family val="2"/>
          </rPr>
          <t>Dang Phuong Nam:</t>
        </r>
        <r>
          <rPr>
            <sz val="10"/>
            <color rgb="FF000000"/>
            <rFont val="Tahoma"/>
            <family val="2"/>
          </rPr>
          <t xml:space="preserve">
</t>
        </r>
        <r>
          <rPr>
            <sz val="10"/>
            <color rgb="FF000000"/>
            <rFont val="Tahoma"/>
            <family val="2"/>
          </rPr>
          <t>Last week was: 7.440.000</t>
        </r>
      </text>
    </comment>
    <comment ref="D15" authorId="1" shapeId="0" xr:uid="{D24089CF-3466-6846-8C4A-6F243AB3FA41}">
      <text>
        <r>
          <rPr>
            <b/>
            <sz val="10"/>
            <color rgb="FF000000"/>
            <rFont val="Tahoma"/>
            <family val="2"/>
          </rPr>
          <t>Đặng Thanh Vượng:</t>
        </r>
        <r>
          <rPr>
            <sz val="10"/>
            <color rgb="FF000000"/>
            <rFont val="Tahoma"/>
            <family val="2"/>
          </rPr>
          <t xml:space="preserve">
</t>
        </r>
        <r>
          <rPr>
            <sz val="10"/>
            <color rgb="FF000000"/>
            <rFont val="Helvetica Neue"/>
            <family val="2"/>
          </rPr>
          <t>Last week was: 7.390,000</t>
        </r>
        <r>
          <rPr>
            <sz val="10"/>
            <color rgb="FF000000"/>
            <rFont val="Tahoma"/>
            <family val="2"/>
          </rPr>
          <t xml:space="preserve">	</t>
        </r>
      </text>
    </comment>
    <comment ref="F15" authorId="3" shapeId="0" xr:uid="{DDCB05F3-E7C2-D749-93D1-B33B51AC4655}">
      <text>
        <r>
          <rPr>
            <b/>
            <sz val="10"/>
            <color rgb="FF000000"/>
            <rFont val="Tahoma"/>
            <family val="2"/>
          </rPr>
          <t>Duy Nguyen:</t>
        </r>
        <r>
          <rPr>
            <sz val="10"/>
            <color rgb="FF000000"/>
            <rFont val="Tahoma"/>
            <family val="2"/>
          </rPr>
          <t xml:space="preserve">
</t>
        </r>
        <r>
          <rPr>
            <sz val="10"/>
            <color rgb="FF000000"/>
            <rFont val="Tahoma"/>
            <family val="2"/>
          </rPr>
          <t>last week was 7,150,000</t>
        </r>
      </text>
    </comment>
    <comment ref="D16" authorId="1" shapeId="0" xr:uid="{85DED5C8-3A35-6346-A9BD-082BF705EFFD}">
      <text>
        <r>
          <rPr>
            <b/>
            <sz val="10"/>
            <color rgb="FF000000"/>
            <rFont val="Tahoma"/>
            <family val="2"/>
          </rPr>
          <t>Đặng Thanh Vượng:</t>
        </r>
        <r>
          <rPr>
            <sz val="10"/>
            <color rgb="FF000000"/>
            <rFont val="Tahoma"/>
            <family val="2"/>
          </rPr>
          <t xml:space="preserve">
</t>
        </r>
        <r>
          <rPr>
            <sz val="10"/>
            <color rgb="FF000000"/>
            <rFont val="Helvetica Neue"/>
            <family val="2"/>
          </rPr>
          <t>Last week was: 16.990,000</t>
        </r>
        <r>
          <rPr>
            <sz val="10"/>
            <color rgb="FF000000"/>
            <rFont val="Tahoma"/>
            <family val="2"/>
          </rPr>
          <t xml:space="preserve">	</t>
        </r>
      </text>
    </comment>
    <comment ref="D17" authorId="1" shapeId="0" xr:uid="{66F10640-BFFF-014A-9773-82F2F6673A03}">
      <text>
        <r>
          <rPr>
            <b/>
            <sz val="10"/>
            <color rgb="FF000000"/>
            <rFont val="Tahoma"/>
            <family val="2"/>
          </rPr>
          <t>Đặng Thanh Vượng:</t>
        </r>
        <r>
          <rPr>
            <sz val="10"/>
            <color rgb="FF000000"/>
            <rFont val="Tahoma"/>
            <family val="2"/>
          </rPr>
          <t xml:space="preserve">
</t>
        </r>
        <r>
          <rPr>
            <sz val="10"/>
            <color rgb="FF000000"/>
            <rFont val="Helvetica Neue"/>
            <family val="2"/>
          </rPr>
          <t>Last week was: 22.490,000</t>
        </r>
        <r>
          <rPr>
            <sz val="10"/>
            <color rgb="FF000000"/>
            <rFont val="Tahoma"/>
            <family val="2"/>
          </rPr>
          <t xml:space="preserve">	</t>
        </r>
      </text>
    </comment>
    <comment ref="F17" authorId="3" shapeId="0" xr:uid="{8426B9C3-0E59-F247-B18C-C382336143CA}">
      <text>
        <r>
          <rPr>
            <b/>
            <sz val="10"/>
            <color rgb="FF000000"/>
            <rFont val="Tahoma"/>
            <family val="2"/>
          </rPr>
          <t>Duy Nguyen:</t>
        </r>
        <r>
          <rPr>
            <sz val="10"/>
            <color rgb="FF000000"/>
            <rFont val="Tahoma"/>
            <family val="2"/>
          </rPr>
          <t xml:space="preserve">
</t>
        </r>
        <r>
          <rPr>
            <sz val="10"/>
            <color rgb="FF000000"/>
            <rFont val="Tahoma"/>
            <family val="2"/>
          </rPr>
          <t>last week was 16,990,000</t>
        </r>
      </text>
    </comment>
    <comment ref="D18" authorId="1" shapeId="0" xr:uid="{B67EFCD0-26FB-B54E-8CB5-651EB47365D8}">
      <text>
        <r>
          <rPr>
            <b/>
            <sz val="10"/>
            <color rgb="FF000000"/>
            <rFont val="Tahoma"/>
            <family val="2"/>
          </rPr>
          <t>Đặng Thanh Vượng:</t>
        </r>
        <r>
          <rPr>
            <sz val="10"/>
            <color rgb="FF000000"/>
            <rFont val="Tahoma"/>
            <family val="2"/>
          </rPr>
          <t xml:space="preserve">
</t>
        </r>
        <r>
          <rPr>
            <sz val="10"/>
            <color rgb="FF000000"/>
            <rFont val="Helvetica Neue"/>
            <family val="2"/>
          </rPr>
          <t>Last week was: 28.490,000</t>
        </r>
        <r>
          <rPr>
            <sz val="10"/>
            <color rgb="FF000000"/>
            <rFont val="Tahoma"/>
            <family val="2"/>
          </rPr>
          <t xml:space="preserve">	</t>
        </r>
      </text>
    </comment>
    <comment ref="D19" authorId="1" shapeId="0" xr:uid="{FF12E403-A25B-514A-96BF-3271FB6469C9}">
      <text>
        <r>
          <rPr>
            <b/>
            <sz val="10"/>
            <color rgb="FF000000"/>
            <rFont val="Tahoma"/>
            <family val="2"/>
          </rPr>
          <t>Đặng Thanh Vượng:</t>
        </r>
        <r>
          <rPr>
            <sz val="10"/>
            <color rgb="FF000000"/>
            <rFont val="Tahoma"/>
            <family val="2"/>
          </rPr>
          <t xml:space="preserve">
</t>
        </r>
        <r>
          <rPr>
            <sz val="10"/>
            <color rgb="FF000000"/>
            <rFont val="Helvetica Neue"/>
            <family val="2"/>
          </rPr>
          <t>Last week was: 37.990,000</t>
        </r>
        <r>
          <rPr>
            <sz val="10"/>
            <color rgb="FF000000"/>
            <rFont val="Tahoma"/>
            <family val="2"/>
          </rPr>
          <t xml:space="preserve">	</t>
        </r>
      </text>
    </comment>
    <comment ref="H19" authorId="5" shapeId="0" xr:uid="{C12261F6-3B19-A344-9673-C11D18E25386}">
      <text>
        <r>
          <rPr>
            <b/>
            <sz val="9"/>
            <color indexed="81"/>
            <rFont val="Tahoma"/>
            <family val="2"/>
          </rPr>
          <t>Administrator:</t>
        </r>
        <r>
          <rPr>
            <sz val="9"/>
            <color indexed="81"/>
            <rFont val="Tahoma"/>
            <family val="2"/>
          </rPr>
          <t xml:space="preserve">
37990000
</t>
        </r>
      </text>
    </comment>
    <comment ref="B20" authorId="0" shapeId="0" xr:uid="{CCBE3C0A-4AF6-2547-9DE2-8BF60832B0FF}">
      <text>
        <r>
          <rPr>
            <b/>
            <sz val="9"/>
            <rFont val="Times New Roman"/>
            <family val="1"/>
          </rPr>
          <t>pc:</t>
        </r>
        <r>
          <rPr>
            <sz val="9"/>
            <rFont val="Times New Roman"/>
            <family val="1"/>
          </rPr>
          <t xml:space="preserve">
Was 5,940,000</t>
        </r>
      </text>
    </comment>
    <comment ref="C20" authorId="1" shapeId="0" xr:uid="{2D759FC7-1169-EF4C-87FC-1C43221F15BA}">
      <text>
        <r>
          <rPr>
            <b/>
            <sz val="10"/>
            <color rgb="FF000000"/>
            <rFont val="Tahoma"/>
            <family val="2"/>
          </rPr>
          <t>Dang Phuong Nam:</t>
        </r>
        <r>
          <rPr>
            <sz val="10"/>
            <color rgb="FF000000"/>
            <rFont val="Tahoma"/>
            <family val="2"/>
          </rPr>
          <t xml:space="preserve">
</t>
        </r>
        <r>
          <rPr>
            <sz val="10"/>
            <color rgb="FF000000"/>
            <rFont val="Tahoma"/>
            <family val="2"/>
          </rPr>
          <t>Last week was: 6.140.000</t>
        </r>
      </text>
    </comment>
    <comment ref="F20" authorId="3" shapeId="0" xr:uid="{72EF1AF0-DE30-8543-A16E-1B863CBC6684}">
      <text>
        <r>
          <rPr>
            <b/>
            <sz val="10"/>
            <color rgb="FF000000"/>
            <rFont val="Tahoma"/>
            <family val="2"/>
          </rPr>
          <t>Duy Nguyen:</t>
        </r>
        <r>
          <rPr>
            <sz val="10"/>
            <color rgb="FF000000"/>
            <rFont val="Tahoma"/>
            <family val="2"/>
          </rPr>
          <t xml:space="preserve">
</t>
        </r>
        <r>
          <rPr>
            <sz val="10"/>
            <color rgb="FF000000"/>
            <rFont val="Tahoma"/>
            <family val="2"/>
          </rPr>
          <t>last week was 5,990,000</t>
        </r>
      </text>
    </comment>
    <comment ref="D22" authorId="1" shapeId="0" xr:uid="{77EAFAB9-F3C1-6947-B947-9025816946F4}">
      <text>
        <r>
          <rPr>
            <b/>
            <sz val="10"/>
            <color rgb="FF000000"/>
            <rFont val="Tahoma"/>
            <family val="2"/>
          </rPr>
          <t>Đặng Thanh Vượng:</t>
        </r>
        <r>
          <rPr>
            <sz val="10"/>
            <color rgb="FF000000"/>
            <rFont val="Tahoma"/>
            <family val="2"/>
          </rPr>
          <t xml:space="preserve">
</t>
        </r>
        <r>
          <rPr>
            <sz val="10"/>
            <color rgb="FF000000"/>
            <rFont val="Helvetica Neue"/>
            <family val="2"/>
          </rPr>
          <t>Last week was: 6.290,000</t>
        </r>
        <r>
          <rPr>
            <sz val="10"/>
            <color rgb="FF000000"/>
            <rFont val="Tahoma"/>
            <family val="2"/>
          </rPr>
          <t xml:space="preserve">	</t>
        </r>
      </text>
    </comment>
    <comment ref="C23" authorId="1" shapeId="0" xr:uid="{21580563-2ED1-574E-B5AF-937E06D5452F}">
      <text>
        <r>
          <rPr>
            <b/>
            <sz val="10"/>
            <color rgb="FF000000"/>
            <rFont val="Tahoma"/>
            <family val="2"/>
          </rPr>
          <t>Dang Phuong Nam:</t>
        </r>
        <r>
          <rPr>
            <sz val="10"/>
            <color rgb="FF000000"/>
            <rFont val="Tahoma"/>
            <family val="2"/>
          </rPr>
          <t xml:space="preserve">
</t>
        </r>
        <r>
          <rPr>
            <sz val="10"/>
            <color rgb="FF000000"/>
            <rFont val="Tahoma"/>
            <family val="2"/>
          </rPr>
          <t>Last week was: OOS</t>
        </r>
      </text>
    </comment>
    <comment ref="D23" authorId="1" shapeId="0" xr:uid="{62DAD04D-A51F-CD40-8A52-2C49CE7EFB02}">
      <text>
        <r>
          <rPr>
            <b/>
            <sz val="10"/>
            <color rgb="FF000000"/>
            <rFont val="Tahoma"/>
            <family val="2"/>
          </rPr>
          <t>Đặng Thanh Vượng:</t>
        </r>
        <r>
          <rPr>
            <sz val="10"/>
            <color rgb="FF000000"/>
            <rFont val="Tahoma"/>
            <family val="2"/>
          </rPr>
          <t xml:space="preserve">
</t>
        </r>
        <r>
          <rPr>
            <sz val="10"/>
            <color rgb="FF000000"/>
            <rFont val="Helvetica Neue"/>
            <family val="2"/>
          </rPr>
          <t>Last week was: 7.990,000</t>
        </r>
        <r>
          <rPr>
            <sz val="10"/>
            <color rgb="FF000000"/>
            <rFont val="Tahoma"/>
            <family val="2"/>
          </rPr>
          <t xml:space="preserve">	</t>
        </r>
      </text>
    </comment>
    <comment ref="B24" authorId="0" shapeId="0" xr:uid="{A4F7DC86-9A24-2147-801F-FCE1EBA575C4}">
      <text>
        <r>
          <rPr>
            <b/>
            <sz val="9"/>
            <rFont val="Times New Roman"/>
            <family val="1"/>
          </rPr>
          <t>pc:</t>
        </r>
        <r>
          <rPr>
            <sz val="9"/>
            <rFont val="Times New Roman"/>
            <family val="1"/>
          </rPr>
          <t xml:space="preserve">
Was 9,790,000</t>
        </r>
      </text>
    </comment>
    <comment ref="D24" authorId="1" shapeId="0" xr:uid="{578A5987-2352-AA4E-90D2-AFB48318410F}">
      <text>
        <r>
          <rPr>
            <b/>
            <sz val="10"/>
            <color rgb="FF000000"/>
            <rFont val="Tahoma"/>
            <family val="2"/>
          </rPr>
          <t>Đặng Thanh Vượng:</t>
        </r>
        <r>
          <rPr>
            <sz val="10"/>
            <color rgb="FF000000"/>
            <rFont val="Tahoma"/>
            <family val="2"/>
          </rPr>
          <t xml:space="preserve">
</t>
        </r>
        <r>
          <rPr>
            <sz val="10"/>
            <color rgb="FF000000"/>
            <rFont val="Helvetica Neue"/>
            <family val="2"/>
          </rPr>
          <t>Last week was: 9.490,000</t>
        </r>
        <r>
          <rPr>
            <sz val="10"/>
            <color rgb="FF000000"/>
            <rFont val="Tahoma"/>
            <family val="2"/>
          </rPr>
          <t xml:space="preserve">	</t>
        </r>
      </text>
    </comment>
    <comment ref="F24" authorId="3" shapeId="0" xr:uid="{CCC9C464-8E3E-5447-A60E-B5715AFCB01B}">
      <text>
        <r>
          <rPr>
            <b/>
            <sz val="10"/>
            <color rgb="FF000000"/>
            <rFont val="Tahoma"/>
            <family val="2"/>
          </rPr>
          <t>Duy Nguyen:</t>
        </r>
        <r>
          <rPr>
            <sz val="10"/>
            <color rgb="FF000000"/>
            <rFont val="Tahoma"/>
            <family val="2"/>
          </rPr>
          <t xml:space="preserve">
</t>
        </r>
        <r>
          <rPr>
            <sz val="10"/>
            <color rgb="FF000000"/>
            <rFont val="Tahoma"/>
            <family val="2"/>
          </rPr>
          <t>last week was 9,290,000</t>
        </r>
      </text>
    </comment>
    <comment ref="I24" authorId="2" shapeId="0" xr:uid="{E39E5762-2389-0B49-9198-5CC3338DC607}">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9,467k</t>
        </r>
      </text>
    </comment>
    <comment ref="C25" authorId="1" shapeId="0" xr:uid="{E3EB18A0-4BCF-FB46-BAA7-F0D10501B7F8}">
      <text>
        <r>
          <rPr>
            <b/>
            <sz val="10"/>
            <color rgb="FF000000"/>
            <rFont val="Tahoma"/>
            <family val="2"/>
          </rPr>
          <t>Dang Phuong Nam:</t>
        </r>
        <r>
          <rPr>
            <sz val="10"/>
            <color rgb="FF000000"/>
            <rFont val="Tahoma"/>
            <family val="2"/>
          </rPr>
          <t xml:space="preserve">
</t>
        </r>
        <r>
          <rPr>
            <sz val="10"/>
            <color rgb="FF000000"/>
            <rFont val="Tahoma"/>
            <family val="2"/>
          </rPr>
          <t>Last week was: 12.190.000</t>
        </r>
      </text>
    </comment>
    <comment ref="F25" authorId="3" shapeId="0" xr:uid="{EF17EB55-6D4F-AD42-B9B3-234188A34634}">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C26" authorId="1" shapeId="0" xr:uid="{0D3CFE57-0901-924D-A7A5-0833DAC76126}">
      <text>
        <r>
          <rPr>
            <b/>
            <sz val="10"/>
            <color rgb="FF000000"/>
            <rFont val="Tahoma"/>
            <family val="2"/>
          </rPr>
          <t>Dang Phuong Nam:</t>
        </r>
        <r>
          <rPr>
            <sz val="10"/>
            <color rgb="FF000000"/>
            <rFont val="Tahoma"/>
            <family val="2"/>
          </rPr>
          <t xml:space="preserve">
</t>
        </r>
        <r>
          <rPr>
            <sz val="10"/>
            <color rgb="FF000000"/>
            <rFont val="Tahoma"/>
            <family val="2"/>
          </rPr>
          <t>Last week was: 10.790.000</t>
        </r>
      </text>
    </comment>
    <comment ref="C27" authorId="1" shapeId="0" xr:uid="{FE89BBF6-03E0-2E48-9D58-7EAC88464D84}">
      <text>
        <r>
          <rPr>
            <b/>
            <sz val="10"/>
            <color rgb="FF000000"/>
            <rFont val="Tahoma"/>
            <family val="2"/>
          </rPr>
          <t>Dang Phuong Nam:</t>
        </r>
        <r>
          <rPr>
            <sz val="10"/>
            <color rgb="FF000000"/>
            <rFont val="Tahoma"/>
            <family val="2"/>
          </rPr>
          <t xml:space="preserve">
</t>
        </r>
        <r>
          <rPr>
            <sz val="10"/>
            <color rgb="FF000000"/>
            <rFont val="Tahoma"/>
            <family val="2"/>
          </rPr>
          <t>Last week was: 13.690.000</t>
        </r>
      </text>
    </comment>
    <comment ref="I29" authorId="2" shapeId="0" xr:uid="{D14D8FF4-7089-824E-B3B6-31F60811FE7E}">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27,251k</t>
        </r>
      </text>
    </comment>
    <comment ref="F31" authorId="3" shapeId="0" xr:uid="{D91A5AB4-360A-2844-98F2-ADE70BD6A7E8}">
      <text>
        <r>
          <rPr>
            <b/>
            <sz val="10"/>
            <color rgb="FF000000"/>
            <rFont val="Tahoma"/>
            <family val="2"/>
          </rPr>
          <t>Duy Nguyen:</t>
        </r>
        <r>
          <rPr>
            <sz val="10"/>
            <color rgb="FF000000"/>
            <rFont val="Tahoma"/>
            <family val="2"/>
          </rPr>
          <t xml:space="preserve">
</t>
        </r>
        <r>
          <rPr>
            <sz val="10"/>
            <color rgb="FF000000"/>
            <rFont val="Tahoma"/>
            <family val="2"/>
          </rPr>
          <t>last week was 2,730,000</t>
        </r>
      </text>
    </comment>
    <comment ref="G31" authorId="4" shapeId="0" xr:uid="{6F6ADC40-F4B6-D743-AFE9-626B8BFA455C}">
      <text>
        <r>
          <rPr>
            <b/>
            <sz val="10"/>
            <color rgb="FF000000"/>
            <rFont val="Tahoma"/>
            <family val="2"/>
          </rPr>
          <t>W2: 2.490.000</t>
        </r>
      </text>
    </comment>
    <comment ref="B32" authorId="0" shapeId="0" xr:uid="{6F063FFF-8869-6A47-AFC1-525CA03D03A3}">
      <text>
        <r>
          <rPr>
            <b/>
            <sz val="9"/>
            <rFont val="Times New Roman"/>
            <family val="1"/>
          </rPr>
          <t>pc:</t>
        </r>
        <r>
          <rPr>
            <sz val="9"/>
            <rFont val="Times New Roman"/>
            <family val="1"/>
          </rPr>
          <t xml:space="preserve">
Was 18,790,000</t>
        </r>
      </text>
    </comment>
    <comment ref="C32" authorId="1" shapeId="0" xr:uid="{F7EEB7C5-1F12-3E44-8216-7906C895FD9D}">
      <text>
        <r>
          <rPr>
            <b/>
            <sz val="10"/>
            <color rgb="FF000000"/>
            <rFont val="Tahoma"/>
            <family val="2"/>
          </rPr>
          <t>Dang Phuong Nam:</t>
        </r>
        <r>
          <rPr>
            <sz val="10"/>
            <color rgb="FF000000"/>
            <rFont val="Tahoma"/>
            <family val="2"/>
          </rPr>
          <t xml:space="preserve">
</t>
        </r>
        <r>
          <rPr>
            <sz val="10"/>
            <color rgb="FF000000"/>
            <rFont val="Tahoma"/>
            <family val="2"/>
          </rPr>
          <t>Last week was: 18.890.000</t>
        </r>
      </text>
    </comment>
    <comment ref="D32" authorId="1" shapeId="0" xr:uid="{881C9E8E-40FE-6848-B6EA-42502360CC2A}">
      <text>
        <r>
          <rPr>
            <b/>
            <sz val="10"/>
            <color rgb="FF000000"/>
            <rFont val="Tahoma"/>
            <family val="2"/>
          </rPr>
          <t>Đặng Thanh Vượng:</t>
        </r>
        <r>
          <rPr>
            <sz val="10"/>
            <color rgb="FF000000"/>
            <rFont val="Tahoma"/>
            <family val="2"/>
          </rPr>
          <t xml:space="preserve">
</t>
        </r>
        <r>
          <rPr>
            <sz val="10"/>
            <color rgb="FF000000"/>
            <rFont val="Helvetica Neue"/>
            <family val="2"/>
          </rPr>
          <t>Last week was: 18.590,000</t>
        </r>
        <r>
          <rPr>
            <sz val="10"/>
            <color rgb="FF000000"/>
            <rFont val="Tahoma"/>
            <family val="2"/>
          </rPr>
          <t xml:space="preserve">	</t>
        </r>
      </text>
    </comment>
    <comment ref="B33" authorId="0" shapeId="0" xr:uid="{819D5F7F-839D-4B40-898E-F1CFCBA8B13A}">
      <text>
        <r>
          <rPr>
            <b/>
            <sz val="9"/>
            <color rgb="FF000000"/>
            <rFont val="Times New Roman"/>
            <family val="1"/>
          </rPr>
          <t>pc:</t>
        </r>
        <r>
          <rPr>
            <sz val="9"/>
            <color rgb="FF000000"/>
            <rFont val="Times New Roman"/>
            <family val="1"/>
          </rPr>
          <t xml:space="preserve">
</t>
        </r>
        <r>
          <rPr>
            <sz val="9"/>
            <color rgb="FF000000"/>
            <rFont val="Times New Roman"/>
            <family val="1"/>
          </rPr>
          <t>Was 23,790,000</t>
        </r>
      </text>
    </comment>
    <comment ref="C33" authorId="1" shapeId="0" xr:uid="{53204840-D0AB-134D-BD94-5C3FDCE5E2F1}">
      <text>
        <r>
          <rPr>
            <b/>
            <sz val="10"/>
            <color rgb="FF000000"/>
            <rFont val="Tahoma"/>
            <family val="2"/>
          </rPr>
          <t>Dang Phuong Nam:</t>
        </r>
        <r>
          <rPr>
            <sz val="10"/>
            <color rgb="FF000000"/>
            <rFont val="Tahoma"/>
            <family val="2"/>
          </rPr>
          <t xml:space="preserve">
</t>
        </r>
        <r>
          <rPr>
            <sz val="10"/>
            <color rgb="FF000000"/>
            <rFont val="Tahoma"/>
            <family val="2"/>
          </rPr>
          <t>Last week was: 23.990.000</t>
        </r>
      </text>
    </comment>
    <comment ref="F33" authorId="3" shapeId="0" xr:uid="{E36137AA-625C-0740-BA1F-BD045A25CAD4}">
      <text>
        <r>
          <rPr>
            <b/>
            <sz val="10"/>
            <color rgb="FF000000"/>
            <rFont val="Tahoma"/>
            <family val="2"/>
          </rPr>
          <t>Duy Nguyen:</t>
        </r>
        <r>
          <rPr>
            <sz val="10"/>
            <color rgb="FF000000"/>
            <rFont val="Tahoma"/>
            <family val="2"/>
          </rPr>
          <t xml:space="preserve">
</t>
        </r>
        <r>
          <rPr>
            <sz val="10"/>
            <color rgb="FF000000"/>
            <rFont val="Tahoma"/>
            <family val="2"/>
          </rPr>
          <t>last week was 23,990,000</t>
        </r>
      </text>
    </comment>
    <comment ref="H33" authorId="5" shapeId="0" xr:uid="{375B5AF8-DFD9-E54C-9E03-BB46A819FB79}">
      <text>
        <r>
          <rPr>
            <b/>
            <sz val="9"/>
            <color indexed="81"/>
            <rFont val="Tahoma"/>
            <family val="2"/>
          </rPr>
          <t>Administrator:</t>
        </r>
        <r>
          <rPr>
            <sz val="9"/>
            <color indexed="81"/>
            <rFont val="Tahoma"/>
            <family val="2"/>
          </rPr>
          <t xml:space="preserve">
23990000
</t>
        </r>
      </text>
    </comment>
    <comment ref="I33" authorId="2" shapeId="0" xr:uid="{E5A24102-B186-CD42-9CDB-F4B771FE044B}">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23,276k</t>
        </r>
      </text>
    </comment>
    <comment ref="H34" authorId="5" shapeId="0" xr:uid="{EB8349AF-20B0-AC4C-8D71-290F8DE7F3E1}">
      <text>
        <r>
          <rPr>
            <b/>
            <sz val="9"/>
            <color indexed="81"/>
            <rFont val="Tahoma"/>
            <family val="2"/>
          </rPr>
          <t>Administrator:</t>
        </r>
        <r>
          <rPr>
            <sz val="9"/>
            <color indexed="81"/>
            <rFont val="Tahoma"/>
            <family val="2"/>
          </rPr>
          <t xml:space="preserve">
27340000</t>
        </r>
      </text>
    </comment>
    <comment ref="H35" authorId="5" shapeId="0" xr:uid="{2761FD5B-5107-B745-98D2-6FA9A1F8839A}">
      <text>
        <r>
          <rPr>
            <b/>
            <sz val="9"/>
            <color indexed="81"/>
            <rFont val="Tahoma"/>
            <family val="2"/>
          </rPr>
          <t>Administrator:</t>
        </r>
        <r>
          <rPr>
            <sz val="9"/>
            <color indexed="81"/>
            <rFont val="Tahoma"/>
            <family val="2"/>
          </rPr>
          <t xml:space="preserve">
31990000</t>
        </r>
      </text>
    </comment>
    <comment ref="B36" authorId="0" shapeId="0" xr:uid="{709D7FD1-AAB5-BE41-B312-B387F0203CC2}">
      <text>
        <r>
          <rPr>
            <b/>
            <sz val="9"/>
            <color rgb="FF000000"/>
            <rFont val="Times New Roman"/>
            <family val="1"/>
          </rPr>
          <t>pc:</t>
        </r>
        <r>
          <rPr>
            <sz val="9"/>
            <color rgb="FF000000"/>
            <rFont val="Times New Roman"/>
            <family val="1"/>
          </rPr>
          <t xml:space="preserve">
</t>
        </r>
        <r>
          <rPr>
            <sz val="9"/>
            <color rgb="FF000000"/>
            <rFont val="Times New Roman"/>
            <family val="1"/>
          </rPr>
          <t>Was 38,490,000</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Dang Phuong Nam</author>
    <author>Microsoft Office User</author>
    <author>Duy Nguyen</author>
    <author>Windows User</author>
    <author>pc</author>
    <author>Administrator</author>
    <author>Nam Khánh</author>
  </authors>
  <commentList>
    <comment ref="D2" authorId="0" shapeId="0" xr:uid="{3D8A0CA4-347D-1742-A7CF-AB2231295E20}">
      <text>
        <r>
          <rPr>
            <b/>
            <sz val="10"/>
            <color rgb="FF000000"/>
            <rFont val="Tahoma"/>
            <family val="2"/>
          </rPr>
          <t>Đặng Thanh Vượng:</t>
        </r>
        <r>
          <rPr>
            <sz val="10"/>
            <color rgb="FF000000"/>
            <rFont val="Tahoma"/>
            <family val="2"/>
          </rPr>
          <t xml:space="preserve">
</t>
        </r>
        <r>
          <rPr>
            <sz val="10"/>
            <color rgb="FF000000"/>
            <rFont val="Tahoma"/>
            <family val="2"/>
          </rPr>
          <t>Last week was: 19.890.000</t>
        </r>
      </text>
    </comment>
    <comment ref="E2" authorId="1" shapeId="0" xr:uid="{66E2061F-FE67-E14C-A0DE-0A72D95181C0}">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19.290.000đ</t>
        </r>
      </text>
    </comment>
    <comment ref="F2" authorId="2" shapeId="0" xr:uid="{F428DBA9-0174-DA45-A885-ECCF4B949301}">
      <text>
        <r>
          <rPr>
            <b/>
            <sz val="10"/>
            <color rgb="FF000000"/>
            <rFont val="Tahoma"/>
            <family val="2"/>
          </rPr>
          <t>Duy Nguyen:</t>
        </r>
        <r>
          <rPr>
            <sz val="10"/>
            <color rgb="FF000000"/>
            <rFont val="Tahoma"/>
            <family val="2"/>
          </rPr>
          <t xml:space="preserve">
</t>
        </r>
        <r>
          <rPr>
            <sz val="10"/>
            <color rgb="FF000000"/>
            <rFont val="Tahoma"/>
            <family val="2"/>
          </rPr>
          <t>last week was 19,190,000</t>
        </r>
      </text>
    </comment>
    <comment ref="H2" authorId="3" shapeId="0" xr:uid="{6652AF27-72A0-CC4E-AB3E-332CD956BB82}">
      <text>
        <r>
          <rPr>
            <b/>
            <sz val="9"/>
            <color rgb="FF000000"/>
            <rFont val="Tahoma"/>
            <family val="2"/>
          </rPr>
          <t>Windows User:</t>
        </r>
        <r>
          <rPr>
            <sz val="9"/>
            <color rgb="FF000000"/>
            <rFont val="Tahoma"/>
            <family val="2"/>
          </rPr>
          <t xml:space="preserve">
</t>
        </r>
        <r>
          <rPr>
            <sz val="9"/>
            <color rgb="FF000000"/>
            <rFont val="Tahoma"/>
            <family val="2"/>
          </rPr>
          <t>19950000</t>
        </r>
      </text>
    </comment>
    <comment ref="I2" authorId="1" shapeId="0" xr:uid="{14293FC6-2F27-F74E-BD77-C83CC9AACDC3}">
      <text>
        <r>
          <rPr>
            <b/>
            <sz val="10"/>
            <color rgb="FF000000"/>
            <rFont val="Tahoma"/>
            <family val="2"/>
          </rPr>
          <t>Microsoft Office User:</t>
        </r>
        <r>
          <rPr>
            <sz val="10"/>
            <color rgb="FF000000"/>
            <rFont val="Tahoma"/>
            <family val="2"/>
          </rPr>
          <t xml:space="preserve">
</t>
        </r>
        <r>
          <rPr>
            <sz val="10"/>
            <color rgb="FF000000"/>
            <rFont val="Tahoma"/>
            <family val="2"/>
          </rPr>
          <t xml:space="preserve">last week was 
</t>
        </r>
        <r>
          <rPr>
            <sz val="10"/>
            <color rgb="FF000000"/>
            <rFont val="Tahoma"/>
            <family val="2"/>
          </rPr>
          <t>21,610k</t>
        </r>
      </text>
    </comment>
    <comment ref="B3" authorId="4" shapeId="0" xr:uid="{18C96D39-6B4A-B14B-BFF5-12D8D4977A9C}">
      <text>
        <r>
          <rPr>
            <b/>
            <sz val="9"/>
            <rFont val="Times New Roman"/>
            <family val="1"/>
          </rPr>
          <t>pc:</t>
        </r>
        <r>
          <rPr>
            <sz val="9"/>
            <rFont val="Times New Roman"/>
            <family val="1"/>
          </rPr>
          <t xml:space="preserve">
Was 22,690,000</t>
        </r>
      </text>
    </comment>
    <comment ref="D3" authorId="0" shapeId="0" xr:uid="{E51F3343-1F1E-1E46-8AF1-5374A91061D4}">
      <text>
        <r>
          <rPr>
            <b/>
            <sz val="10"/>
            <color rgb="FF000000"/>
            <rFont val="Tahoma"/>
            <family val="2"/>
          </rPr>
          <t>Đặng Thanh Vượng:</t>
        </r>
        <r>
          <rPr>
            <sz val="10"/>
            <color rgb="FF000000"/>
            <rFont val="Tahoma"/>
            <family val="2"/>
          </rPr>
          <t xml:space="preserve">
</t>
        </r>
        <r>
          <rPr>
            <sz val="10"/>
            <color rgb="FF000000"/>
            <rFont val="Tahoma"/>
            <family val="2"/>
          </rPr>
          <t>Last week was: 22.690.000</t>
        </r>
      </text>
    </comment>
    <comment ref="E3" authorId="1" shapeId="0" xr:uid="{FF290CAA-2729-614B-9462-20DD2275840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21.990.000đ</t>
        </r>
      </text>
    </comment>
    <comment ref="F3" authorId="2" shapeId="0" xr:uid="{4E721C72-76AC-A649-91F6-50D62AC59F2A}">
      <text>
        <r>
          <rPr>
            <b/>
            <sz val="10"/>
            <color rgb="FF000000"/>
            <rFont val="Tahoma"/>
            <family val="2"/>
          </rPr>
          <t>Duy Nguyen:</t>
        </r>
        <r>
          <rPr>
            <sz val="10"/>
            <color rgb="FF000000"/>
            <rFont val="Tahoma"/>
            <family val="2"/>
          </rPr>
          <t xml:space="preserve">
</t>
        </r>
        <r>
          <rPr>
            <sz val="10"/>
            <color rgb="FF000000"/>
            <rFont val="Tahoma"/>
            <family val="2"/>
          </rPr>
          <t>last week was 22,090,000</t>
        </r>
      </text>
    </comment>
    <comment ref="H3" authorId="3" shapeId="0" xr:uid="{F560E535-55EA-D74E-9B35-E6C4B1ACBEAB}">
      <text>
        <r>
          <rPr>
            <b/>
            <sz val="9"/>
            <color indexed="81"/>
            <rFont val="Tahoma"/>
            <family val="2"/>
          </rPr>
          <t>Windows User:</t>
        </r>
        <r>
          <rPr>
            <sz val="9"/>
            <color indexed="81"/>
            <rFont val="Tahoma"/>
            <family val="2"/>
          </rPr>
          <t xml:space="preserve">
22550000</t>
        </r>
      </text>
    </comment>
    <comment ref="B4" authorId="4" shapeId="0" xr:uid="{AFE97954-096B-A248-BBED-2DBE7A43DF17}">
      <text>
        <r>
          <rPr>
            <b/>
            <sz val="9"/>
            <rFont val="Times New Roman"/>
            <family val="1"/>
          </rPr>
          <t>pc:</t>
        </r>
        <r>
          <rPr>
            <sz val="9"/>
            <rFont val="Times New Roman"/>
            <family val="1"/>
          </rPr>
          <t xml:space="preserve">
Was 24,990,000</t>
        </r>
      </text>
    </comment>
    <comment ref="F4" authorId="2" shapeId="0" xr:uid="{B5D2F4BF-1F32-6140-B8AE-52963A0CD5BC}">
      <text>
        <r>
          <rPr>
            <b/>
            <sz val="10"/>
            <color rgb="FF000000"/>
            <rFont val="Tahoma"/>
            <family val="2"/>
          </rPr>
          <t>Duy Nguyen:</t>
        </r>
        <r>
          <rPr>
            <sz val="10"/>
            <color rgb="FF000000"/>
            <rFont val="Tahoma"/>
            <family val="2"/>
          </rPr>
          <t xml:space="preserve">
</t>
        </r>
        <r>
          <rPr>
            <sz val="10"/>
            <color rgb="FF000000"/>
            <rFont val="Tahoma"/>
            <family val="2"/>
          </rPr>
          <t>last week was 24,390,000</t>
        </r>
      </text>
    </comment>
    <comment ref="H4" authorId="3" shapeId="0" xr:uid="{7DF0590F-DF54-5948-9F56-0137623515DC}">
      <text>
        <r>
          <rPr>
            <b/>
            <sz val="9"/>
            <color indexed="81"/>
            <rFont val="Tahoma"/>
            <family val="2"/>
          </rPr>
          <t>Windows User:</t>
        </r>
        <r>
          <rPr>
            <sz val="9"/>
            <color indexed="81"/>
            <rFont val="Tahoma"/>
            <family val="2"/>
          </rPr>
          <t xml:space="preserve">
24790000</t>
        </r>
      </text>
    </comment>
    <comment ref="B5" authorId="4" shapeId="0" xr:uid="{C74836F7-53E9-9B4F-8000-BDD0A7F7C357}">
      <text>
        <r>
          <rPr>
            <b/>
            <sz val="9"/>
            <rFont val="Times New Roman"/>
            <family val="1"/>
          </rPr>
          <t>pc:</t>
        </r>
        <r>
          <rPr>
            <sz val="9"/>
            <rFont val="Times New Roman"/>
            <family val="1"/>
          </rPr>
          <t xml:space="preserve">
Was 29,190,000</t>
        </r>
      </text>
    </comment>
    <comment ref="C5" authorId="0" shapeId="0" xr:uid="{739168AC-F014-B64B-ADF4-68CF6CEFB9AA}">
      <text>
        <r>
          <rPr>
            <b/>
            <sz val="10"/>
            <color rgb="FF000000"/>
            <rFont val="Tahoma"/>
            <family val="2"/>
          </rPr>
          <t>Dang Phuong Nam:</t>
        </r>
        <r>
          <rPr>
            <sz val="10"/>
            <color rgb="FF000000"/>
            <rFont val="Tahoma"/>
            <family val="2"/>
          </rPr>
          <t xml:space="preserve">
</t>
        </r>
        <r>
          <rPr>
            <sz val="10"/>
            <color rgb="FF000000"/>
            <rFont val="Tahoma"/>
            <family val="2"/>
          </rPr>
          <t>Last week was: 29.190.000</t>
        </r>
      </text>
    </comment>
    <comment ref="D5" authorId="0" shapeId="0" xr:uid="{F4257587-7EC5-9146-809F-CFD9E404B319}">
      <text>
        <r>
          <rPr>
            <b/>
            <sz val="10"/>
            <color rgb="FF000000"/>
            <rFont val="Tahoma"/>
            <family val="2"/>
          </rPr>
          <t>Đặng Thanh Vượng:</t>
        </r>
        <r>
          <rPr>
            <sz val="10"/>
            <color rgb="FF000000"/>
            <rFont val="Tahoma"/>
            <family val="2"/>
          </rPr>
          <t xml:space="preserve">
</t>
        </r>
        <r>
          <rPr>
            <sz val="10"/>
            <color rgb="FF000000"/>
            <rFont val="Tahoma"/>
            <family val="2"/>
          </rPr>
          <t>Last week was: 29.290.000</t>
        </r>
      </text>
    </comment>
    <comment ref="F5" authorId="2" shapeId="0" xr:uid="{83121188-E62F-5444-BF43-CA2060B0C247}">
      <text>
        <r>
          <rPr>
            <b/>
            <sz val="10"/>
            <color rgb="FF000000"/>
            <rFont val="Tahoma"/>
            <family val="2"/>
          </rPr>
          <t>Duy Nguyen:</t>
        </r>
        <r>
          <rPr>
            <sz val="10"/>
            <color rgb="FF000000"/>
            <rFont val="Tahoma"/>
            <family val="2"/>
          </rPr>
          <t xml:space="preserve">
</t>
        </r>
        <r>
          <rPr>
            <sz val="10"/>
            <color rgb="FF000000"/>
            <rFont val="Tahoma"/>
            <family val="2"/>
          </rPr>
          <t>last week was 28,850,000</t>
        </r>
      </text>
    </comment>
    <comment ref="H5" authorId="3" shapeId="0" xr:uid="{E7738D8D-AD3D-D946-9F97-ABF634673249}">
      <text>
        <r>
          <rPr>
            <b/>
            <sz val="9"/>
            <color rgb="FF000000"/>
            <rFont val="Tahoma"/>
            <family val="2"/>
          </rPr>
          <t>Windows User:</t>
        </r>
        <r>
          <rPr>
            <sz val="9"/>
            <color rgb="FF000000"/>
            <rFont val="Tahoma"/>
            <family val="2"/>
          </rPr>
          <t xml:space="preserve">
</t>
        </r>
        <r>
          <rPr>
            <sz val="9"/>
            <color rgb="FF000000"/>
            <rFont val="Tahoma"/>
            <family val="2"/>
          </rPr>
          <t>28990000</t>
        </r>
      </text>
    </comment>
    <comment ref="I5" authorId="1" shapeId="0" xr:uid="{D30C678B-156A-874B-838B-27689D3E6CAD}">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28,755k</t>
        </r>
      </text>
    </comment>
    <comment ref="B6" authorId="4" shapeId="0" xr:uid="{9F34FF09-C060-7A4B-83C3-D33A99FB92E3}">
      <text>
        <r>
          <rPr>
            <b/>
            <sz val="9"/>
            <rFont val="Times New Roman"/>
            <family val="1"/>
          </rPr>
          <t>pc:</t>
        </r>
        <r>
          <rPr>
            <sz val="9"/>
            <rFont val="Times New Roman"/>
            <family val="1"/>
          </rPr>
          <t xml:space="preserve">
Was 19,790,000</t>
        </r>
      </text>
    </comment>
    <comment ref="C6" authorId="0" shapeId="0" xr:uid="{B2DAED3C-C02A-2A45-8574-758AD358E7BB}">
      <text>
        <r>
          <rPr>
            <b/>
            <sz val="10"/>
            <color rgb="FF000000"/>
            <rFont val="Tahoma"/>
            <family val="2"/>
          </rPr>
          <t>Dang Phuong Nam:</t>
        </r>
        <r>
          <rPr>
            <sz val="10"/>
            <color rgb="FF000000"/>
            <rFont val="Tahoma"/>
            <family val="2"/>
          </rPr>
          <t xml:space="preserve">
</t>
        </r>
        <r>
          <rPr>
            <sz val="10"/>
            <color rgb="FF000000"/>
            <rFont val="Tahoma"/>
            <family val="2"/>
          </rPr>
          <t>Last week was: 19.790.000</t>
        </r>
      </text>
    </comment>
    <comment ref="F6" authorId="2" shapeId="0" xr:uid="{29139B57-7959-E745-AEEE-A347ABC8383E}">
      <text>
        <r>
          <rPr>
            <b/>
            <sz val="10"/>
            <color rgb="FF000000"/>
            <rFont val="Tahoma"/>
            <family val="2"/>
          </rPr>
          <t>Duy Nguyen:</t>
        </r>
        <r>
          <rPr>
            <sz val="10"/>
            <color rgb="FF000000"/>
            <rFont val="Tahoma"/>
            <family val="2"/>
          </rPr>
          <t xml:space="preserve">
</t>
        </r>
        <r>
          <rPr>
            <sz val="10"/>
            <color rgb="FF000000"/>
            <rFont val="Tahoma"/>
            <family val="2"/>
          </rPr>
          <t>last week was 19,750,000</t>
        </r>
      </text>
    </comment>
    <comment ref="D7" authorId="0" shapeId="0" xr:uid="{ED481817-7161-4842-9AEC-21DF0C0C0F2E}">
      <text>
        <r>
          <rPr>
            <b/>
            <sz val="10"/>
            <color rgb="FF000000"/>
            <rFont val="Tahoma"/>
            <family val="2"/>
          </rPr>
          <t>Đặng Thanh Vượng:</t>
        </r>
        <r>
          <rPr>
            <sz val="10"/>
            <color rgb="FF000000"/>
            <rFont val="Tahoma"/>
            <family val="2"/>
          </rPr>
          <t xml:space="preserve">
</t>
        </r>
        <r>
          <rPr>
            <sz val="10"/>
            <color rgb="FF000000"/>
            <rFont val="Tahoma"/>
            <family val="2"/>
          </rPr>
          <t>Last week was: 17.590.000</t>
        </r>
      </text>
    </comment>
    <comment ref="F7" authorId="2" shapeId="0" xr:uid="{2B5942D2-ACD2-1748-9948-9DA1AA504383}">
      <text>
        <r>
          <rPr>
            <b/>
            <sz val="10"/>
            <color rgb="FF000000"/>
            <rFont val="Tahoma"/>
            <family val="2"/>
          </rPr>
          <t>Duy Nguyen:</t>
        </r>
        <r>
          <rPr>
            <sz val="10"/>
            <color rgb="FF000000"/>
            <rFont val="Tahoma"/>
            <family val="2"/>
          </rPr>
          <t xml:space="preserve">
</t>
        </r>
        <r>
          <rPr>
            <sz val="10"/>
            <color rgb="FF000000"/>
            <rFont val="Tahoma"/>
            <family val="2"/>
          </rPr>
          <t>last week was 17,190,000</t>
        </r>
      </text>
    </comment>
    <comment ref="B8" authorId="4" shapeId="0" xr:uid="{821F1F4F-8CDE-2641-B779-B62597355624}">
      <text>
        <r>
          <rPr>
            <b/>
            <sz val="9"/>
            <rFont val="Times New Roman"/>
            <family val="1"/>
          </rPr>
          <t>pc:</t>
        </r>
        <r>
          <rPr>
            <sz val="9"/>
            <rFont val="Times New Roman"/>
            <family val="1"/>
          </rPr>
          <t xml:space="preserve">
Was 14,390,000</t>
        </r>
      </text>
    </comment>
    <comment ref="C8" authorId="0" shapeId="0" xr:uid="{488D28F3-ACB2-E641-931D-2FE9011FB537}">
      <text>
        <r>
          <rPr>
            <b/>
            <sz val="10"/>
            <color rgb="FF000000"/>
            <rFont val="Tahoma"/>
            <family val="2"/>
          </rPr>
          <t>Dang Phuong Nam:</t>
        </r>
        <r>
          <rPr>
            <sz val="10"/>
            <color rgb="FF000000"/>
            <rFont val="Tahoma"/>
            <family val="2"/>
          </rPr>
          <t xml:space="preserve">
</t>
        </r>
        <r>
          <rPr>
            <sz val="10"/>
            <color rgb="FF000000"/>
            <rFont val="Tahoma"/>
            <family val="2"/>
          </rPr>
          <t>Last week was: 14.390.000</t>
        </r>
      </text>
    </comment>
    <comment ref="D8" authorId="0" shapeId="0" xr:uid="{245951C0-9AC3-3F4D-A2C6-FB7C46D328F6}">
      <text>
        <r>
          <rPr>
            <b/>
            <sz val="10"/>
            <color rgb="FF000000"/>
            <rFont val="Tahoma"/>
            <family val="2"/>
          </rPr>
          <t>Đặng Thanh Vượng:</t>
        </r>
        <r>
          <rPr>
            <sz val="10"/>
            <color rgb="FF000000"/>
            <rFont val="Tahoma"/>
            <family val="2"/>
          </rPr>
          <t xml:space="preserve">
</t>
        </r>
        <r>
          <rPr>
            <sz val="10"/>
            <color rgb="FF000000"/>
            <rFont val="Tahoma"/>
            <family val="2"/>
          </rPr>
          <t>Last week was: 14.090.000</t>
        </r>
      </text>
    </comment>
    <comment ref="E8" authorId="1" shapeId="0" xr:uid="{E2092780-9164-1544-A100-4ACFC1D8287A}">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13.520.000đ</t>
        </r>
      </text>
    </comment>
    <comment ref="F8" authorId="2" shapeId="0" xr:uid="{1ECF340A-798B-FE43-8B0C-03E823BBD782}">
      <text>
        <r>
          <rPr>
            <b/>
            <sz val="10"/>
            <color rgb="FF000000"/>
            <rFont val="Tahoma"/>
            <family val="2"/>
          </rPr>
          <t>Duy Nguyen:</t>
        </r>
        <r>
          <rPr>
            <sz val="10"/>
            <color rgb="FF000000"/>
            <rFont val="Tahoma"/>
            <family val="2"/>
          </rPr>
          <t xml:space="preserve">
</t>
        </r>
        <r>
          <rPr>
            <sz val="10"/>
            <color rgb="FF000000"/>
            <rFont val="Tahoma"/>
            <family val="2"/>
          </rPr>
          <t>last week was 13,890,000</t>
        </r>
      </text>
    </comment>
    <comment ref="B9" authorId="4" shapeId="0" xr:uid="{BD58D2C5-04DF-844D-A43D-621884739CED}">
      <text>
        <r>
          <rPr>
            <b/>
            <sz val="9"/>
            <rFont val="Times New Roman"/>
            <family val="1"/>
          </rPr>
          <t>pc:</t>
        </r>
        <r>
          <rPr>
            <sz val="9"/>
            <rFont val="Times New Roman"/>
            <family val="1"/>
          </rPr>
          <t xml:space="preserve">
Was 11,890,000</t>
        </r>
      </text>
    </comment>
    <comment ref="C9" authorId="0" shapeId="0" xr:uid="{CE629F65-E87C-2C4A-A695-0EDBD7EDA560}">
      <text>
        <r>
          <rPr>
            <b/>
            <sz val="10"/>
            <color rgb="FF000000"/>
            <rFont val="Tahoma"/>
            <family val="2"/>
          </rPr>
          <t>Dang Phuong Nam:</t>
        </r>
        <r>
          <rPr>
            <sz val="10"/>
            <color rgb="FF000000"/>
            <rFont val="Tahoma"/>
            <family val="2"/>
          </rPr>
          <t xml:space="preserve">
</t>
        </r>
        <r>
          <rPr>
            <sz val="10"/>
            <color rgb="FF000000"/>
            <rFont val="Tahoma"/>
            <family val="2"/>
          </rPr>
          <t>Last week was: 11.890.000</t>
        </r>
      </text>
    </comment>
    <comment ref="D9" authorId="0" shapeId="0" xr:uid="{F50EC1F9-F9AD-904A-8D27-E911F17F908B}">
      <text>
        <r>
          <rPr>
            <b/>
            <sz val="10"/>
            <color rgb="FF000000"/>
            <rFont val="Tahoma"/>
            <family val="2"/>
          </rPr>
          <t>Đặng Thanh Vượng:</t>
        </r>
        <r>
          <rPr>
            <sz val="10"/>
            <color rgb="FF000000"/>
            <rFont val="Tahoma"/>
            <family val="2"/>
          </rPr>
          <t xml:space="preserve">
</t>
        </r>
        <r>
          <rPr>
            <sz val="10"/>
            <color rgb="FF000000"/>
            <rFont val="Tahoma"/>
            <family val="2"/>
          </rPr>
          <t>Last week was: 11.890.000</t>
        </r>
      </text>
    </comment>
    <comment ref="B10" authorId="4" shapeId="0" xr:uid="{C48EDBAF-9C3B-3149-B3F3-3B3CBE465CE1}">
      <text>
        <r>
          <rPr>
            <b/>
            <sz val="9"/>
            <rFont val="Times New Roman"/>
            <family val="1"/>
          </rPr>
          <t>pc:</t>
        </r>
        <r>
          <rPr>
            <sz val="9"/>
            <rFont val="Times New Roman"/>
            <family val="1"/>
          </rPr>
          <t xml:space="preserve">
Was 8,740,000</t>
        </r>
      </text>
    </comment>
    <comment ref="C10" authorId="0" shapeId="0" xr:uid="{FEAF1DC2-CE3B-4442-849A-02AC801A0C51}">
      <text>
        <r>
          <rPr>
            <b/>
            <sz val="10"/>
            <color rgb="FF000000"/>
            <rFont val="Tahoma"/>
            <family val="2"/>
          </rPr>
          <t>Dang Phuong Nam:</t>
        </r>
        <r>
          <rPr>
            <sz val="10"/>
            <color rgb="FF000000"/>
            <rFont val="Tahoma"/>
            <family val="2"/>
          </rPr>
          <t xml:space="preserve">
</t>
        </r>
        <r>
          <rPr>
            <sz val="10"/>
            <color rgb="FF000000"/>
            <rFont val="Tahoma"/>
            <family val="2"/>
          </rPr>
          <t>Last week was: 8.740.000</t>
        </r>
      </text>
    </comment>
    <comment ref="D10" authorId="0" shapeId="0" xr:uid="{3730BC96-3DCB-0742-ACD9-6F745BDC2804}">
      <text>
        <r>
          <rPr>
            <b/>
            <sz val="10"/>
            <color rgb="FF000000"/>
            <rFont val="Tahoma"/>
            <family val="2"/>
          </rPr>
          <t>Đặng Thanh Vượng:</t>
        </r>
        <r>
          <rPr>
            <sz val="10"/>
            <color rgb="FF000000"/>
            <rFont val="Tahoma"/>
            <family val="2"/>
          </rPr>
          <t xml:space="preserve">
</t>
        </r>
        <r>
          <rPr>
            <sz val="10"/>
            <color rgb="FF000000"/>
            <rFont val="Tahoma"/>
            <family val="2"/>
          </rPr>
          <t>Last week was: 8.790.000</t>
        </r>
      </text>
    </comment>
    <comment ref="E10" authorId="1" shapeId="0" xr:uid="{2AC753B7-1FCB-E144-814A-85C58B7DE7A9}">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8.490.000đ</t>
        </r>
      </text>
    </comment>
    <comment ref="F10" authorId="2" shapeId="0" xr:uid="{81975F60-358E-144A-9FF4-0A2AC182ABA6}">
      <text>
        <r>
          <rPr>
            <b/>
            <sz val="10"/>
            <color rgb="FF000000"/>
            <rFont val="Tahoma"/>
            <family val="2"/>
          </rPr>
          <t>Duy Nguyen:</t>
        </r>
        <r>
          <rPr>
            <sz val="10"/>
            <color rgb="FF000000"/>
            <rFont val="Tahoma"/>
            <family val="2"/>
          </rPr>
          <t xml:space="preserve">
</t>
        </r>
        <r>
          <rPr>
            <sz val="10"/>
            <color rgb="FF000000"/>
            <rFont val="Tahoma"/>
            <family val="2"/>
          </rPr>
          <t>last week was 8,690,000</t>
        </r>
      </text>
    </comment>
    <comment ref="H11" authorId="3" shapeId="0" xr:uid="{8A7A9531-1CAE-6E4D-ABD7-93D406093102}">
      <text>
        <r>
          <rPr>
            <b/>
            <sz val="9"/>
            <color indexed="81"/>
            <rFont val="Tahoma"/>
            <family val="2"/>
          </rPr>
          <t>Windows User:</t>
        </r>
        <r>
          <rPr>
            <sz val="9"/>
            <color indexed="81"/>
            <rFont val="Tahoma"/>
            <family val="2"/>
          </rPr>
          <t xml:space="preserve">
18490000</t>
        </r>
      </text>
    </comment>
    <comment ref="F12" authorId="2" shapeId="0" xr:uid="{20987CA4-0783-8548-9955-90E2B7996F29}">
      <text>
        <r>
          <rPr>
            <b/>
            <sz val="10"/>
            <color rgb="FF000000"/>
            <rFont val="Tahoma"/>
            <family val="2"/>
          </rPr>
          <t>Duy Nguyen:</t>
        </r>
        <r>
          <rPr>
            <sz val="10"/>
            <color rgb="FF000000"/>
            <rFont val="Tahoma"/>
            <family val="2"/>
          </rPr>
          <t xml:space="preserve">
</t>
        </r>
        <r>
          <rPr>
            <sz val="10"/>
            <color rgb="FF000000"/>
            <rFont val="Tahoma"/>
            <family val="2"/>
          </rPr>
          <t>last week was 14,690,000</t>
        </r>
      </text>
    </comment>
    <comment ref="C13" authorId="0" shapeId="0" xr:uid="{FE04AE1E-419F-6646-A53C-05FEAD8B40F2}">
      <text>
        <r>
          <rPr>
            <b/>
            <sz val="10"/>
            <color rgb="FF000000"/>
            <rFont val="Tahoma"/>
            <family val="2"/>
          </rPr>
          <t>Dang Phuong Nam:</t>
        </r>
        <r>
          <rPr>
            <sz val="10"/>
            <color rgb="FF000000"/>
            <rFont val="Tahoma"/>
            <family val="2"/>
          </rPr>
          <t xml:space="preserve">
</t>
        </r>
        <r>
          <rPr>
            <sz val="10"/>
            <color rgb="FF000000"/>
            <rFont val="Tahoma"/>
            <family val="2"/>
          </rPr>
          <t>Last week was: OOS</t>
        </r>
      </text>
    </comment>
    <comment ref="D14" authorId="0" shapeId="0" xr:uid="{519CDD66-96C0-B949-BE0D-359C1DF4721C}">
      <text>
        <r>
          <rPr>
            <b/>
            <sz val="10"/>
            <color rgb="FF000000"/>
            <rFont val="Tahoma"/>
            <family val="2"/>
          </rPr>
          <t>Đặng Thanh Vượng:</t>
        </r>
        <r>
          <rPr>
            <sz val="10"/>
            <color rgb="FF000000"/>
            <rFont val="Tahoma"/>
            <family val="2"/>
          </rPr>
          <t xml:space="preserve">
</t>
        </r>
        <r>
          <rPr>
            <sz val="10"/>
            <color rgb="FF000000"/>
            <rFont val="Helvetica Neue"/>
            <family val="2"/>
          </rPr>
          <t>Last week was: 9.940,000</t>
        </r>
        <r>
          <rPr>
            <sz val="10"/>
            <color rgb="FF000000"/>
            <rFont val="Tahoma"/>
            <family val="2"/>
          </rPr>
          <t xml:space="preserve">	</t>
        </r>
      </text>
    </comment>
    <comment ref="F14" authorId="2" shapeId="0" xr:uid="{665851B5-72AC-B14B-82F7-1299807793E0}">
      <text>
        <r>
          <rPr>
            <b/>
            <sz val="10"/>
            <color rgb="FF000000"/>
            <rFont val="Tahoma"/>
            <family val="2"/>
          </rPr>
          <t>Duy Nguyen:</t>
        </r>
        <r>
          <rPr>
            <sz val="10"/>
            <color rgb="FF000000"/>
            <rFont val="Tahoma"/>
            <family val="2"/>
          </rPr>
          <t xml:space="preserve">
</t>
        </r>
        <r>
          <rPr>
            <sz val="10"/>
            <color rgb="FF000000"/>
            <rFont val="Tahoma"/>
            <family val="2"/>
          </rPr>
          <t>last week was 9,650,000</t>
        </r>
      </text>
    </comment>
    <comment ref="I14" authorId="1" shapeId="0" xr:uid="{ADD9575C-7F7D-1944-9540-95DE92DAA43D}">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10,801k</t>
        </r>
      </text>
    </comment>
    <comment ref="B15" authorId="4" shapeId="0" xr:uid="{01A5572C-1E25-764E-9967-8039BC7C3FF5}">
      <text>
        <r>
          <rPr>
            <b/>
            <sz val="9"/>
            <color rgb="FF000000"/>
            <rFont val="Times New Roman"/>
            <family val="1"/>
          </rPr>
          <t>pc:</t>
        </r>
        <r>
          <rPr>
            <sz val="9"/>
            <color rgb="FF000000"/>
            <rFont val="Times New Roman"/>
            <family val="1"/>
          </rPr>
          <t xml:space="preserve">
</t>
        </r>
        <r>
          <rPr>
            <sz val="9"/>
            <color rgb="FF000000"/>
            <rFont val="Times New Roman"/>
            <family val="1"/>
          </rPr>
          <t>Was 7,440,000</t>
        </r>
      </text>
    </comment>
    <comment ref="D15" authorId="0" shapeId="0" xr:uid="{0E1DBB28-2AF0-3247-9D12-8350EBE3F8AB}">
      <text>
        <r>
          <rPr>
            <b/>
            <sz val="10"/>
            <color rgb="FF000000"/>
            <rFont val="Tahoma"/>
            <family val="2"/>
          </rPr>
          <t>Đặng Thanh Vượng:</t>
        </r>
        <r>
          <rPr>
            <sz val="10"/>
            <color rgb="FF000000"/>
            <rFont val="Tahoma"/>
            <family val="2"/>
          </rPr>
          <t xml:space="preserve">
</t>
        </r>
        <r>
          <rPr>
            <sz val="10"/>
            <color rgb="FF000000"/>
            <rFont val="Helvetica Neue"/>
            <family val="2"/>
          </rPr>
          <t>Last week was: 7.340,000</t>
        </r>
        <r>
          <rPr>
            <sz val="10"/>
            <color rgb="FF000000"/>
            <rFont val="Tahoma"/>
            <family val="2"/>
          </rPr>
          <t xml:space="preserve">	</t>
        </r>
      </text>
    </comment>
    <comment ref="F15" authorId="2" shapeId="0" xr:uid="{B6A545CE-61D0-874C-9525-5FE927A8CE78}">
      <text>
        <r>
          <rPr>
            <b/>
            <sz val="10"/>
            <color rgb="FF000000"/>
            <rFont val="Tahoma"/>
            <family val="2"/>
          </rPr>
          <t>Duy Nguyen:</t>
        </r>
        <r>
          <rPr>
            <sz val="10"/>
            <color rgb="FF000000"/>
            <rFont val="Tahoma"/>
            <family val="2"/>
          </rPr>
          <t xml:space="preserve">
</t>
        </r>
        <r>
          <rPr>
            <sz val="10"/>
            <color rgb="FF000000"/>
            <rFont val="Tahoma"/>
            <family val="2"/>
          </rPr>
          <t>last week was 7,090,000</t>
        </r>
      </text>
    </comment>
    <comment ref="F16" authorId="2" shapeId="0" xr:uid="{2BF44106-9AE1-5E44-AF4C-A11DC3B68AC0}">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H16" authorId="3" shapeId="0" xr:uid="{F3FB9FDE-1D2A-6C49-A17D-6A2CC8C82387}">
      <text>
        <r>
          <rPr>
            <b/>
            <sz val="9"/>
            <color indexed="81"/>
            <rFont val="Tahoma"/>
            <family val="2"/>
          </rPr>
          <t>Windows User:</t>
        </r>
        <r>
          <rPr>
            <sz val="9"/>
            <color indexed="81"/>
            <rFont val="Tahoma"/>
            <family val="2"/>
          </rPr>
          <t xml:space="preserve">
16990000</t>
        </r>
      </text>
    </comment>
    <comment ref="E17" authorId="1" shapeId="0" xr:uid="{52737B01-3EA4-6A4B-8E7D-5850075917EB}">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21.190.000đ</t>
        </r>
      </text>
    </comment>
    <comment ref="H17" authorId="3" shapeId="0" xr:uid="{89147C93-7AEB-9E46-8BB6-D73ED23BAB19}">
      <text>
        <r>
          <rPr>
            <b/>
            <sz val="9"/>
            <color indexed="81"/>
            <rFont val="Tahoma"/>
            <family val="2"/>
          </rPr>
          <t>Windows User:</t>
        </r>
        <r>
          <rPr>
            <sz val="9"/>
            <color indexed="81"/>
            <rFont val="Tahoma"/>
            <family val="2"/>
          </rPr>
          <t xml:space="preserve">
21990000</t>
        </r>
      </text>
    </comment>
    <comment ref="B18" authorId="4" shapeId="0" xr:uid="{B0C348E1-422B-6345-98E2-CCC61B935AEF}">
      <text>
        <r>
          <rPr>
            <b/>
            <sz val="9"/>
            <rFont val="Times New Roman"/>
            <family val="1"/>
          </rPr>
          <t>pc:</t>
        </r>
        <r>
          <rPr>
            <sz val="9"/>
            <rFont val="Times New Roman"/>
            <family val="1"/>
          </rPr>
          <t xml:space="preserve">
Was 28,790,000</t>
        </r>
      </text>
    </comment>
    <comment ref="C18" authorId="0" shapeId="0" xr:uid="{D3AB335D-AAB1-6A43-97D5-653BD6CF31DB}">
      <text>
        <r>
          <rPr>
            <b/>
            <sz val="10"/>
            <color rgb="FF000000"/>
            <rFont val="Tahoma"/>
            <family val="2"/>
          </rPr>
          <t>Dang Phuong Nam:</t>
        </r>
        <r>
          <rPr>
            <sz val="10"/>
            <color rgb="FF000000"/>
            <rFont val="Tahoma"/>
            <family val="2"/>
          </rPr>
          <t xml:space="preserve">
</t>
        </r>
        <r>
          <rPr>
            <sz val="10"/>
            <color rgb="FF000000"/>
            <rFont val="Tahoma"/>
            <family val="2"/>
          </rPr>
          <t>Last week was: 28.790.000</t>
        </r>
      </text>
    </comment>
    <comment ref="D18" authorId="0" shapeId="0" xr:uid="{E5A9E270-2DE3-324D-95F2-81E3E6704512}">
      <text>
        <r>
          <rPr>
            <b/>
            <sz val="10"/>
            <color rgb="FF000000"/>
            <rFont val="Tahoma"/>
            <family val="2"/>
          </rPr>
          <t>Đặng Thanh Vượng:</t>
        </r>
        <r>
          <rPr>
            <sz val="10"/>
            <color rgb="FF000000"/>
            <rFont val="Tahoma"/>
            <family val="2"/>
          </rPr>
          <t xml:space="preserve">
</t>
        </r>
        <r>
          <rPr>
            <sz val="10"/>
            <color rgb="FF000000"/>
            <rFont val="Helvetica Neue"/>
            <family val="2"/>
          </rPr>
          <t>Last week was: 28.390,000</t>
        </r>
        <r>
          <rPr>
            <sz val="10"/>
            <color rgb="FF000000"/>
            <rFont val="Tahoma"/>
            <family val="2"/>
          </rPr>
          <t xml:space="preserve">	</t>
        </r>
      </text>
    </comment>
    <comment ref="E18" authorId="1" shapeId="0" xr:uid="{72183D5C-A644-874E-AE9C-71BCAC4FD553}">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27.690.000đ</t>
        </r>
      </text>
    </comment>
    <comment ref="F18" authorId="2" shapeId="0" xr:uid="{614E3529-1723-E64E-8783-CEBA9EAB1E6C}">
      <text>
        <r>
          <rPr>
            <b/>
            <sz val="10"/>
            <color rgb="FF000000"/>
            <rFont val="Tahoma"/>
            <family val="2"/>
          </rPr>
          <t>Duy Nguyen:</t>
        </r>
        <r>
          <rPr>
            <sz val="10"/>
            <color rgb="FF000000"/>
            <rFont val="Tahoma"/>
            <family val="2"/>
          </rPr>
          <t xml:space="preserve">
</t>
        </r>
        <r>
          <rPr>
            <sz val="10"/>
            <color rgb="FF000000"/>
            <rFont val="Tahoma"/>
            <family val="2"/>
          </rPr>
          <t>last week was 27,790,000</t>
        </r>
      </text>
    </comment>
    <comment ref="H18" authorId="3" shapeId="0" xr:uid="{4714E020-F588-A344-AF77-D2E5AAD2B53C}">
      <text>
        <r>
          <rPr>
            <b/>
            <sz val="9"/>
            <color indexed="81"/>
            <rFont val="Tahoma"/>
            <family val="2"/>
          </rPr>
          <t>Windows User:</t>
        </r>
        <r>
          <rPr>
            <sz val="9"/>
            <color indexed="81"/>
            <rFont val="Tahoma"/>
            <family val="2"/>
          </rPr>
          <t xml:space="preserve">
27690000</t>
        </r>
      </text>
    </comment>
    <comment ref="B19" authorId="4" shapeId="0" xr:uid="{483579EF-69C9-634D-8DF6-E8CEBA340692}">
      <text>
        <r>
          <rPr>
            <b/>
            <sz val="9"/>
            <color rgb="FF000000"/>
            <rFont val="Times New Roman"/>
            <family val="1"/>
          </rPr>
          <t>pc:</t>
        </r>
        <r>
          <rPr>
            <sz val="9"/>
            <color rgb="FF000000"/>
            <rFont val="Times New Roman"/>
            <family val="1"/>
          </rPr>
          <t xml:space="preserve">
</t>
        </r>
        <r>
          <rPr>
            <sz val="9"/>
            <color rgb="FF000000"/>
            <rFont val="Times New Roman"/>
            <family val="1"/>
          </rPr>
          <t>Was 37,790,000</t>
        </r>
      </text>
    </comment>
    <comment ref="C19" authorId="0" shapeId="0" xr:uid="{9E07B6B9-9BA3-2146-9889-9F797C0C1FAA}">
      <text>
        <r>
          <rPr>
            <b/>
            <sz val="10"/>
            <color rgb="FF000000"/>
            <rFont val="Tahoma"/>
            <family val="2"/>
          </rPr>
          <t>Dang Phuong Nam:</t>
        </r>
        <r>
          <rPr>
            <sz val="10"/>
            <color rgb="FF000000"/>
            <rFont val="Tahoma"/>
            <family val="2"/>
          </rPr>
          <t xml:space="preserve">
</t>
        </r>
        <r>
          <rPr>
            <sz val="10"/>
            <color rgb="FF000000"/>
            <rFont val="Tahoma"/>
            <family val="2"/>
          </rPr>
          <t>Last week was: 37.790.000</t>
        </r>
      </text>
    </comment>
    <comment ref="H19" authorId="5" shapeId="0" xr:uid="{97FA5DB7-131C-1744-A901-AA043091D894}">
      <text>
        <r>
          <rPr>
            <b/>
            <sz val="9"/>
            <color indexed="81"/>
            <rFont val="Tahoma"/>
            <family val="2"/>
          </rPr>
          <t>Administrator:</t>
        </r>
        <r>
          <rPr>
            <sz val="9"/>
            <color indexed="81"/>
            <rFont val="Tahoma"/>
            <family val="2"/>
          </rPr>
          <t xml:space="preserve">
37390000
</t>
        </r>
      </text>
    </comment>
    <comment ref="E20" authorId="1" shapeId="0" xr:uid="{D53D6BD2-D586-0745-8C02-195CBE53EE5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5.8310.100đ</t>
        </r>
      </text>
    </comment>
    <comment ref="F20" authorId="2" shapeId="0" xr:uid="{8B4F0F6E-DA10-7E44-A0B4-452983077053}">
      <text>
        <r>
          <rPr>
            <b/>
            <sz val="10"/>
            <color rgb="FF000000"/>
            <rFont val="Tahoma"/>
            <family val="2"/>
          </rPr>
          <t>Duy Nguyen:</t>
        </r>
        <r>
          <rPr>
            <sz val="10"/>
            <color rgb="FF000000"/>
            <rFont val="Tahoma"/>
            <family val="2"/>
          </rPr>
          <t xml:space="preserve">
</t>
        </r>
        <r>
          <rPr>
            <sz val="10"/>
            <color rgb="FF000000"/>
            <rFont val="Tahoma"/>
            <family val="2"/>
          </rPr>
          <t>last week was 5,950,000</t>
        </r>
      </text>
    </comment>
    <comment ref="C21" authorId="0" shapeId="0" xr:uid="{C52D87B7-4172-A64A-8024-F121B6ACDF32}">
      <text>
        <r>
          <rPr>
            <b/>
            <sz val="10"/>
            <color rgb="FF000000"/>
            <rFont val="Tahoma"/>
            <family val="2"/>
          </rPr>
          <t>Dang Phuong Nam:</t>
        </r>
        <r>
          <rPr>
            <sz val="10"/>
            <color rgb="FF000000"/>
            <rFont val="Tahoma"/>
            <family val="2"/>
          </rPr>
          <t xml:space="preserve">
</t>
        </r>
        <r>
          <rPr>
            <sz val="10"/>
            <color rgb="FF000000"/>
            <rFont val="Tahoma"/>
            <family val="2"/>
          </rPr>
          <t>Last week was: 7.440.000</t>
        </r>
      </text>
    </comment>
    <comment ref="E21" authorId="1" shapeId="0" xr:uid="{65A54580-DD57-8A4B-B8FD-DD77E0123D88}">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7.118.100đ</t>
        </r>
      </text>
    </comment>
    <comment ref="C22" authorId="0" shapeId="0" xr:uid="{C6CE5C3B-4087-8344-8EAF-5D67BB1BFA1E}">
      <text>
        <r>
          <rPr>
            <b/>
            <sz val="10"/>
            <color rgb="FF000000"/>
            <rFont val="Tahoma"/>
            <family val="2"/>
          </rPr>
          <t>Dang Phuong Nam:</t>
        </r>
        <r>
          <rPr>
            <sz val="10"/>
            <color rgb="FF000000"/>
            <rFont val="Tahoma"/>
            <family val="2"/>
          </rPr>
          <t xml:space="preserve">
</t>
        </r>
        <r>
          <rPr>
            <sz val="10"/>
            <color rgb="FF000000"/>
            <rFont val="Tahoma"/>
            <family val="2"/>
          </rPr>
          <t>Last week was: 7.040.000</t>
        </r>
      </text>
    </comment>
    <comment ref="E22" authorId="1" shapeId="0" xr:uid="{65C28D8D-D24B-184A-B111-D6884525ACDD}">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6.524.100đ</t>
        </r>
      </text>
    </comment>
    <comment ref="E23" authorId="1" shapeId="0" xr:uid="{19971B5A-67BB-584F-BEE4-D12A65EEDD56}">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7.910.100đ</t>
        </r>
      </text>
    </comment>
    <comment ref="D24" authorId="0" shapeId="0" xr:uid="{8665C2E4-3E56-2C48-945C-27742AB7E208}">
      <text>
        <r>
          <rPr>
            <b/>
            <sz val="10"/>
            <color rgb="FF000000"/>
            <rFont val="Tahoma"/>
            <family val="2"/>
          </rPr>
          <t>Đặng Thanh Vượng:</t>
        </r>
        <r>
          <rPr>
            <sz val="10"/>
            <color rgb="FF000000"/>
            <rFont val="Tahoma"/>
            <family val="2"/>
          </rPr>
          <t xml:space="preserve">
</t>
        </r>
        <r>
          <rPr>
            <sz val="10"/>
            <color rgb="FF000000"/>
            <rFont val="Helvetica Neue"/>
            <family val="2"/>
          </rPr>
          <t>Last week was: 9.540,000</t>
        </r>
        <r>
          <rPr>
            <sz val="10"/>
            <color rgb="FF000000"/>
            <rFont val="Tahoma"/>
            <family val="2"/>
          </rPr>
          <t xml:space="preserve">	</t>
        </r>
      </text>
    </comment>
    <comment ref="F24" authorId="2" shapeId="0" xr:uid="{271CB9EF-CBE5-0746-8B4C-51DDD16508F4}">
      <text>
        <r>
          <rPr>
            <b/>
            <sz val="10"/>
            <color rgb="FF000000"/>
            <rFont val="Tahoma"/>
            <family val="2"/>
          </rPr>
          <t>Duy Nguyen:</t>
        </r>
        <r>
          <rPr>
            <sz val="10"/>
            <color rgb="FF000000"/>
            <rFont val="Tahoma"/>
            <family val="2"/>
          </rPr>
          <t xml:space="preserve">
</t>
        </r>
        <r>
          <rPr>
            <sz val="10"/>
            <color rgb="FF000000"/>
            <rFont val="Tahoma"/>
            <family val="2"/>
          </rPr>
          <t>last week was 9,490,000</t>
        </r>
      </text>
    </comment>
    <comment ref="I24" authorId="1" shapeId="0" xr:uid="{88AD96A2-C3E1-7542-856C-090B9FF85B6B}">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9,467k</t>
        </r>
      </text>
    </comment>
    <comment ref="D25" authorId="0" shapeId="0" xr:uid="{44D4875F-0BF7-0647-A409-94D5A1C320A6}">
      <text>
        <r>
          <rPr>
            <b/>
            <sz val="10"/>
            <color rgb="FF000000"/>
            <rFont val="Tahoma"/>
            <family val="2"/>
          </rPr>
          <t>Đặng Thanh Vượng:</t>
        </r>
        <r>
          <rPr>
            <sz val="10"/>
            <color rgb="FF000000"/>
            <rFont val="Tahoma"/>
            <family val="2"/>
          </rPr>
          <t xml:space="preserve">
</t>
        </r>
        <r>
          <rPr>
            <sz val="10"/>
            <color rgb="FF000000"/>
            <rFont val="Helvetica Neue"/>
            <family val="2"/>
          </rPr>
          <t>Last week was: 12.090,000</t>
        </r>
        <r>
          <rPr>
            <sz val="10"/>
            <color rgb="FF000000"/>
            <rFont val="Tahoma"/>
            <family val="2"/>
          </rPr>
          <t xml:space="preserve">	</t>
        </r>
      </text>
    </comment>
    <comment ref="F26" authorId="2" shapeId="0" xr:uid="{C2670415-B24D-A949-B66B-0BEE691D6B92}">
      <text>
        <r>
          <rPr>
            <b/>
            <sz val="10"/>
            <color rgb="FF000000"/>
            <rFont val="Tahoma"/>
            <family val="2"/>
          </rPr>
          <t>Duy Nguyen:</t>
        </r>
        <r>
          <rPr>
            <sz val="10"/>
            <color rgb="FF000000"/>
            <rFont val="Tahoma"/>
            <family val="2"/>
          </rPr>
          <t xml:space="preserve">
</t>
        </r>
        <r>
          <rPr>
            <sz val="10"/>
            <color rgb="FF000000"/>
            <rFont val="Tahoma"/>
            <family val="2"/>
          </rPr>
          <t>last week was 10,390,000</t>
        </r>
      </text>
    </comment>
    <comment ref="D28" authorId="0" shapeId="0" xr:uid="{E197AFDF-D535-554E-8D9A-EB1F148E7797}">
      <text>
        <r>
          <rPr>
            <b/>
            <sz val="10"/>
            <color rgb="FF000000"/>
            <rFont val="Tahoma"/>
            <family val="2"/>
          </rPr>
          <t>Đặng Thanh Vượng:</t>
        </r>
        <r>
          <rPr>
            <sz val="10"/>
            <color rgb="FF000000"/>
            <rFont val="Tahoma"/>
            <family val="2"/>
          </rPr>
          <t xml:space="preserve">
</t>
        </r>
        <r>
          <rPr>
            <sz val="10"/>
            <color rgb="FF000000"/>
            <rFont val="Helvetica Neue"/>
            <family val="2"/>
          </rPr>
          <t>Last week was: 20.890,000</t>
        </r>
        <r>
          <rPr>
            <sz val="10"/>
            <color rgb="FF000000"/>
            <rFont val="Tahoma"/>
            <family val="2"/>
          </rPr>
          <t xml:space="preserve">	</t>
        </r>
      </text>
    </comment>
    <comment ref="C29" authorId="0" shapeId="0" xr:uid="{B05CD598-DD49-CC43-B013-B5D529F5770D}">
      <text>
        <r>
          <rPr>
            <b/>
            <sz val="10"/>
            <color rgb="FF000000"/>
            <rFont val="Tahoma"/>
            <family val="2"/>
          </rPr>
          <t>Dang Phuong Nam:</t>
        </r>
        <r>
          <rPr>
            <sz val="10"/>
            <color rgb="FF000000"/>
            <rFont val="Tahoma"/>
            <family val="2"/>
          </rPr>
          <t xml:space="preserve">
</t>
        </r>
        <r>
          <rPr>
            <sz val="10"/>
            <color rgb="FF000000"/>
            <rFont val="Tahoma"/>
            <family val="2"/>
          </rPr>
          <t>Last week was: 5.740.000</t>
        </r>
      </text>
    </comment>
    <comment ref="D29" authorId="0" shapeId="0" xr:uid="{B2BFC810-18C7-3C4D-9BEF-464F3CA512DE}">
      <text>
        <r>
          <rPr>
            <b/>
            <sz val="10"/>
            <color rgb="FF000000"/>
            <rFont val="Tahoma"/>
            <family val="2"/>
          </rPr>
          <t>Đặng Thanh Vượng:</t>
        </r>
        <r>
          <rPr>
            <sz val="10"/>
            <color rgb="FF000000"/>
            <rFont val="Tahoma"/>
            <family val="2"/>
          </rPr>
          <t xml:space="preserve">
</t>
        </r>
        <r>
          <rPr>
            <sz val="10"/>
            <color rgb="FF000000"/>
            <rFont val="Helvetica Neue"/>
            <family val="2"/>
          </rPr>
          <t>Last week was: 5.640,000</t>
        </r>
        <r>
          <rPr>
            <sz val="10"/>
            <color rgb="FF000000"/>
            <rFont val="Tahoma"/>
            <family val="2"/>
          </rPr>
          <t xml:space="preserve">	</t>
        </r>
      </text>
    </comment>
    <comment ref="E29" authorId="1" shapeId="0" xr:uid="{7A158492-D065-FE49-8BA2-F6299B9AAE31}">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5.435.100đ</t>
        </r>
      </text>
    </comment>
    <comment ref="G29" authorId="6" shapeId="0" xr:uid="{7206F487-23DB-124A-89F4-2A14A3626598}">
      <text>
        <r>
          <rPr>
            <b/>
            <sz val="10"/>
            <color rgb="FF000000"/>
            <rFont val="Tahoma"/>
            <family val="2"/>
          </rPr>
          <t>W3: 5.390.000</t>
        </r>
      </text>
    </comment>
    <comment ref="I29" authorId="1" shapeId="0" xr:uid="{A7E2E641-8CD2-9A47-AD58-A9D255676106}">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27,251k</t>
        </r>
      </text>
    </comment>
    <comment ref="E30" authorId="1" shapeId="0" xr:uid="{C5AD7207-CEA2-3F46-A5D1-1C9AC3074A8D}">
      <text>
        <r>
          <rPr>
            <b/>
            <sz val="10"/>
            <color rgb="FF000000"/>
            <rFont val="Tahoma"/>
            <family val="2"/>
          </rPr>
          <t>Microsoft Office User:</t>
        </r>
        <r>
          <rPr>
            <sz val="10"/>
            <color rgb="FF000000"/>
            <rFont val="Tahoma"/>
            <family val="2"/>
          </rPr>
          <t xml:space="preserve">
</t>
        </r>
        <r>
          <rPr>
            <sz val="10"/>
            <color rgb="FF000000"/>
            <rFont val="Aptos Narrow"/>
            <family val="2"/>
            <scheme val="minor"/>
          </rPr>
          <t>Last week was:</t>
        </r>
        <r>
          <rPr>
            <sz val="10"/>
            <color rgb="FF000000"/>
            <rFont val="Aptos Narrow"/>
            <family val="2"/>
            <scheme val="minor"/>
          </rPr>
          <t xml:space="preserve">
</t>
        </r>
        <r>
          <rPr>
            <sz val="10"/>
            <color rgb="FF000000"/>
            <rFont val="Tahoma"/>
            <family val="2"/>
          </rPr>
          <t>4.148.100đ</t>
        </r>
      </text>
    </comment>
    <comment ref="H30" authorId="3" shapeId="0" xr:uid="{940559C4-53BD-F840-AFDE-CE6DFF3F9D07}">
      <text>
        <r>
          <rPr>
            <b/>
            <sz val="9"/>
            <color indexed="81"/>
            <rFont val="Tahoma"/>
            <family val="2"/>
          </rPr>
          <t>Windows User:</t>
        </r>
        <r>
          <rPr>
            <sz val="9"/>
            <color indexed="81"/>
            <rFont val="Tahoma"/>
            <family val="2"/>
          </rPr>
          <t xml:space="preserve">
3950000</t>
        </r>
      </text>
    </comment>
    <comment ref="E31" authorId="1" shapeId="0" xr:uid="{EF8128AD-2DE4-054F-8C77-A42F162A2FD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2.890.000đ</t>
        </r>
      </text>
    </comment>
    <comment ref="G31" authorId="6" shapeId="0" xr:uid="{F22DBD98-0B36-4B47-89B0-F3D9FE84F047}">
      <text>
        <r>
          <rPr>
            <b/>
            <sz val="10"/>
            <color rgb="FF000000"/>
            <rFont val="Tahoma"/>
            <family val="2"/>
          </rPr>
          <t>W3: 2.590.000</t>
        </r>
      </text>
    </comment>
    <comment ref="H31" authorId="3" shapeId="0" xr:uid="{3C83FE77-5D56-894D-AF9C-A58CE9DEC57C}">
      <text>
        <r>
          <rPr>
            <b/>
            <sz val="9"/>
            <color indexed="81"/>
            <rFont val="Tahoma"/>
            <family val="2"/>
          </rPr>
          <t>Windows User:</t>
        </r>
        <r>
          <rPr>
            <sz val="9"/>
            <color indexed="81"/>
            <rFont val="Tahoma"/>
            <family val="2"/>
          </rPr>
          <t xml:space="preserve">
2790000</t>
        </r>
      </text>
    </comment>
    <comment ref="C32" authorId="0" shapeId="0" xr:uid="{6C2480E7-BFDB-564E-B066-14195CAB641F}">
      <text>
        <r>
          <rPr>
            <b/>
            <sz val="10"/>
            <color rgb="FF000000"/>
            <rFont val="Tahoma"/>
            <family val="2"/>
          </rPr>
          <t>Dang Phuong Nam:</t>
        </r>
        <r>
          <rPr>
            <sz val="10"/>
            <color rgb="FF000000"/>
            <rFont val="Tahoma"/>
            <family val="2"/>
          </rPr>
          <t xml:space="preserve">
</t>
        </r>
        <r>
          <rPr>
            <sz val="10"/>
            <color rgb="FF000000"/>
            <rFont val="Tahoma"/>
            <family val="2"/>
          </rPr>
          <t>Last week was: 18.890.000</t>
        </r>
      </text>
    </comment>
    <comment ref="D32" authorId="0" shapeId="0" xr:uid="{72EA311D-A480-1C4B-B0E8-33DB3EFBDFDF}">
      <text>
        <r>
          <rPr>
            <b/>
            <sz val="10"/>
            <color rgb="FF000000"/>
            <rFont val="Tahoma"/>
            <family val="2"/>
          </rPr>
          <t>Đặng Thanh Vượng:</t>
        </r>
        <r>
          <rPr>
            <sz val="10"/>
            <color rgb="FF000000"/>
            <rFont val="Tahoma"/>
            <family val="2"/>
          </rPr>
          <t xml:space="preserve">
</t>
        </r>
        <r>
          <rPr>
            <sz val="10"/>
            <color rgb="FF000000"/>
            <rFont val="Helvetica Neue"/>
            <family val="2"/>
          </rPr>
          <t>Last week was: 18.590,000</t>
        </r>
        <r>
          <rPr>
            <sz val="10"/>
            <color rgb="FF000000"/>
            <rFont val="Tahoma"/>
            <family val="2"/>
          </rPr>
          <t xml:space="preserve">	</t>
        </r>
      </text>
    </comment>
    <comment ref="G32" authorId="6" shapeId="0" xr:uid="{17356CC4-C76D-0943-A165-252D25F3C8E8}">
      <text>
        <r>
          <rPr>
            <b/>
            <sz val="10"/>
            <color rgb="FF000000"/>
            <rFont val="Tahoma"/>
            <family val="2"/>
          </rPr>
          <t>W3: 18.390.000</t>
        </r>
      </text>
    </comment>
    <comment ref="H32" authorId="3" shapeId="0" xr:uid="{4D8486B2-3F49-C349-994C-BC812515DC7C}">
      <text>
        <r>
          <rPr>
            <b/>
            <sz val="9"/>
            <color rgb="FF000000"/>
            <rFont val="Tahoma"/>
            <family val="2"/>
          </rPr>
          <t>Windows User:</t>
        </r>
        <r>
          <rPr>
            <sz val="9"/>
            <color rgb="FF000000"/>
            <rFont val="Tahoma"/>
            <family val="2"/>
          </rPr>
          <t xml:space="preserve">
</t>
        </r>
        <r>
          <rPr>
            <sz val="9"/>
            <color rgb="FF000000"/>
            <rFont val="Tahoma"/>
            <family val="2"/>
          </rPr>
          <t>18590000</t>
        </r>
      </text>
    </comment>
    <comment ref="B33" authorId="4" shapeId="0" xr:uid="{B68522D4-9928-904C-B564-8B8343E16870}">
      <text>
        <r>
          <rPr>
            <b/>
            <sz val="9"/>
            <rFont val="Times New Roman"/>
            <family val="1"/>
          </rPr>
          <t>pc:</t>
        </r>
        <r>
          <rPr>
            <sz val="9"/>
            <rFont val="Times New Roman"/>
            <family val="1"/>
          </rPr>
          <t xml:space="preserve">
Was 23,690,000</t>
        </r>
      </text>
    </comment>
    <comment ref="C33" authorId="0" shapeId="0" xr:uid="{13DD49D0-4C64-3D40-A765-A5BE012256B8}">
      <text>
        <r>
          <rPr>
            <b/>
            <sz val="10"/>
            <color rgb="FF000000"/>
            <rFont val="Tahoma"/>
            <family val="2"/>
          </rPr>
          <t>Dang Phuong Nam:</t>
        </r>
        <r>
          <rPr>
            <sz val="10"/>
            <color rgb="FF000000"/>
            <rFont val="Tahoma"/>
            <family val="2"/>
          </rPr>
          <t xml:space="preserve">
</t>
        </r>
        <r>
          <rPr>
            <sz val="10"/>
            <color rgb="FF000000"/>
            <rFont val="Tahoma"/>
            <family val="2"/>
          </rPr>
          <t>Last week was: 23.690.000</t>
        </r>
      </text>
    </comment>
    <comment ref="D33" authorId="0" shapeId="0" xr:uid="{4B5058FA-3D6B-934B-A8C8-229A0A52CA20}">
      <text>
        <r>
          <rPr>
            <b/>
            <sz val="10"/>
            <color rgb="FF000000"/>
            <rFont val="Tahoma"/>
            <family val="2"/>
          </rPr>
          <t>Đặng Thanh Vượng:</t>
        </r>
        <r>
          <rPr>
            <sz val="10"/>
            <color rgb="FF000000"/>
            <rFont val="Tahoma"/>
            <family val="2"/>
          </rPr>
          <t xml:space="preserve">
</t>
        </r>
        <r>
          <rPr>
            <sz val="10"/>
            <color rgb="FF000000"/>
            <rFont val="Helvetica Neue"/>
            <family val="2"/>
          </rPr>
          <t>Last week was: 23.690,000</t>
        </r>
        <r>
          <rPr>
            <sz val="10"/>
            <color rgb="FF000000"/>
            <rFont val="Tahoma"/>
            <family val="2"/>
          </rPr>
          <t xml:space="preserve">	</t>
        </r>
      </text>
    </comment>
    <comment ref="F33" authorId="2" shapeId="0" xr:uid="{1E94D6FF-44B6-DE4F-B456-CDE2E75A04DC}">
      <text>
        <r>
          <rPr>
            <b/>
            <sz val="10"/>
            <color rgb="FF000000"/>
            <rFont val="Tahoma"/>
            <family val="2"/>
          </rPr>
          <t>Duy Nguyen:</t>
        </r>
        <r>
          <rPr>
            <sz val="10"/>
            <color rgb="FF000000"/>
            <rFont val="Tahoma"/>
            <family val="2"/>
          </rPr>
          <t xml:space="preserve">
</t>
        </r>
        <r>
          <rPr>
            <sz val="10"/>
            <color rgb="FF000000"/>
            <rFont val="Tahoma"/>
            <family val="2"/>
          </rPr>
          <t>last week was 23,850,000</t>
        </r>
      </text>
    </comment>
    <comment ref="H33" authorId="5" shapeId="0" xr:uid="{464C0744-8FB5-DC40-959E-0E20D8FB1253}">
      <text>
        <r>
          <rPr>
            <b/>
            <sz val="9"/>
            <color rgb="FF000000"/>
            <rFont val="Tahoma"/>
            <family val="2"/>
          </rPr>
          <t>Administrator:</t>
        </r>
        <r>
          <rPr>
            <sz val="9"/>
            <color rgb="FF000000"/>
            <rFont val="Tahoma"/>
            <family val="2"/>
          </rPr>
          <t xml:space="preserve">
</t>
        </r>
        <r>
          <rPr>
            <sz val="9"/>
            <color rgb="FF000000"/>
            <rFont val="Tahoma"/>
            <family val="2"/>
          </rPr>
          <t xml:space="preserve">23690000
</t>
        </r>
      </text>
    </comment>
    <comment ref="I33" authorId="1" shapeId="0" xr:uid="{4016DF4C-F744-6E41-830F-82CE956D2615}">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Aptos Narrow"/>
          </rPr>
          <t>23,276k</t>
        </r>
      </text>
    </comment>
    <comment ref="B34" authorId="4" shapeId="0" xr:uid="{9808A84F-E239-CD4F-9B40-2B6E4BC3BA0C}">
      <text>
        <r>
          <rPr>
            <b/>
            <sz val="9"/>
            <rFont val="Times New Roman"/>
            <family val="1"/>
          </rPr>
          <t xml:space="preserve">pc:
</t>
        </r>
        <r>
          <rPr>
            <sz val="9"/>
            <rFont val="Times New Roman"/>
            <family val="1"/>
          </rPr>
          <t>Was 27,290,000</t>
        </r>
      </text>
    </comment>
    <comment ref="C34" authorId="0" shapeId="0" xr:uid="{7E6A1C3C-DE46-AE4C-BA03-D8A4E52B55E8}">
      <text>
        <r>
          <rPr>
            <b/>
            <sz val="10"/>
            <color rgb="FF000000"/>
            <rFont val="Tahoma"/>
            <family val="2"/>
          </rPr>
          <t>Dang Phuong Nam:</t>
        </r>
        <r>
          <rPr>
            <sz val="10"/>
            <color rgb="FF000000"/>
            <rFont val="Tahoma"/>
            <family val="2"/>
          </rPr>
          <t xml:space="preserve">
</t>
        </r>
        <r>
          <rPr>
            <sz val="10"/>
            <color rgb="FF000000"/>
            <rFont val="Tahoma"/>
            <family val="2"/>
          </rPr>
          <t>Last week was: 27.290.000</t>
        </r>
      </text>
    </comment>
    <comment ref="D34" authorId="0" shapeId="0" xr:uid="{181D883E-97C6-524E-850C-78332B357304}">
      <text>
        <r>
          <rPr>
            <b/>
            <sz val="10"/>
            <color rgb="FF000000"/>
            <rFont val="Tahoma"/>
            <family val="2"/>
          </rPr>
          <t>Đặng Thanh Vượng:</t>
        </r>
        <r>
          <rPr>
            <sz val="10"/>
            <color rgb="FF000000"/>
            <rFont val="Tahoma"/>
            <family val="2"/>
          </rPr>
          <t xml:space="preserve">
</t>
        </r>
        <r>
          <rPr>
            <sz val="10"/>
            <color rgb="FF000000"/>
            <rFont val="Helvetica Neue"/>
            <family val="2"/>
          </rPr>
          <t>Last week was: 27.090,000</t>
        </r>
        <r>
          <rPr>
            <sz val="10"/>
            <color rgb="FF000000"/>
            <rFont val="Tahoma"/>
            <family val="2"/>
          </rPr>
          <t xml:space="preserve">	</t>
        </r>
      </text>
    </comment>
    <comment ref="F34" authorId="2" shapeId="0" xr:uid="{6F32E50A-CC90-EA44-A85D-38AC6CFD7FE2}">
      <text>
        <r>
          <rPr>
            <b/>
            <sz val="10"/>
            <color rgb="FF000000"/>
            <rFont val="Tahoma"/>
            <family val="2"/>
          </rPr>
          <t>Duy Nguyen:</t>
        </r>
        <r>
          <rPr>
            <sz val="10"/>
            <color rgb="FF000000"/>
            <rFont val="Tahoma"/>
            <family val="2"/>
          </rPr>
          <t xml:space="preserve">
</t>
        </r>
        <r>
          <rPr>
            <sz val="10"/>
            <color rgb="FF000000"/>
            <rFont val="Tahoma"/>
            <family val="2"/>
          </rPr>
          <t>last week was 27,190,000</t>
        </r>
      </text>
    </comment>
    <comment ref="H34" authorId="5" shapeId="0" xr:uid="{578D3A95-4DC2-7A46-80D3-8DB18DE5FAB1}">
      <text>
        <r>
          <rPr>
            <b/>
            <sz val="9"/>
            <color indexed="81"/>
            <rFont val="Tahoma"/>
            <family val="2"/>
          </rPr>
          <t>Administrator:</t>
        </r>
        <r>
          <rPr>
            <sz val="9"/>
            <color indexed="81"/>
            <rFont val="Tahoma"/>
            <family val="2"/>
          </rPr>
          <t xml:space="preserve">
26890000</t>
        </r>
      </text>
    </comment>
    <comment ref="B35" authorId="4" shapeId="0" xr:uid="{E847B8AC-90F9-344F-BC4A-6BEF92877D45}">
      <text>
        <r>
          <rPr>
            <b/>
            <sz val="9"/>
            <rFont val="Times New Roman"/>
            <family val="1"/>
          </rPr>
          <t>pc:</t>
        </r>
        <r>
          <rPr>
            <sz val="9"/>
            <rFont val="Times New Roman"/>
            <family val="1"/>
          </rPr>
          <t xml:space="preserve">
Was 31,490,000</t>
        </r>
      </text>
    </comment>
    <comment ref="C35" authorId="0" shapeId="0" xr:uid="{0DEE96EA-67B0-FC4F-BF40-944D861D1F54}">
      <text>
        <r>
          <rPr>
            <b/>
            <sz val="10"/>
            <color rgb="FF000000"/>
            <rFont val="Tahoma"/>
            <family val="2"/>
          </rPr>
          <t>Dang Phuong Nam:</t>
        </r>
        <r>
          <rPr>
            <sz val="10"/>
            <color rgb="FF000000"/>
            <rFont val="Tahoma"/>
            <family val="2"/>
          </rPr>
          <t xml:space="preserve">
</t>
        </r>
        <r>
          <rPr>
            <sz val="10"/>
            <color rgb="FF000000"/>
            <rFont val="Tahoma"/>
            <family val="2"/>
          </rPr>
          <t>Last week was: 31.490.000</t>
        </r>
      </text>
    </comment>
    <comment ref="D35" authorId="0" shapeId="0" xr:uid="{81B5143E-3D94-AE4E-97BB-36C099926D77}">
      <text>
        <r>
          <rPr>
            <b/>
            <sz val="10"/>
            <color rgb="FF000000"/>
            <rFont val="Tahoma"/>
            <family val="2"/>
          </rPr>
          <t>Đặng Thanh Vượng:</t>
        </r>
        <r>
          <rPr>
            <sz val="10"/>
            <color rgb="FF000000"/>
            <rFont val="Tahoma"/>
            <family val="2"/>
          </rPr>
          <t xml:space="preserve">
</t>
        </r>
        <r>
          <rPr>
            <sz val="10"/>
            <color rgb="FF000000"/>
            <rFont val="Helvetica Neue"/>
            <family val="2"/>
          </rPr>
          <t>Last week was: 31.290,000</t>
        </r>
        <r>
          <rPr>
            <sz val="10"/>
            <color rgb="FF000000"/>
            <rFont val="Tahoma"/>
            <family val="2"/>
          </rPr>
          <t xml:space="preserve">	</t>
        </r>
      </text>
    </comment>
    <comment ref="H35" authorId="5" shapeId="0" xr:uid="{22BA3717-7FB2-FF43-8156-0ED42FAD567E}">
      <text>
        <r>
          <rPr>
            <b/>
            <sz val="9"/>
            <color indexed="81"/>
            <rFont val="Tahoma"/>
            <family val="2"/>
          </rPr>
          <t>Administrator:</t>
        </r>
        <r>
          <rPr>
            <sz val="9"/>
            <color indexed="81"/>
            <rFont val="Tahoma"/>
            <family val="2"/>
          </rPr>
          <t xml:space="preserve">
31390000</t>
        </r>
      </text>
    </comment>
    <comment ref="B36" authorId="4" shapeId="0" xr:uid="{B968389B-AD7D-AD4A-8F2C-BB554A5D5FC3}">
      <text>
        <r>
          <rPr>
            <b/>
            <sz val="9"/>
            <color rgb="FF000000"/>
            <rFont val="Times New Roman"/>
            <family val="1"/>
          </rPr>
          <t>pc:</t>
        </r>
        <r>
          <rPr>
            <sz val="9"/>
            <color rgb="FF000000"/>
            <rFont val="Times New Roman"/>
            <family val="1"/>
          </rPr>
          <t xml:space="preserve">
</t>
        </r>
        <r>
          <rPr>
            <sz val="9"/>
            <color rgb="FF000000"/>
            <rFont val="Times New Roman"/>
            <family val="1"/>
          </rPr>
          <t>Was 38,690,000</t>
        </r>
      </text>
    </comment>
    <comment ref="C36" authorId="0" shapeId="0" xr:uid="{92CF8DDC-04A4-384C-BA75-8A6B329C5339}">
      <text>
        <r>
          <rPr>
            <b/>
            <sz val="10"/>
            <color rgb="FF000000"/>
            <rFont val="Tahoma"/>
            <family val="2"/>
          </rPr>
          <t>Dang Phuong Nam:</t>
        </r>
        <r>
          <rPr>
            <sz val="10"/>
            <color rgb="FF000000"/>
            <rFont val="Tahoma"/>
            <family val="2"/>
          </rPr>
          <t xml:space="preserve">
</t>
        </r>
        <r>
          <rPr>
            <sz val="10"/>
            <color rgb="FF000000"/>
            <rFont val="Tahoma"/>
            <family val="2"/>
          </rPr>
          <t>Last week was: 38.690.000</t>
        </r>
      </text>
    </comment>
    <comment ref="H36" authorId="3" shapeId="0" xr:uid="{010F895F-65E8-EA4E-A445-7A7314302AE8}">
      <text>
        <r>
          <rPr>
            <b/>
            <sz val="9"/>
            <color rgb="FF000000"/>
            <rFont val="Tahoma"/>
            <family val="2"/>
          </rPr>
          <t>Windows User:</t>
        </r>
        <r>
          <rPr>
            <sz val="9"/>
            <color rgb="FF000000"/>
            <rFont val="Tahoma"/>
            <family val="2"/>
          </rPr>
          <t xml:space="preserve">
</t>
        </r>
        <r>
          <rPr>
            <sz val="9"/>
            <color rgb="FF000000"/>
            <rFont val="Tahoma"/>
            <family val="2"/>
          </rPr>
          <t>37990000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Windows User</author>
    <author>pc</author>
    <author>Duy</author>
    <author>Sheva Son</author>
    <author>Administrator</author>
    <author>Việt Hoàng</author>
  </authors>
  <commentList>
    <comment ref="B2" authorId="0" shapeId="0" xr:uid="{B320EC09-C627-DE4D-A881-0A22108CCCF8}">
      <text>
        <r>
          <rPr>
            <b/>
            <sz val="10"/>
            <color rgb="FF000000"/>
            <rFont val="Tahoma"/>
            <family val="2"/>
          </rPr>
          <t>Microsoft Office User:</t>
        </r>
        <r>
          <rPr>
            <sz val="10"/>
            <color rgb="FF000000"/>
            <rFont val="Tahoma"/>
            <family val="2"/>
          </rPr>
          <t xml:space="preserve">
</t>
        </r>
        <r>
          <rPr>
            <sz val="10"/>
            <color rgb="FF000000"/>
            <rFont val="Tahoma"/>
            <family val="2"/>
          </rPr>
          <t xml:space="preserve">was 20,090,000
</t>
        </r>
        <r>
          <rPr>
            <sz val="10"/>
            <color rgb="FF000000"/>
            <rFont val="Tahoma"/>
            <family val="2"/>
          </rPr>
          <t xml:space="preserve">
</t>
        </r>
        <r>
          <rPr>
            <sz val="10"/>
            <color rgb="FF000000"/>
            <rFont val="Tahoma"/>
            <family val="2"/>
          </rPr>
          <t>VNP200</t>
        </r>
      </text>
    </comment>
    <comment ref="C2" authorId="0" shapeId="0" xr:uid="{C24D967D-FFA4-7940-BBC7-7D5FBC35D636}">
      <text>
        <r>
          <rPr>
            <b/>
            <sz val="10"/>
            <color rgb="FF000000"/>
            <rFont val="Tahoma"/>
            <family val="2"/>
          </rPr>
          <t>Microsoft Office User:</t>
        </r>
        <r>
          <rPr>
            <sz val="10"/>
            <color rgb="FF000000"/>
            <rFont val="Tahoma"/>
            <family val="2"/>
          </rPr>
          <t xml:space="preserve">
</t>
        </r>
        <r>
          <rPr>
            <sz val="10"/>
            <color rgb="FF000000"/>
            <rFont val="Tahoma"/>
            <family val="2"/>
          </rPr>
          <t xml:space="preserve">was 20,090,000
</t>
        </r>
        <r>
          <rPr>
            <sz val="10"/>
            <color rgb="FF000000"/>
            <rFont val="Tahoma"/>
            <family val="2"/>
          </rPr>
          <t xml:space="preserve">
</t>
        </r>
        <r>
          <rPr>
            <sz val="10"/>
            <color rgb="FF000000"/>
            <rFont val="Tahoma"/>
            <family val="2"/>
          </rPr>
          <t>VNP200</t>
        </r>
      </text>
    </comment>
    <comment ref="D2" authorId="1" shapeId="0" xr:uid="{4188ABB5-E55E-D146-8625-20D8C87732F4}">
      <text>
        <r>
          <rPr>
            <b/>
            <sz val="10"/>
            <color rgb="FF000000"/>
            <rFont val="Tahoma"/>
            <family val="2"/>
          </rPr>
          <t>Hoàng Đức Việt</t>
        </r>
        <r>
          <rPr>
            <sz val="10"/>
            <color rgb="FF000000"/>
            <rFont val="Tahoma"/>
            <family val="2"/>
          </rPr>
          <t xml:space="preserve">
</t>
        </r>
        <r>
          <rPr>
            <sz val="10"/>
            <color rgb="FF000000"/>
            <rFont val="Tahoma"/>
            <family val="2"/>
          </rPr>
          <t>Last week was: 19.990.000</t>
        </r>
      </text>
    </comment>
    <comment ref="E2" authorId="0" shapeId="0" xr:uid="{13E1D881-BF40-B64B-BFEC-3FBCBC8AC97D}">
      <text>
        <r>
          <rPr>
            <sz val="12"/>
            <color theme="1"/>
            <rFont val="Aptos Narrow"/>
            <family val="2"/>
            <scheme val="minor"/>
          </rPr>
          <t>Son Nguyen:
Last week was:
19.390.000đ</t>
        </r>
      </text>
    </comment>
    <comment ref="F2" authorId="2" shapeId="0" xr:uid="{B11138D3-A10F-304D-BD12-F566D07BCCEB}">
      <text>
        <r>
          <rPr>
            <b/>
            <sz val="10"/>
            <color rgb="FF000000"/>
            <rFont val="Tahoma"/>
            <family val="2"/>
          </rPr>
          <t>Duy Nguyen:</t>
        </r>
        <r>
          <rPr>
            <sz val="10"/>
            <color rgb="FF000000"/>
            <rFont val="Tahoma"/>
            <family val="2"/>
          </rPr>
          <t xml:space="preserve">
</t>
        </r>
        <r>
          <rPr>
            <sz val="10"/>
            <color rgb="FF000000"/>
            <rFont val="Tahoma"/>
            <family val="2"/>
          </rPr>
          <t>last week was 19,190,000</t>
        </r>
      </text>
    </comment>
    <comment ref="G2" authorId="3" shapeId="0" xr:uid="{5DB3D43B-D4B3-064D-B958-4B1E417AE987}">
      <text>
        <r>
          <rPr>
            <b/>
            <sz val="9"/>
            <color rgb="FF000000"/>
            <rFont val="Tahoma"/>
            <family val="2"/>
          </rPr>
          <t>Windows User:</t>
        </r>
        <r>
          <rPr>
            <sz val="9"/>
            <color rgb="FF000000"/>
            <rFont val="Tahoma"/>
            <family val="2"/>
          </rPr>
          <t xml:space="preserve">
</t>
        </r>
        <r>
          <rPr>
            <sz val="9"/>
            <color rgb="FF000000"/>
            <rFont val="Tahoma"/>
            <family val="2"/>
          </rPr>
          <t>19950000</t>
        </r>
      </text>
    </comment>
    <comment ref="B3" authorId="0" shapeId="0" xr:uid="{81D35BDB-13B1-0948-8EA4-282D9608D2A7}">
      <text>
        <r>
          <rPr>
            <b/>
            <sz val="10"/>
            <color rgb="FF000000"/>
            <rFont val="Tahoma"/>
            <family val="2"/>
          </rPr>
          <t>Microsoft Office User:</t>
        </r>
        <r>
          <rPr>
            <sz val="10"/>
            <color rgb="FF000000"/>
            <rFont val="Tahoma"/>
            <family val="2"/>
          </rPr>
          <t xml:space="preserve">
</t>
        </r>
        <r>
          <rPr>
            <sz val="10"/>
            <color rgb="FF000000"/>
            <rFont val="Tahoma"/>
            <family val="2"/>
          </rPr>
          <t xml:space="preserve">was 22,690,000
</t>
        </r>
        <r>
          <rPr>
            <sz val="10"/>
            <color rgb="FF000000"/>
            <rFont val="Tahoma"/>
            <family val="2"/>
          </rPr>
          <t xml:space="preserve">
</t>
        </r>
        <r>
          <rPr>
            <sz val="10"/>
            <color rgb="FF000000"/>
            <rFont val="Tahoma"/>
            <family val="2"/>
          </rPr>
          <t>VNP200</t>
        </r>
      </text>
    </comment>
    <comment ref="C3" authorId="0" shapeId="0" xr:uid="{BF36B3FB-EF06-214F-A75A-D82D4EAC99F2}">
      <text>
        <r>
          <rPr>
            <b/>
            <sz val="10"/>
            <color rgb="FF000000"/>
            <rFont val="Tahoma"/>
            <family val="2"/>
          </rPr>
          <t>Microsoft Office User:</t>
        </r>
        <r>
          <rPr>
            <sz val="10"/>
            <color rgb="FF000000"/>
            <rFont val="Tahoma"/>
            <family val="2"/>
          </rPr>
          <t xml:space="preserve">
</t>
        </r>
        <r>
          <rPr>
            <sz val="10"/>
            <color rgb="FF000000"/>
            <rFont val="Tahoma"/>
            <family val="2"/>
          </rPr>
          <t xml:space="preserve">was 22,690,000
</t>
        </r>
        <r>
          <rPr>
            <sz val="10"/>
            <color rgb="FF000000"/>
            <rFont val="Tahoma"/>
            <family val="2"/>
          </rPr>
          <t xml:space="preserve">
</t>
        </r>
        <r>
          <rPr>
            <sz val="10"/>
            <color rgb="FF000000"/>
            <rFont val="Tahoma"/>
            <family val="2"/>
          </rPr>
          <t>VNP200</t>
        </r>
      </text>
    </comment>
    <comment ref="D3" authorId="1" shapeId="0" xr:uid="{210E2A47-B678-444D-BBC8-7007EB4E96A9}">
      <text>
        <r>
          <rPr>
            <b/>
            <sz val="10"/>
            <color rgb="FF000000"/>
            <rFont val="Tahoma"/>
            <family val="2"/>
          </rPr>
          <t>Đặng Thanh Vượng:</t>
        </r>
        <r>
          <rPr>
            <sz val="10"/>
            <color rgb="FF000000"/>
            <rFont val="Tahoma"/>
            <family val="2"/>
          </rPr>
          <t xml:space="preserve">
</t>
        </r>
        <r>
          <rPr>
            <sz val="10"/>
            <color rgb="FF000000"/>
            <rFont val="Tahoma"/>
            <family val="2"/>
          </rPr>
          <t>Last week was: 22.690.000</t>
        </r>
      </text>
    </comment>
    <comment ref="E3" authorId="0" shapeId="0" xr:uid="{7B8F8119-A7DD-CE41-A252-13D4D12973FB}">
      <text>
        <r>
          <rPr>
            <sz val="12"/>
            <color rgb="FF000000"/>
            <rFont val="Aptos Narrow"/>
            <family val="2"/>
          </rPr>
          <t xml:space="preserve">Son Nguyen:
</t>
        </r>
        <r>
          <rPr>
            <sz val="12"/>
            <color rgb="FF000000"/>
            <rFont val="Aptos Narrow"/>
            <family val="2"/>
          </rPr>
          <t xml:space="preserve">Last week was:
</t>
        </r>
        <r>
          <rPr>
            <sz val="12"/>
            <color rgb="FF000000"/>
            <rFont val="Aptos Narrow"/>
            <family val="2"/>
          </rPr>
          <t>22.290.000đ</t>
        </r>
      </text>
    </comment>
    <comment ref="F3" authorId="2" shapeId="0" xr:uid="{2237C0F2-3BA9-2D4B-9F75-A1EEA3637F03}">
      <text>
        <r>
          <rPr>
            <b/>
            <sz val="10"/>
            <color rgb="FF000000"/>
            <rFont val="Tahoma"/>
            <family val="2"/>
          </rPr>
          <t>Duy Nguyen:</t>
        </r>
        <r>
          <rPr>
            <sz val="10"/>
            <color rgb="FF000000"/>
            <rFont val="Tahoma"/>
            <family val="2"/>
          </rPr>
          <t xml:space="preserve">
</t>
        </r>
        <r>
          <rPr>
            <sz val="10"/>
            <color rgb="FF000000"/>
            <rFont val="Tahoma"/>
            <family val="2"/>
          </rPr>
          <t>last week was 22,090,000</t>
        </r>
      </text>
    </comment>
    <comment ref="G3" authorId="3" shapeId="0" xr:uid="{4E3EB860-58FB-174E-9F67-0867FB7A4373}">
      <text>
        <r>
          <rPr>
            <b/>
            <sz val="9"/>
            <color rgb="FF000000"/>
            <rFont val="Tahoma"/>
            <family val="2"/>
          </rPr>
          <t>Windows User:</t>
        </r>
        <r>
          <rPr>
            <sz val="9"/>
            <color rgb="FF000000"/>
            <rFont val="Tahoma"/>
            <family val="2"/>
          </rPr>
          <t xml:space="preserve">
</t>
        </r>
        <r>
          <rPr>
            <sz val="9"/>
            <color rgb="FF000000"/>
            <rFont val="Tahoma"/>
            <family val="2"/>
          </rPr>
          <t>22550000</t>
        </r>
      </text>
    </comment>
    <comment ref="B4" authorId="4" shapeId="0" xr:uid="{8C33A148-2BF3-FB4A-8E67-A5E897EDB829}">
      <text>
        <r>
          <rPr>
            <b/>
            <sz val="9"/>
            <color rgb="FF000000"/>
            <rFont val="Times New Roman"/>
            <family val="1"/>
          </rPr>
          <t>pc:</t>
        </r>
        <r>
          <rPr>
            <sz val="9"/>
            <color rgb="FF000000"/>
            <rFont val="Times New Roman"/>
            <family val="1"/>
          </rPr>
          <t xml:space="preserve">
</t>
        </r>
        <r>
          <rPr>
            <sz val="9"/>
            <color rgb="FF000000"/>
            <rFont val="Times New Roman"/>
            <family val="1"/>
          </rPr>
          <t>Was 25,090,000</t>
        </r>
      </text>
    </comment>
    <comment ref="F4" authorId="2" shapeId="0" xr:uid="{01954133-6D17-A140-8AA0-E119E5FDD1DC}">
      <text>
        <r>
          <rPr>
            <b/>
            <sz val="10"/>
            <color rgb="FF000000"/>
            <rFont val="Tahoma"/>
            <family val="2"/>
          </rPr>
          <t>Duy Nguyen:</t>
        </r>
        <r>
          <rPr>
            <sz val="10"/>
            <color rgb="FF000000"/>
            <rFont val="Tahoma"/>
            <family val="2"/>
          </rPr>
          <t xml:space="preserve">
</t>
        </r>
        <r>
          <rPr>
            <sz val="10"/>
            <color rgb="FF000000"/>
            <rFont val="Tahoma"/>
            <family val="2"/>
          </rPr>
          <t>last week was 24,390,000</t>
        </r>
      </text>
    </comment>
    <comment ref="G4" authorId="3" shapeId="0" xr:uid="{85F92136-F2C5-F94B-8E02-721A3A549FBB}">
      <text>
        <r>
          <rPr>
            <b/>
            <sz val="9"/>
            <color rgb="FF000000"/>
            <rFont val="Tahoma"/>
            <family val="2"/>
          </rPr>
          <t>Windows User:</t>
        </r>
        <r>
          <rPr>
            <sz val="9"/>
            <color rgb="FF000000"/>
            <rFont val="Tahoma"/>
            <family val="2"/>
          </rPr>
          <t xml:space="preserve">
</t>
        </r>
        <r>
          <rPr>
            <sz val="9"/>
            <color rgb="FF000000"/>
            <rFont val="Tahoma"/>
            <family val="2"/>
          </rPr>
          <t>24790000</t>
        </r>
      </text>
    </comment>
    <comment ref="B5" authorId="4" shapeId="0" xr:uid="{E0450860-0EC7-5D44-AE51-30AC5C2D89B7}">
      <text>
        <r>
          <rPr>
            <b/>
            <sz val="9"/>
            <color rgb="FF000000"/>
            <rFont val="Times New Roman"/>
            <family val="1"/>
          </rPr>
          <t>pc:</t>
        </r>
        <r>
          <rPr>
            <sz val="9"/>
            <color rgb="FF000000"/>
            <rFont val="Times New Roman"/>
            <family val="1"/>
          </rPr>
          <t xml:space="preserve">
</t>
        </r>
        <r>
          <rPr>
            <sz val="9"/>
            <color rgb="FF000000"/>
            <rFont val="Times New Roman"/>
            <family val="1"/>
          </rPr>
          <t>Was 29,090,000</t>
        </r>
      </text>
    </comment>
    <comment ref="C5" authorId="1" shapeId="0" xr:uid="{4CD82043-0170-A64E-B95B-22CC0B4C51CF}">
      <text>
        <r>
          <rPr>
            <b/>
            <sz val="10"/>
            <color rgb="FF000000"/>
            <rFont val="Tahoma"/>
            <family val="2"/>
          </rPr>
          <t>Dang Phuong Nam:</t>
        </r>
        <r>
          <rPr>
            <sz val="10"/>
            <color rgb="FF000000"/>
            <rFont val="Tahoma"/>
            <family val="2"/>
          </rPr>
          <t xml:space="preserve">
</t>
        </r>
        <r>
          <rPr>
            <sz val="10"/>
            <color rgb="FF000000"/>
            <rFont val="Tahoma"/>
            <family val="2"/>
          </rPr>
          <t xml:space="preserve">Last week was: 29,090,000
</t>
        </r>
        <r>
          <rPr>
            <sz val="10"/>
            <color rgb="FF000000"/>
            <rFont val="Tahoma"/>
            <family val="2"/>
          </rPr>
          <t xml:space="preserve">
</t>
        </r>
        <r>
          <rPr>
            <sz val="10"/>
            <color rgb="FF000000"/>
            <rFont val="Tahoma"/>
            <family val="2"/>
          </rPr>
          <t>VNP200</t>
        </r>
      </text>
    </comment>
    <comment ref="D5" authorId="1" shapeId="0" xr:uid="{133C1A42-13F8-3341-B198-14E0FB68E028}">
      <text>
        <r>
          <rPr>
            <sz val="12"/>
            <color rgb="FF000000"/>
            <rFont val="Aptos Narrow"/>
            <family val="2"/>
          </rPr>
          <t xml:space="preserve">Hoàng Đức Việt:
</t>
        </r>
        <r>
          <rPr>
            <sz val="12"/>
            <color rgb="FF000000"/>
            <rFont val="Aptos Narrow"/>
            <family val="2"/>
          </rPr>
          <t>Last week was: 29.190.000</t>
        </r>
      </text>
    </comment>
    <comment ref="F5" authorId="2" shapeId="0" xr:uid="{1B59E338-4CCA-5349-A969-1CE5AFA31383}">
      <text>
        <r>
          <rPr>
            <b/>
            <sz val="10"/>
            <color rgb="FF000000"/>
            <rFont val="Tahoma"/>
            <family val="2"/>
          </rPr>
          <t>Duy Nguyen:</t>
        </r>
        <r>
          <rPr>
            <sz val="10"/>
            <color rgb="FF000000"/>
            <rFont val="Tahoma"/>
            <family val="2"/>
          </rPr>
          <t xml:space="preserve">
</t>
        </r>
        <r>
          <rPr>
            <sz val="10"/>
            <color rgb="FF000000"/>
            <rFont val="Tahoma"/>
            <family val="2"/>
          </rPr>
          <t>last week was 28,850,000</t>
        </r>
      </text>
    </comment>
    <comment ref="G5" authorId="3" shapeId="0" xr:uid="{946A1F5F-38E3-9F48-88BC-D4EC3020992C}">
      <text>
        <r>
          <rPr>
            <b/>
            <sz val="9"/>
            <color rgb="FF000000"/>
            <rFont val="Tahoma"/>
            <family val="2"/>
          </rPr>
          <t>Windows User:</t>
        </r>
        <r>
          <rPr>
            <sz val="9"/>
            <color rgb="FF000000"/>
            <rFont val="Tahoma"/>
            <family val="2"/>
          </rPr>
          <t xml:space="preserve">
</t>
        </r>
        <r>
          <rPr>
            <sz val="9"/>
            <color rgb="FF000000"/>
            <rFont val="Tahoma"/>
            <family val="2"/>
          </rPr>
          <t>28990000</t>
        </r>
      </text>
    </comment>
    <comment ref="C6" authorId="1" shapeId="0" xr:uid="{D3E6FFD4-634E-5943-94EA-9496CAC7C634}">
      <text>
        <r>
          <rPr>
            <b/>
            <sz val="10"/>
            <color rgb="FF000000"/>
            <rFont val="Tahoma"/>
            <family val="2"/>
          </rPr>
          <t>Dang Phuong Nam:</t>
        </r>
        <r>
          <rPr>
            <sz val="10"/>
            <color rgb="FF000000"/>
            <rFont val="Tahoma"/>
            <family val="2"/>
          </rPr>
          <t xml:space="preserve">
</t>
        </r>
        <r>
          <rPr>
            <sz val="10"/>
            <color rgb="FF000000"/>
            <rFont val="Tahoma"/>
            <family val="2"/>
          </rPr>
          <t xml:space="preserve">Last week was: 21,190,000
</t>
        </r>
        <r>
          <rPr>
            <sz val="10"/>
            <color rgb="FF000000"/>
            <rFont val="Tahoma"/>
            <family val="2"/>
          </rPr>
          <t xml:space="preserve">
</t>
        </r>
        <r>
          <rPr>
            <sz val="10"/>
            <color rgb="FF000000"/>
            <rFont val="Tahoma"/>
            <family val="2"/>
          </rPr>
          <t>VNP200</t>
        </r>
      </text>
    </comment>
    <comment ref="F6" authorId="2" shapeId="0" xr:uid="{72AD6F8C-3465-6042-A289-C274352852D7}">
      <text>
        <r>
          <rPr>
            <b/>
            <sz val="10"/>
            <color rgb="FF000000"/>
            <rFont val="Tahoma"/>
            <family val="2"/>
          </rPr>
          <t>Duy Nguyen:</t>
        </r>
        <r>
          <rPr>
            <sz val="10"/>
            <color rgb="FF000000"/>
            <rFont val="Tahoma"/>
            <family val="2"/>
          </rPr>
          <t xml:space="preserve">
</t>
        </r>
        <r>
          <rPr>
            <sz val="10"/>
            <color rgb="FF000000"/>
            <rFont val="Tahoma"/>
            <family val="2"/>
          </rPr>
          <t>last week was 19,750,000</t>
        </r>
      </text>
    </comment>
    <comment ref="B7" authorId="5" shapeId="0" xr:uid="{275ED760-78C8-A440-A788-7FEE926EEC83}">
      <text>
        <r>
          <rPr>
            <b/>
            <sz val="10"/>
            <color rgb="FF000000"/>
            <rFont val="Tahoma"/>
            <family val="2"/>
          </rPr>
          <t>Was:17.690</t>
        </r>
        <r>
          <rPr>
            <sz val="10"/>
            <color rgb="FF000000"/>
            <rFont val="Tahoma"/>
            <family val="2"/>
          </rPr>
          <t xml:space="preserve">
</t>
        </r>
      </text>
    </comment>
    <comment ref="C7" authorId="0" shapeId="0" xr:uid="{CF512A46-5616-A64F-AC5D-E24A772581F4}">
      <text>
        <r>
          <rPr>
            <b/>
            <sz val="10"/>
            <color rgb="FF000000"/>
            <rFont val="Tahoma"/>
            <family val="2"/>
          </rPr>
          <t>Microsoft Office User:</t>
        </r>
        <r>
          <rPr>
            <sz val="10"/>
            <color rgb="FF000000"/>
            <rFont val="Tahoma"/>
            <family val="2"/>
          </rPr>
          <t xml:space="preserve">
</t>
        </r>
        <r>
          <rPr>
            <sz val="10"/>
            <color rgb="FF000000"/>
            <rFont val="Tahoma"/>
            <family val="2"/>
          </rPr>
          <t xml:space="preserve">was 17,690,000
</t>
        </r>
        <r>
          <rPr>
            <sz val="10"/>
            <color rgb="FF000000"/>
            <rFont val="Tahoma"/>
            <family val="2"/>
          </rPr>
          <t xml:space="preserve">
</t>
        </r>
        <r>
          <rPr>
            <sz val="10"/>
            <color rgb="FF000000"/>
            <rFont val="Tahoma"/>
            <family val="2"/>
          </rPr>
          <t>VNP200</t>
        </r>
      </text>
    </comment>
    <comment ref="F7" authorId="2" shapeId="0" xr:uid="{D6D21984-7418-3542-96DB-25BBBB76D0CD}">
      <text>
        <r>
          <rPr>
            <b/>
            <sz val="10"/>
            <color rgb="FF000000"/>
            <rFont val="Tahoma"/>
            <family val="2"/>
          </rPr>
          <t>Duy Nguyen:</t>
        </r>
        <r>
          <rPr>
            <sz val="10"/>
            <color rgb="FF000000"/>
            <rFont val="Tahoma"/>
            <family val="2"/>
          </rPr>
          <t xml:space="preserve">
</t>
        </r>
        <r>
          <rPr>
            <sz val="10"/>
            <color rgb="FF000000"/>
            <rFont val="Tahoma"/>
            <family val="2"/>
          </rPr>
          <t>last week was 17,190,000</t>
        </r>
      </text>
    </comment>
    <comment ref="B8" authorId="4" shapeId="0" xr:uid="{23231598-748B-1B46-80BC-205FA420B349}">
      <text>
        <r>
          <rPr>
            <b/>
            <sz val="9"/>
            <color rgb="FF000000"/>
            <rFont val="Times New Roman"/>
            <family val="1"/>
          </rPr>
          <t>pc:</t>
        </r>
        <r>
          <rPr>
            <sz val="9"/>
            <color rgb="FF000000"/>
            <rFont val="Times New Roman"/>
            <family val="1"/>
          </rPr>
          <t xml:space="preserve">
</t>
        </r>
        <r>
          <rPr>
            <sz val="9"/>
            <color rgb="FF000000"/>
            <rFont val="Times New Roman"/>
            <family val="1"/>
          </rPr>
          <t>Was 14,490,000</t>
        </r>
      </text>
    </comment>
    <comment ref="C8" authorId="1" shapeId="0" xr:uid="{F555256E-09C5-994B-9877-F91FFE22694C}">
      <text>
        <r>
          <rPr>
            <b/>
            <sz val="10"/>
            <color rgb="FF000000"/>
            <rFont val="Tahoma"/>
            <family val="2"/>
          </rPr>
          <t>Dang Phuong Nam:</t>
        </r>
        <r>
          <rPr>
            <sz val="10"/>
            <color rgb="FF000000"/>
            <rFont val="Tahoma"/>
            <family val="2"/>
          </rPr>
          <t xml:space="preserve">
</t>
        </r>
        <r>
          <rPr>
            <sz val="10"/>
            <color rgb="FF000000"/>
            <rFont val="Tahoma"/>
            <family val="2"/>
          </rPr>
          <t xml:space="preserve">Last week was: 14.490.000
</t>
        </r>
        <r>
          <rPr>
            <sz val="10"/>
            <color rgb="FF000000"/>
            <rFont val="Tahoma"/>
            <family val="2"/>
          </rPr>
          <t>VNP100K</t>
        </r>
      </text>
    </comment>
    <comment ref="D8" authorId="1" shapeId="0" xr:uid="{B56857A8-24B5-554F-965A-1BAC3B98C578}">
      <text>
        <r>
          <rPr>
            <b/>
            <sz val="10"/>
            <color rgb="FF000000"/>
            <rFont val="Tahoma"/>
            <family val="2"/>
          </rPr>
          <t>Hoàng Đức Việt:</t>
        </r>
        <r>
          <rPr>
            <sz val="10"/>
            <color rgb="FF000000"/>
            <rFont val="Tahoma"/>
            <family val="2"/>
          </rPr>
          <t xml:space="preserve">
</t>
        </r>
        <r>
          <rPr>
            <sz val="10"/>
            <color rgb="FF000000"/>
            <rFont val="Tahoma"/>
            <family val="2"/>
          </rPr>
          <t>Last week was: 14.190.000</t>
        </r>
      </text>
    </comment>
    <comment ref="F8" authorId="2" shapeId="0" xr:uid="{F22B89A7-7D35-704C-B6A8-C8F6755931D0}">
      <text>
        <r>
          <rPr>
            <b/>
            <sz val="10"/>
            <color rgb="FF000000"/>
            <rFont val="Tahoma"/>
            <family val="2"/>
          </rPr>
          <t>Duy Nguyen:</t>
        </r>
        <r>
          <rPr>
            <sz val="10"/>
            <color rgb="FF000000"/>
            <rFont val="Tahoma"/>
            <family val="2"/>
          </rPr>
          <t xml:space="preserve">
</t>
        </r>
        <r>
          <rPr>
            <sz val="10"/>
            <color rgb="FF000000"/>
            <rFont val="Tahoma"/>
            <family val="2"/>
          </rPr>
          <t>last week was 13,890,000</t>
        </r>
      </text>
    </comment>
    <comment ref="B9" authorId="4" shapeId="0" xr:uid="{6F35C751-402E-DA4C-B588-F5A453CCC3B6}">
      <text>
        <r>
          <rPr>
            <b/>
            <sz val="9"/>
            <color rgb="FF000000"/>
            <rFont val="Times New Roman"/>
            <family val="1"/>
          </rPr>
          <t>pc:</t>
        </r>
        <r>
          <rPr>
            <sz val="9"/>
            <color rgb="FF000000"/>
            <rFont val="Times New Roman"/>
            <family val="1"/>
          </rPr>
          <t xml:space="preserve">
</t>
        </r>
        <r>
          <rPr>
            <sz val="9"/>
            <color rgb="FF000000"/>
            <rFont val="Times New Roman"/>
            <family val="1"/>
          </rPr>
          <t>Was 11,490,000</t>
        </r>
      </text>
    </comment>
    <comment ref="E9" authorId="6" shapeId="0" xr:uid="{A2012C2C-62CB-4A96-ACEC-D6C360C7D325}">
      <text>
        <r>
          <rPr>
            <sz val="12"/>
            <color rgb="FF000000"/>
            <rFont val="Aptos Narrow"/>
            <family val="2"/>
          </rPr>
          <t xml:space="preserve">Sheva Son:
</t>
        </r>
        <r>
          <rPr>
            <sz val="12"/>
            <color rgb="FF000000"/>
            <rFont val="Aptos Narrow"/>
            <family val="2"/>
          </rPr>
          <t>Last Week was: 11.290.000</t>
        </r>
      </text>
    </comment>
    <comment ref="D10" authorId="1" shapeId="0" xr:uid="{0B0CE1B1-99C7-8640-B9E6-BC0B50231077}">
      <text>
        <r>
          <rPr>
            <sz val="12"/>
            <color rgb="FF000000"/>
            <rFont val="Aptos Narrow"/>
            <family val="2"/>
          </rPr>
          <t xml:space="preserve">Hoàng Đức Việt:
</t>
        </r>
        <r>
          <rPr>
            <sz val="12"/>
            <color rgb="FF000000"/>
            <rFont val="Aptos Narrow"/>
            <family val="2"/>
          </rPr>
          <t>Last week was: 8.490.000</t>
        </r>
      </text>
    </comment>
    <comment ref="E10" authorId="1" shapeId="0" xr:uid="{AEC76D63-C26C-44B6-B580-D9D530954FC7}">
      <text>
        <r>
          <rPr>
            <sz val="12"/>
            <color rgb="FF000000"/>
            <rFont val="Aptos Narrow"/>
            <family val="2"/>
          </rPr>
          <t xml:space="preserve">Đặng Thanh Vượng:
</t>
        </r>
        <r>
          <rPr>
            <sz val="12"/>
            <color rgb="FF000000"/>
            <rFont val="Aptos Narrow"/>
            <family val="2"/>
          </rPr>
          <t>Last week was: 8.840.000</t>
        </r>
      </text>
    </comment>
    <comment ref="F10" authorId="2" shapeId="0" xr:uid="{F5EC3558-D6D9-C14D-93AC-C7B747408B75}">
      <text>
        <r>
          <rPr>
            <b/>
            <sz val="10"/>
            <color rgb="FF000000"/>
            <rFont val="Tahoma"/>
            <family val="2"/>
          </rPr>
          <t>Duy Nguyen:</t>
        </r>
        <r>
          <rPr>
            <sz val="10"/>
            <color rgb="FF000000"/>
            <rFont val="Tahoma"/>
            <family val="2"/>
          </rPr>
          <t xml:space="preserve">
</t>
        </r>
        <r>
          <rPr>
            <sz val="10"/>
            <color rgb="FF000000"/>
            <rFont val="Tahoma"/>
            <family val="2"/>
          </rPr>
          <t>last week was 8,690,000</t>
        </r>
      </text>
    </comment>
    <comment ref="F11" authorId="2" shapeId="0" xr:uid="{4D784106-39DA-C54E-B284-64A6A7C596F7}">
      <text>
        <r>
          <rPr>
            <b/>
            <sz val="10"/>
            <color rgb="FF000000"/>
            <rFont val="Tahoma"/>
            <family val="2"/>
          </rPr>
          <t>Duy Nguyen:</t>
        </r>
        <r>
          <rPr>
            <sz val="10"/>
            <color rgb="FF000000"/>
            <rFont val="Tahoma"/>
            <family val="2"/>
          </rPr>
          <t xml:space="preserve">
</t>
        </r>
        <r>
          <rPr>
            <sz val="10"/>
            <color rgb="FF000000"/>
            <rFont val="Tahoma"/>
            <family val="2"/>
          </rPr>
          <t>last week was 14,690,000</t>
        </r>
      </text>
    </comment>
    <comment ref="C12" authorId="1" shapeId="0" xr:uid="{8E4D8240-85C9-4441-A22A-5DE7B868B39C}">
      <text>
        <r>
          <rPr>
            <b/>
            <sz val="10"/>
            <color rgb="FF000000"/>
            <rFont val="Tahoma"/>
            <family val="2"/>
          </rPr>
          <t xml:space="preserve">was 12,290,000
</t>
        </r>
        <r>
          <rPr>
            <b/>
            <sz val="10"/>
            <color rgb="FF000000"/>
            <rFont val="Tahoma"/>
            <family val="2"/>
          </rPr>
          <t xml:space="preserve">
</t>
        </r>
        <r>
          <rPr>
            <b/>
            <sz val="10"/>
            <color rgb="FF000000"/>
            <rFont val="Tahoma"/>
            <family val="2"/>
          </rPr>
          <t>VNP100</t>
        </r>
      </text>
    </comment>
    <comment ref="B13" authorId="5" shapeId="0" xr:uid="{FA313779-189B-874F-AFF6-D66F6A9028A7}">
      <text>
        <r>
          <rPr>
            <b/>
            <sz val="10"/>
            <color rgb="FF000000"/>
            <rFont val="Tahoma"/>
            <family val="2"/>
          </rPr>
          <t>Duy:</t>
        </r>
        <r>
          <rPr>
            <sz val="10"/>
            <color rgb="FF000000"/>
            <rFont val="Tahoma"/>
            <family val="2"/>
          </rPr>
          <t xml:space="preserve">
</t>
        </r>
        <r>
          <rPr>
            <sz val="10"/>
            <color rgb="FF000000"/>
            <rFont val="Tahoma"/>
            <family val="2"/>
          </rPr>
          <t>10.190.000</t>
        </r>
      </text>
    </comment>
    <comment ref="D13" authorId="1" shapeId="0" xr:uid="{C2A04ADE-B9A6-0B45-8220-EB732F105CC9}">
      <text>
        <r>
          <rPr>
            <sz val="12"/>
            <color rgb="FF000000"/>
            <rFont val="Aptos Narrow"/>
            <family val="2"/>
          </rPr>
          <t xml:space="preserve">Hoàng Đức Việt:
</t>
        </r>
        <r>
          <rPr>
            <sz val="12"/>
            <color rgb="FF000000"/>
            <rFont val="Aptos Narrow"/>
            <family val="2"/>
          </rPr>
          <t>Last week was: 9.490.000đ</t>
        </r>
      </text>
    </comment>
    <comment ref="F13" authorId="2" shapeId="0" xr:uid="{C73131B0-0786-5A42-AA21-A481B7F8416D}">
      <text>
        <r>
          <rPr>
            <b/>
            <sz val="10"/>
            <color rgb="FF000000"/>
            <rFont val="Tahoma"/>
            <family val="2"/>
          </rPr>
          <t>Duy Nguyen:</t>
        </r>
        <r>
          <rPr>
            <sz val="10"/>
            <color rgb="FF000000"/>
            <rFont val="Tahoma"/>
            <family val="2"/>
          </rPr>
          <t xml:space="preserve">
</t>
        </r>
        <r>
          <rPr>
            <sz val="10"/>
            <color rgb="FF000000"/>
            <rFont val="Tahoma"/>
            <family val="2"/>
          </rPr>
          <t>last week was 9,650,000</t>
        </r>
      </text>
    </comment>
    <comment ref="B14" authorId="4" shapeId="0" xr:uid="{4BFDE88F-B6EA-6942-AADE-F75380C08A56}">
      <text>
        <r>
          <rPr>
            <b/>
            <sz val="9"/>
            <color rgb="FF000000"/>
            <rFont val="Times New Roman"/>
            <family val="1"/>
          </rPr>
          <t>pc:</t>
        </r>
        <r>
          <rPr>
            <sz val="9"/>
            <color rgb="FF000000"/>
            <rFont val="Times New Roman"/>
            <family val="1"/>
          </rPr>
          <t xml:space="preserve">
</t>
        </r>
        <r>
          <rPr>
            <sz val="9"/>
            <color rgb="FF000000"/>
            <rFont val="Times New Roman"/>
            <family val="1"/>
          </rPr>
          <t>Was 7,340,000</t>
        </r>
      </text>
    </comment>
    <comment ref="C14" authorId="0" shapeId="0" xr:uid="{AA93B00A-A715-094C-9463-5398D378B25E}">
      <text>
        <r>
          <rPr>
            <b/>
            <sz val="10"/>
            <color rgb="FF000000"/>
            <rFont val="Tahoma"/>
            <family val="2"/>
          </rPr>
          <t>Microsoft Office User:</t>
        </r>
        <r>
          <rPr>
            <sz val="10"/>
            <color rgb="FF000000"/>
            <rFont val="Tahoma"/>
            <family val="2"/>
          </rPr>
          <t xml:space="preserve">
</t>
        </r>
        <r>
          <rPr>
            <sz val="10"/>
            <color rgb="FF000000"/>
            <rFont val="Tahoma"/>
            <family val="2"/>
          </rPr>
          <t xml:space="preserve">was 7,340,000
</t>
        </r>
        <r>
          <rPr>
            <sz val="10"/>
            <color rgb="FF000000"/>
            <rFont val="Tahoma"/>
            <family val="2"/>
          </rPr>
          <t>VNP50</t>
        </r>
      </text>
    </comment>
    <comment ref="D14" authorId="1" shapeId="0" xr:uid="{22655C90-CC06-F146-B736-DB666FB8DE67}">
      <text>
        <r>
          <rPr>
            <b/>
            <sz val="10"/>
            <color rgb="FF000000"/>
            <rFont val="Tahoma"/>
            <family val="2"/>
          </rPr>
          <t>Hoàng Đức Việt</t>
        </r>
        <r>
          <rPr>
            <sz val="10"/>
            <color rgb="FF000000"/>
            <rFont val="Tahoma"/>
            <family val="2"/>
          </rPr>
          <t xml:space="preserve">
</t>
        </r>
        <r>
          <rPr>
            <sz val="10"/>
            <color rgb="FF000000"/>
            <rFont val="Helvetica Neue"/>
            <family val="2"/>
          </rPr>
          <t>Last week was: 7.040,000</t>
        </r>
        <r>
          <rPr>
            <sz val="10"/>
            <color rgb="FF000000"/>
            <rFont val="Tahoma"/>
            <family val="2"/>
          </rPr>
          <t xml:space="preserve">	</t>
        </r>
      </text>
    </comment>
    <comment ref="F14" authorId="2" shapeId="0" xr:uid="{6C28D53F-EADB-A140-B5B5-2B0141FE913E}">
      <text>
        <r>
          <rPr>
            <b/>
            <sz val="10"/>
            <color rgb="FF000000"/>
            <rFont val="Tahoma"/>
            <family val="2"/>
          </rPr>
          <t>Duy Nguyen:</t>
        </r>
        <r>
          <rPr>
            <sz val="10"/>
            <color rgb="FF000000"/>
            <rFont val="Tahoma"/>
            <family val="2"/>
          </rPr>
          <t xml:space="preserve">
</t>
        </r>
        <r>
          <rPr>
            <sz val="10"/>
            <color rgb="FF000000"/>
            <rFont val="Tahoma"/>
            <family val="2"/>
          </rPr>
          <t>last week was 7,090,000</t>
        </r>
      </text>
    </comment>
    <comment ref="F15" authorId="2" shapeId="0" xr:uid="{54A32F8A-31CB-624B-AC4B-D0E54C3333EF}">
      <text>
        <r>
          <rPr>
            <b/>
            <sz val="10"/>
            <color rgb="FF000000"/>
            <rFont val="Tahoma"/>
            <family val="2"/>
          </rPr>
          <t>Duy Nguyen:</t>
        </r>
        <r>
          <rPr>
            <sz val="10"/>
            <color rgb="FF000000"/>
            <rFont val="Tahoma"/>
            <family val="2"/>
          </rPr>
          <t xml:space="preserve">
</t>
        </r>
        <r>
          <rPr>
            <sz val="10"/>
            <color rgb="FF000000"/>
            <rFont val="Tahoma"/>
            <family val="2"/>
          </rPr>
          <t>last week was OOS</t>
        </r>
      </text>
    </comment>
    <comment ref="G15" authorId="3" shapeId="0" xr:uid="{B9E30C46-6B47-3C4D-A23D-0EA65921819F}">
      <text>
        <r>
          <rPr>
            <b/>
            <sz val="9"/>
            <color rgb="FF000000"/>
            <rFont val="Tahoma"/>
            <family val="2"/>
          </rPr>
          <t>Windows User:</t>
        </r>
        <r>
          <rPr>
            <sz val="9"/>
            <color rgb="FF000000"/>
            <rFont val="Tahoma"/>
            <family val="2"/>
          </rPr>
          <t xml:space="preserve">
</t>
        </r>
        <r>
          <rPr>
            <sz val="9"/>
            <color rgb="FF000000"/>
            <rFont val="Tahoma"/>
            <family val="2"/>
          </rPr>
          <t>16990000</t>
        </r>
      </text>
    </comment>
    <comment ref="E16" authorId="0" shapeId="0" xr:uid="{61734979-C06E-0544-B2C3-E2549EF5B54D}">
      <text>
        <r>
          <rPr>
            <sz val="12"/>
            <color rgb="FF000000"/>
            <rFont val="Aptos Narrow"/>
            <family val="2"/>
          </rPr>
          <t xml:space="preserve">Son Nguyen:
</t>
        </r>
        <r>
          <rPr>
            <sz val="12"/>
            <color rgb="FF000000"/>
            <rFont val="Aptos Narrow"/>
            <family val="2"/>
          </rPr>
          <t xml:space="preserve">Last week was:
</t>
        </r>
        <r>
          <rPr>
            <sz val="12"/>
            <color rgb="FF000000"/>
            <rFont val="Aptos Narrow"/>
            <family val="2"/>
          </rPr>
          <t>20.990.000 đ</t>
        </r>
      </text>
    </comment>
    <comment ref="G16" authorId="3" shapeId="0" xr:uid="{99F0BCF5-DBA8-FE41-A21E-7A47FA0F90A8}">
      <text>
        <r>
          <rPr>
            <b/>
            <sz val="9"/>
            <color rgb="FF000000"/>
            <rFont val="Tahoma"/>
            <family val="2"/>
          </rPr>
          <t>Windows User:</t>
        </r>
        <r>
          <rPr>
            <sz val="9"/>
            <color rgb="FF000000"/>
            <rFont val="Tahoma"/>
            <family val="2"/>
          </rPr>
          <t xml:space="preserve">
</t>
        </r>
        <r>
          <rPr>
            <sz val="9"/>
            <color rgb="FF000000"/>
            <rFont val="Tahoma"/>
            <family val="2"/>
          </rPr>
          <t>21990000</t>
        </r>
      </text>
    </comment>
    <comment ref="B17" authorId="4" shapeId="0" xr:uid="{4944729D-0173-A44E-9891-2043AA1FBD3E}">
      <text>
        <r>
          <rPr>
            <b/>
            <sz val="9"/>
            <color rgb="FF000000"/>
            <rFont val="Times New Roman"/>
            <family val="1"/>
          </rPr>
          <t>pc:</t>
        </r>
        <r>
          <rPr>
            <sz val="9"/>
            <color rgb="FF000000"/>
            <rFont val="Times New Roman"/>
            <family val="1"/>
          </rPr>
          <t xml:space="preserve">
</t>
        </r>
        <r>
          <rPr>
            <sz val="9"/>
            <color rgb="FF000000"/>
            <rFont val="Times New Roman"/>
            <family val="1"/>
          </rPr>
          <t>Was 28,290,000</t>
        </r>
      </text>
    </comment>
    <comment ref="C17" authorId="1" shapeId="0" xr:uid="{7B7C49F8-CADE-FC45-9BEC-06EDF7C10708}">
      <text>
        <r>
          <rPr>
            <b/>
            <sz val="10"/>
            <color rgb="FF000000"/>
            <rFont val="Tahoma"/>
            <family val="2"/>
          </rPr>
          <t xml:space="preserve">was 28,290,000
</t>
        </r>
        <r>
          <rPr>
            <b/>
            <sz val="10"/>
            <color rgb="FF000000"/>
            <rFont val="Tahoma"/>
            <family val="2"/>
          </rPr>
          <t xml:space="preserve">
</t>
        </r>
        <r>
          <rPr>
            <b/>
            <sz val="10"/>
            <color rgb="FF000000"/>
            <rFont val="Tahoma"/>
            <family val="2"/>
          </rPr>
          <t>VNP200</t>
        </r>
      </text>
    </comment>
    <comment ref="E17" authorId="0" shapeId="0" xr:uid="{526430B2-7B57-2344-B79E-314CD2CE8F65}">
      <text>
        <r>
          <rPr>
            <sz val="12"/>
            <color rgb="FF000000"/>
            <rFont val="Aptos Narrow"/>
            <family val="2"/>
          </rPr>
          <t xml:space="preserve">Microsoft Office User:
</t>
        </r>
        <r>
          <rPr>
            <sz val="12"/>
            <color rgb="FF000000"/>
            <rFont val="Aptos Narrow"/>
            <family val="2"/>
          </rPr>
          <t xml:space="preserve">Last week was:
</t>
        </r>
        <r>
          <rPr>
            <sz val="12"/>
            <color rgb="FF000000"/>
            <rFont val="Aptos Narrow"/>
            <family val="2"/>
          </rPr>
          <t>27.390.000đ</t>
        </r>
      </text>
    </comment>
    <comment ref="F17" authorId="2" shapeId="0" xr:uid="{ABD24C57-5C3A-6649-8642-FD0B579B2A79}">
      <text>
        <r>
          <rPr>
            <b/>
            <sz val="10"/>
            <color rgb="FF000000"/>
            <rFont val="Tahoma"/>
            <family val="2"/>
          </rPr>
          <t>Duy Nguyen:</t>
        </r>
        <r>
          <rPr>
            <sz val="10"/>
            <color rgb="FF000000"/>
            <rFont val="Tahoma"/>
            <family val="2"/>
          </rPr>
          <t xml:space="preserve">
</t>
        </r>
        <r>
          <rPr>
            <sz val="10"/>
            <color rgb="FF000000"/>
            <rFont val="Tahoma"/>
            <family val="2"/>
          </rPr>
          <t>last week was 27,790,000</t>
        </r>
      </text>
    </comment>
    <comment ref="G17" authorId="3" shapeId="0" xr:uid="{77A7C99A-B037-1C4E-A254-89425A608022}">
      <text>
        <r>
          <rPr>
            <b/>
            <sz val="9"/>
            <color rgb="FF000000"/>
            <rFont val="Tahoma"/>
            <family val="2"/>
          </rPr>
          <t>Windows User:</t>
        </r>
        <r>
          <rPr>
            <sz val="9"/>
            <color rgb="FF000000"/>
            <rFont val="Tahoma"/>
            <family val="2"/>
          </rPr>
          <t xml:space="preserve">
</t>
        </r>
        <r>
          <rPr>
            <sz val="9"/>
            <color rgb="FF000000"/>
            <rFont val="Tahoma"/>
            <family val="2"/>
          </rPr>
          <t>27690000</t>
        </r>
      </text>
    </comment>
    <comment ref="E18" authorId="6" shapeId="0" xr:uid="{C7B99410-1B7F-462A-935D-5C651BE0245C}">
      <text>
        <r>
          <rPr>
            <sz val="12"/>
            <color rgb="FF000000"/>
            <rFont val="Aptos Narrow"/>
            <family val="2"/>
          </rPr>
          <t xml:space="preserve">Sheva Son:
</t>
        </r>
        <r>
          <rPr>
            <sz val="12"/>
            <color rgb="FF000000"/>
            <rFont val="Aptos Narrow"/>
            <family val="2"/>
          </rPr>
          <t>Last Week Was: 36.190.000 đ</t>
        </r>
      </text>
    </comment>
    <comment ref="G18" authorId="7" shapeId="0" xr:uid="{B46AC23B-DAD1-3248-B4C6-91613B13BABF}">
      <text>
        <r>
          <rPr>
            <b/>
            <sz val="9"/>
            <color rgb="FF000000"/>
            <rFont val="Tahoma"/>
            <family val="2"/>
          </rPr>
          <t>Administrator:</t>
        </r>
        <r>
          <rPr>
            <sz val="9"/>
            <color rgb="FF000000"/>
            <rFont val="Tahoma"/>
            <family val="2"/>
          </rPr>
          <t xml:space="preserve">
</t>
        </r>
        <r>
          <rPr>
            <sz val="9"/>
            <color rgb="FF000000"/>
            <rFont val="Tahoma"/>
            <family val="2"/>
          </rPr>
          <t xml:space="preserve">37390000
</t>
        </r>
      </text>
    </comment>
    <comment ref="B19" authorId="5" shapeId="0" xr:uid="{31907388-C30A-0340-93FB-A805191A450C}">
      <text>
        <r>
          <rPr>
            <b/>
            <sz val="10"/>
            <color rgb="FF000000"/>
            <rFont val="Tahoma"/>
            <family val="2"/>
          </rPr>
          <t>Duy:</t>
        </r>
        <r>
          <rPr>
            <sz val="10"/>
            <color rgb="FF000000"/>
            <rFont val="Tahoma"/>
            <family val="2"/>
          </rPr>
          <t xml:space="preserve">
</t>
        </r>
        <r>
          <rPr>
            <sz val="10"/>
            <color rgb="FF000000"/>
            <rFont val="Tahoma"/>
            <family val="2"/>
          </rPr>
          <t>6.140.000</t>
        </r>
      </text>
    </comment>
    <comment ref="C19" authorId="0" shapeId="0" xr:uid="{6472550D-DDF6-A144-99C6-222ED23C0160}">
      <text>
        <r>
          <rPr>
            <b/>
            <sz val="10"/>
            <color rgb="FF000000"/>
            <rFont val="Tahoma"/>
            <family val="2"/>
          </rPr>
          <t xml:space="preserve">was 5,940,000
</t>
        </r>
        <r>
          <rPr>
            <b/>
            <sz val="10"/>
            <color rgb="FF000000"/>
            <rFont val="Tahoma"/>
            <family val="2"/>
          </rPr>
          <t xml:space="preserve">
</t>
        </r>
        <r>
          <rPr>
            <b/>
            <sz val="10"/>
            <color rgb="FF000000"/>
            <rFont val="Tahoma"/>
            <family val="2"/>
          </rPr>
          <t>VNP50</t>
        </r>
      </text>
    </comment>
    <comment ref="D19" authorId="8" shapeId="0" xr:uid="{2D96B6A7-01B2-4D48-9DC4-FE558D4B3F37}">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5.690.000</t>
        </r>
      </text>
    </comment>
    <comment ref="E19" authorId="0" shapeId="0" xr:uid="{04A193DA-EF7C-1D45-B478-2D905EB22E10}">
      <text>
        <r>
          <rPr>
            <sz val="12"/>
            <color rgb="FF000000"/>
            <rFont val="Aptos Narrow"/>
            <family val="2"/>
          </rPr>
          <t xml:space="preserve">Son Sheva:
</t>
        </r>
        <r>
          <rPr>
            <sz val="12"/>
            <color rgb="FF000000"/>
            <rFont val="Aptos Narrow"/>
            <family val="2"/>
          </rPr>
          <t xml:space="preserve">Last week was:
</t>
        </r>
        <r>
          <rPr>
            <sz val="12"/>
            <color rgb="FF000000"/>
            <rFont val="Aptos Narrow"/>
            <family val="2"/>
          </rPr>
          <t>5.731.100đ</t>
        </r>
      </text>
    </comment>
    <comment ref="F19" authorId="2" shapeId="0" xr:uid="{1F63AF08-7611-0A44-878D-051AA9D51DDD}">
      <text>
        <r>
          <rPr>
            <b/>
            <sz val="10"/>
            <color rgb="FF000000"/>
            <rFont val="Tahoma"/>
            <family val="2"/>
          </rPr>
          <t>Duy Nguyen:</t>
        </r>
        <r>
          <rPr>
            <sz val="10"/>
            <color rgb="FF000000"/>
            <rFont val="Tahoma"/>
            <family val="2"/>
          </rPr>
          <t xml:space="preserve">
</t>
        </r>
        <r>
          <rPr>
            <sz val="10"/>
            <color rgb="FF000000"/>
            <rFont val="Tahoma"/>
            <family val="2"/>
          </rPr>
          <t>last week was 5,950,000</t>
        </r>
      </text>
    </comment>
    <comment ref="B20" authorId="5" shapeId="0" xr:uid="{C969479A-8273-DF47-A127-2B4202A8CD15}">
      <text>
        <r>
          <rPr>
            <b/>
            <sz val="10"/>
            <color rgb="FF000000"/>
            <rFont val="Tahoma"/>
            <family val="2"/>
          </rPr>
          <t>Duy:</t>
        </r>
        <r>
          <rPr>
            <sz val="10"/>
            <color rgb="FF000000"/>
            <rFont val="Tahoma"/>
            <family val="2"/>
          </rPr>
          <t xml:space="preserve">
</t>
        </r>
        <r>
          <rPr>
            <sz val="10"/>
            <color rgb="FF000000"/>
            <rFont val="Tahoma"/>
            <family val="2"/>
          </rPr>
          <t>Was: 7.440.000</t>
        </r>
      </text>
    </comment>
    <comment ref="C20" authorId="1" shapeId="0" xr:uid="{C79535CC-57D0-BD4A-B1A9-E865D2CDA6AD}">
      <text>
        <r>
          <rPr>
            <b/>
            <sz val="10"/>
            <color rgb="FF000000"/>
            <rFont val="Tahoma"/>
            <family val="2"/>
          </rPr>
          <t xml:space="preserve">was 7,240,000
</t>
        </r>
        <r>
          <rPr>
            <b/>
            <sz val="10"/>
            <color rgb="FF000000"/>
            <rFont val="Tahoma"/>
            <family val="2"/>
          </rPr>
          <t xml:space="preserve">
</t>
        </r>
        <r>
          <rPr>
            <b/>
            <sz val="10"/>
            <color rgb="FF000000"/>
            <rFont val="Tahoma"/>
            <family val="2"/>
          </rPr>
          <t>VNP50</t>
        </r>
      </text>
    </comment>
    <comment ref="D20" authorId="8" shapeId="0" xr:uid="{8EB66CE2-AD50-8543-B1EB-A4EC75584A9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6.790.000</t>
        </r>
      </text>
    </comment>
    <comment ref="E20" authorId="0" shapeId="0" xr:uid="{EF7B58E9-04AA-D64F-8061-1816593DEE67}">
      <text>
        <r>
          <rPr>
            <sz val="12"/>
            <color rgb="FF000000"/>
            <rFont val="Aptos Narrow"/>
            <family val="2"/>
          </rPr>
          <t xml:space="preserve">Son Sheva:
</t>
        </r>
        <r>
          <rPr>
            <sz val="12"/>
            <color rgb="FF000000"/>
            <rFont val="Aptos Narrow"/>
            <family val="2"/>
          </rPr>
          <t xml:space="preserve">Last week was:
</t>
        </r>
        <r>
          <rPr>
            <sz val="12"/>
            <color rgb="FF000000"/>
            <rFont val="Aptos Narrow"/>
            <family val="2"/>
          </rPr>
          <t>6.870.600đ</t>
        </r>
      </text>
    </comment>
    <comment ref="B21" authorId="5" shapeId="0" xr:uid="{09E68090-B642-EE45-8080-961147019499}">
      <text>
        <r>
          <rPr>
            <b/>
            <sz val="10"/>
            <color rgb="FF000000"/>
            <rFont val="Tahoma"/>
            <family val="2"/>
          </rPr>
          <t>Duy:</t>
        </r>
        <r>
          <rPr>
            <sz val="10"/>
            <color rgb="FF000000"/>
            <rFont val="Tahoma"/>
            <family val="2"/>
          </rPr>
          <t xml:space="preserve">
</t>
        </r>
        <r>
          <rPr>
            <sz val="10"/>
            <color rgb="FF000000"/>
            <rFont val="Tahoma"/>
            <family val="2"/>
          </rPr>
          <t>Was: 7.040.000</t>
        </r>
      </text>
    </comment>
    <comment ref="D21" authorId="8" shapeId="0" xr:uid="{E6D2576E-A455-BA47-8547-1866796BB2A6}">
      <text>
        <r>
          <rPr>
            <b/>
            <sz val="10"/>
            <color rgb="FF000000"/>
            <rFont val="Tahoma"/>
            <family val="2"/>
          </rPr>
          <t xml:space="preserve">Việt Hoàng:
</t>
        </r>
        <r>
          <rPr>
            <sz val="10"/>
            <color rgb="FF000000"/>
            <rFont val="Tahoma"/>
            <family val="2"/>
          </rPr>
          <t>Last</t>
        </r>
        <r>
          <rPr>
            <b/>
            <sz val="10"/>
            <color rgb="FF000000"/>
            <rFont val="Tahoma"/>
            <family val="2"/>
          </rPr>
          <t xml:space="preserve"> </t>
        </r>
        <r>
          <rPr>
            <sz val="10"/>
            <color rgb="FF000000"/>
            <rFont val="Tahoma"/>
            <family val="2"/>
          </rPr>
          <t>week</t>
        </r>
        <r>
          <rPr>
            <b/>
            <sz val="10"/>
            <color rgb="FF000000"/>
            <rFont val="Tahoma"/>
            <family val="2"/>
          </rPr>
          <t xml:space="preserve"> </t>
        </r>
        <r>
          <rPr>
            <sz val="10"/>
            <color rgb="FF000000"/>
            <rFont val="Tahoma"/>
            <family val="2"/>
          </rPr>
          <t xml:space="preserve">was
</t>
        </r>
        <r>
          <rPr>
            <sz val="10"/>
            <color rgb="FF000000"/>
            <rFont val="Tahoma"/>
            <family val="2"/>
          </rPr>
          <t>6.240.000</t>
        </r>
      </text>
    </comment>
    <comment ref="E21" authorId="0" shapeId="0" xr:uid="{4B996A17-08B2-1A4C-8576-EE510AE95FBD}">
      <text>
        <r>
          <rPr>
            <sz val="12"/>
            <color rgb="FF000000"/>
            <rFont val="Aptos Narrow"/>
            <family val="2"/>
          </rPr>
          <t xml:space="preserve">Son Sheva:
</t>
        </r>
        <r>
          <rPr>
            <sz val="12"/>
            <color rgb="FF000000"/>
            <rFont val="Aptos Narrow"/>
            <family val="2"/>
          </rPr>
          <t xml:space="preserve">Last week was:
</t>
        </r>
        <r>
          <rPr>
            <sz val="12"/>
            <color rgb="FF000000"/>
            <rFont val="Aptos Narrow"/>
            <family val="2"/>
          </rPr>
          <t>6.425.100đ</t>
        </r>
      </text>
    </comment>
    <comment ref="C22" authorId="0" shapeId="0" xr:uid="{1F9841E0-E151-AE4B-A109-358121E2B8D1}">
      <text>
        <r>
          <rPr>
            <b/>
            <sz val="10"/>
            <color rgb="FF000000"/>
            <rFont val="Tahoma"/>
            <family val="2"/>
          </rPr>
          <t xml:space="preserve">was 7,940,000
</t>
        </r>
        <r>
          <rPr>
            <b/>
            <sz val="10"/>
            <color rgb="FF000000"/>
            <rFont val="Tahoma"/>
            <family val="2"/>
          </rPr>
          <t xml:space="preserve">
</t>
        </r>
        <r>
          <rPr>
            <b/>
            <sz val="10"/>
            <color rgb="FF000000"/>
            <rFont val="Tahoma"/>
            <family val="2"/>
          </rPr>
          <t>VNP50</t>
        </r>
      </text>
    </comment>
    <comment ref="D22" authorId="8" shapeId="0" xr:uid="{2EAE7181-13D6-2F42-A884-35BB8F7E0C0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7.540.000</t>
        </r>
      </text>
    </comment>
    <comment ref="E22" authorId="0" shapeId="0" xr:uid="{656C90A7-BA33-AA46-B8D0-22B737328786}">
      <text>
        <r>
          <rPr>
            <sz val="12"/>
            <color rgb="FF000000"/>
            <rFont val="Aptos Narrow"/>
            <family val="2"/>
          </rPr>
          <t xml:space="preserve">Son Sheva:
</t>
        </r>
        <r>
          <rPr>
            <sz val="12"/>
            <color rgb="FF000000"/>
            <rFont val="Aptos Narrow"/>
            <family val="2"/>
          </rPr>
          <t xml:space="preserve">Last week was:
</t>
        </r>
        <r>
          <rPr>
            <sz val="12"/>
            <color rgb="FF000000"/>
            <rFont val="Aptos Narrow"/>
            <family val="2"/>
          </rPr>
          <t>7.662.600đ</t>
        </r>
      </text>
    </comment>
    <comment ref="B23" authorId="5" shapeId="0" xr:uid="{A76DBA7D-5C6D-0B4F-B05E-55B27738D46C}">
      <text>
        <r>
          <rPr>
            <b/>
            <sz val="10"/>
            <color rgb="FF000000"/>
            <rFont val="Tahoma"/>
            <family val="2"/>
          </rPr>
          <t>Duy:</t>
        </r>
        <r>
          <rPr>
            <sz val="10"/>
            <color rgb="FF000000"/>
            <rFont val="Tahoma"/>
            <family val="2"/>
          </rPr>
          <t xml:space="preserve">
</t>
        </r>
        <r>
          <rPr>
            <sz val="10"/>
            <color rgb="FF000000"/>
            <rFont val="Tahoma"/>
            <family val="2"/>
          </rPr>
          <t>Was: 9.690.000</t>
        </r>
      </text>
    </comment>
    <comment ref="E23" authorId="6" shapeId="0" xr:uid="{BE7304E8-A793-4ADB-A2E7-C5C7665FB164}">
      <text>
        <r>
          <rPr>
            <sz val="12"/>
            <color rgb="FF000000"/>
            <rFont val="Aptos Narrow"/>
            <family val="2"/>
          </rPr>
          <t xml:space="preserve">Sheva Son:
</t>
        </r>
        <r>
          <rPr>
            <sz val="12"/>
            <color rgb="FF000000"/>
            <rFont val="Aptos Narrow"/>
            <family val="2"/>
          </rPr>
          <t xml:space="preserve">Last Week was: 8.900.100đ
</t>
        </r>
      </text>
    </comment>
    <comment ref="F23" authorId="2" shapeId="0" xr:uid="{2C715B03-23A5-124E-800A-412E1FA7AA37}">
      <text>
        <r>
          <rPr>
            <b/>
            <sz val="10"/>
            <color rgb="FF000000"/>
            <rFont val="Tahoma"/>
            <family val="2"/>
          </rPr>
          <t>Duy Nguyen:</t>
        </r>
        <r>
          <rPr>
            <sz val="10"/>
            <color rgb="FF000000"/>
            <rFont val="Tahoma"/>
            <family val="2"/>
          </rPr>
          <t xml:space="preserve">
</t>
        </r>
        <r>
          <rPr>
            <sz val="10"/>
            <color rgb="FF000000"/>
            <rFont val="Tahoma"/>
            <family val="2"/>
          </rPr>
          <t>last week was 9,490,000</t>
        </r>
      </text>
    </comment>
    <comment ref="D24" authorId="1" shapeId="0" xr:uid="{38DD3DAF-0738-4A45-BF27-A9A1E7E1E5C8}">
      <text>
        <r>
          <rPr>
            <sz val="12"/>
            <color rgb="FF000000"/>
            <rFont val="Aptos Narrow"/>
            <family val="2"/>
          </rPr>
          <t xml:space="preserve">Last week was: 11.690.000đ	</t>
        </r>
      </text>
    </comment>
    <comment ref="E24" authorId="1" shapeId="0" xr:uid="{CC3C43C6-A7B8-4FC2-9120-B4BFCF4B875C}">
      <text>
        <r>
          <rPr>
            <sz val="12"/>
            <color rgb="FF000000"/>
            <rFont val="Aptos Narrow"/>
            <family val="2"/>
          </rPr>
          <t xml:space="preserve">Son Sheva:
</t>
        </r>
        <r>
          <rPr>
            <sz val="12"/>
            <color rgb="FF000000"/>
            <rFont val="Aptos Narrow"/>
            <family val="2"/>
          </rPr>
          <t xml:space="preserve">Last week was: 12.190.000đ	</t>
        </r>
      </text>
    </comment>
    <comment ref="B25" authorId="5" shapeId="0" xr:uid="{AA614C15-3B23-5246-AC3E-8C92A76F01EE}">
      <text>
        <r>
          <rPr>
            <b/>
            <sz val="10"/>
            <color rgb="FF000000"/>
            <rFont val="Tahoma"/>
            <family val="2"/>
          </rPr>
          <t>Duy:</t>
        </r>
        <r>
          <rPr>
            <sz val="10"/>
            <color rgb="FF000000"/>
            <rFont val="Tahoma"/>
            <family val="2"/>
          </rPr>
          <t xml:space="preserve">
</t>
        </r>
        <r>
          <rPr>
            <sz val="10"/>
            <color rgb="FF000000"/>
            <rFont val="Tahoma"/>
            <family val="2"/>
          </rPr>
          <t>Was: 10.790.000</t>
        </r>
      </text>
    </comment>
    <comment ref="C25" authorId="0" shapeId="0" xr:uid="{A81CACC5-7491-8D46-AB9A-CBCECCE3C69C}">
      <text>
        <r>
          <rPr>
            <b/>
            <sz val="10"/>
            <color rgb="FF000000"/>
            <rFont val="Tahoma"/>
            <family val="2"/>
          </rPr>
          <t xml:space="preserve">was 10,590,000
</t>
        </r>
        <r>
          <rPr>
            <b/>
            <sz val="10"/>
            <color rgb="FF000000"/>
            <rFont val="Tahoma"/>
            <family val="2"/>
          </rPr>
          <t xml:space="preserve">
</t>
        </r>
        <r>
          <rPr>
            <b/>
            <sz val="10"/>
            <color rgb="FF000000"/>
            <rFont val="Tahoma"/>
            <family val="2"/>
          </rPr>
          <t>VNP100</t>
        </r>
      </text>
    </comment>
    <comment ref="E25" authorId="6" shapeId="0" xr:uid="{803324BD-25EA-4C34-BDB7-FA0C8F1F552F}">
      <text>
        <r>
          <rPr>
            <sz val="12"/>
            <color rgb="FF000000"/>
            <rFont val="Aptos Narrow"/>
            <family val="2"/>
          </rPr>
          <t xml:space="preserve">Sheva Son:
</t>
        </r>
        <r>
          <rPr>
            <sz val="12"/>
            <color rgb="FF000000"/>
            <rFont val="Aptos Narrow"/>
            <family val="2"/>
          </rPr>
          <t>Last Week was: 9.692.100đ</t>
        </r>
      </text>
    </comment>
    <comment ref="F25" authorId="2" shapeId="0" xr:uid="{0C1195E0-FB11-E04C-BF8B-687BA496BE67}">
      <text>
        <r>
          <rPr>
            <b/>
            <sz val="10"/>
            <color rgb="FF000000"/>
            <rFont val="Tahoma"/>
            <family val="2"/>
          </rPr>
          <t>Duy Nguyen:</t>
        </r>
        <r>
          <rPr>
            <sz val="10"/>
            <color rgb="FF000000"/>
            <rFont val="Tahoma"/>
            <family val="2"/>
          </rPr>
          <t xml:space="preserve">
</t>
        </r>
        <r>
          <rPr>
            <sz val="10"/>
            <color rgb="FF000000"/>
            <rFont val="Tahoma"/>
            <family val="2"/>
          </rPr>
          <t>last week was 10,390,000</t>
        </r>
      </text>
    </comment>
    <comment ref="D26" authorId="6" shapeId="0" xr:uid="{BE9B3D45-CEB0-4DB7-9ECE-39B69DFE6430}">
      <text>
        <r>
          <rPr>
            <sz val="12"/>
            <color rgb="FF000000"/>
            <rFont val="Aptos Narrow"/>
            <family val="2"/>
          </rPr>
          <t xml:space="preserve">Hoàng Đức Việt
</t>
        </r>
        <r>
          <rPr>
            <sz val="12"/>
            <color rgb="FF000000"/>
            <rFont val="Aptos Narrow"/>
            <family val="2"/>
          </rPr>
          <t>Last Week was: 12.690.000</t>
        </r>
      </text>
    </comment>
    <comment ref="E26" authorId="6" shapeId="0" xr:uid="{3C259E6F-7DCE-41EE-9872-990DF80EED91}">
      <text>
        <r>
          <rPr>
            <sz val="12"/>
            <color rgb="FF000000"/>
            <rFont val="Aptos Narrow"/>
            <family val="2"/>
          </rPr>
          <t xml:space="preserve">Sheva Son:
</t>
        </r>
        <r>
          <rPr>
            <sz val="12"/>
            <color rgb="FF000000"/>
            <rFont val="Aptos Narrow"/>
            <family val="2"/>
          </rPr>
          <t>Last Week was: 12.570.000đ</t>
        </r>
      </text>
    </comment>
    <comment ref="B27" authorId="5" shapeId="0" xr:uid="{D246CD4D-B25D-4C48-B92B-1060E69B2873}">
      <text>
        <r>
          <rPr>
            <b/>
            <sz val="10"/>
            <color rgb="FF000000"/>
            <rFont val="Tahoma"/>
            <family val="2"/>
          </rPr>
          <t>Duy:</t>
        </r>
        <r>
          <rPr>
            <sz val="10"/>
            <color rgb="FF000000"/>
            <rFont val="Tahoma"/>
            <family val="2"/>
          </rPr>
          <t xml:space="preserve">
</t>
        </r>
        <r>
          <rPr>
            <sz val="10"/>
            <color rgb="FF000000"/>
            <rFont val="Tahoma"/>
            <family val="2"/>
          </rPr>
          <t>Was: 20.990.000</t>
        </r>
      </text>
    </comment>
    <comment ref="E27" authorId="6" shapeId="0" xr:uid="{0AD5EE55-E810-4037-978A-3773D93E4EEA}">
      <text>
        <r>
          <rPr>
            <sz val="12"/>
            <color rgb="FF000000"/>
            <rFont val="Aptos Narrow"/>
            <family val="2"/>
          </rPr>
          <t xml:space="preserve">Sheva Son:
</t>
        </r>
        <r>
          <rPr>
            <sz val="12"/>
            <color rgb="FF000000"/>
            <rFont val="Aptos Narrow"/>
            <family val="2"/>
          </rPr>
          <t>Last Week was: 19.690.000đ</t>
        </r>
      </text>
    </comment>
    <comment ref="B28" authorId="5" shapeId="0" xr:uid="{D403046D-8C8D-D04C-BA5D-6C4FD454C923}">
      <text>
        <r>
          <rPr>
            <b/>
            <sz val="10"/>
            <color rgb="FF000000"/>
            <rFont val="Tahoma"/>
            <family val="2"/>
          </rPr>
          <t>Duy:</t>
        </r>
        <r>
          <rPr>
            <sz val="10"/>
            <color rgb="FF000000"/>
            <rFont val="Tahoma"/>
            <family val="2"/>
          </rPr>
          <t xml:space="preserve">
</t>
        </r>
        <r>
          <rPr>
            <sz val="10"/>
            <color rgb="FF000000"/>
            <rFont val="Tahoma"/>
            <family val="2"/>
          </rPr>
          <t>Was: 5.790.000</t>
        </r>
      </text>
    </comment>
    <comment ref="C28" authorId="1" shapeId="0" xr:uid="{CE09A783-3F90-754C-AD6D-C0E037779524}">
      <text>
        <r>
          <rPr>
            <b/>
            <sz val="10"/>
            <color rgb="FF000000"/>
            <rFont val="Tahoma"/>
            <family val="2"/>
          </rPr>
          <t>was 5,790,000</t>
        </r>
      </text>
    </comment>
    <comment ref="D28" authorId="1" shapeId="0" xr:uid="{9C70C02B-1652-AA41-B3D0-D38D8C5943A9}">
      <text>
        <r>
          <rPr>
            <b/>
            <sz val="10"/>
            <color rgb="FF000000"/>
            <rFont val="Tahoma"/>
            <family val="2"/>
          </rPr>
          <t>Hoàng Đức Việt</t>
        </r>
        <r>
          <rPr>
            <sz val="10"/>
            <color rgb="FF000000"/>
            <rFont val="Tahoma"/>
            <family val="2"/>
          </rPr>
          <t xml:space="preserve">
</t>
        </r>
        <r>
          <rPr>
            <sz val="10"/>
            <color rgb="FF000000"/>
            <rFont val="Helvetica Neue"/>
            <family val="2"/>
          </rPr>
          <t>Last week was: 5.740,000</t>
        </r>
        <r>
          <rPr>
            <sz val="10"/>
            <color rgb="FF000000"/>
            <rFont val="Tahoma"/>
            <family val="2"/>
          </rPr>
          <t xml:space="preserve">	</t>
        </r>
      </text>
    </comment>
    <comment ref="E28" authorId="0" shapeId="0" xr:uid="{F9EDDB42-D86D-C542-A98C-5735967FB180}">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5.435.100đ</t>
        </r>
      </text>
    </comment>
    <comment ref="B29" authorId="5" shapeId="0" xr:uid="{3FF820F1-5513-064A-9D2A-CF4C372F011E}">
      <text>
        <r>
          <rPr>
            <b/>
            <sz val="10"/>
            <color rgb="FF000000"/>
            <rFont val="Tahoma"/>
            <family val="2"/>
          </rPr>
          <t>Duy:</t>
        </r>
        <r>
          <rPr>
            <sz val="10"/>
            <color rgb="FF000000"/>
            <rFont val="Tahoma"/>
            <family val="2"/>
          </rPr>
          <t xml:space="preserve">
</t>
        </r>
        <r>
          <rPr>
            <sz val="10"/>
            <color rgb="FF000000"/>
            <rFont val="Tahoma"/>
            <family val="2"/>
          </rPr>
          <t>Was: 3.990.000</t>
        </r>
      </text>
    </comment>
    <comment ref="C29" authorId="0" shapeId="0" xr:uid="{5FA26223-E92E-0A40-99CC-586BE360DBF2}">
      <text>
        <r>
          <rPr>
            <b/>
            <sz val="10"/>
            <color rgb="FF000000"/>
            <rFont val="Tahoma"/>
            <family val="2"/>
          </rPr>
          <t>was 3,990,000</t>
        </r>
      </text>
    </comment>
    <comment ref="D29" authorId="8" shapeId="0" xr:uid="{9B485720-9450-4443-9672-FF9AF3C1240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3.990.000</t>
        </r>
      </text>
    </comment>
    <comment ref="E29" authorId="0" shapeId="0" xr:uid="{F33A8883-24E2-8E44-9752-01804872D863}">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4.148.100đ</t>
        </r>
      </text>
    </comment>
    <comment ref="G29" authorId="3" shapeId="0" xr:uid="{E03C3163-7E10-4644-BD54-C0B08F5CBA04}">
      <text>
        <r>
          <rPr>
            <b/>
            <sz val="9"/>
            <color indexed="81"/>
            <rFont val="Tahoma"/>
            <family val="2"/>
          </rPr>
          <t>Windows User:</t>
        </r>
        <r>
          <rPr>
            <sz val="9"/>
            <color indexed="81"/>
            <rFont val="Tahoma"/>
            <family val="2"/>
          </rPr>
          <t xml:space="preserve">
3950000</t>
        </r>
      </text>
    </comment>
    <comment ref="B30" authorId="5" shapeId="0" xr:uid="{2EF1797C-858F-D943-A8B7-12A39A22117F}">
      <text>
        <r>
          <rPr>
            <b/>
            <sz val="10"/>
            <color rgb="FF000000"/>
            <rFont val="Tahoma"/>
            <family val="2"/>
          </rPr>
          <t>Duy:</t>
        </r>
        <r>
          <rPr>
            <sz val="10"/>
            <color rgb="FF000000"/>
            <rFont val="Tahoma"/>
            <family val="2"/>
          </rPr>
          <t xml:space="preserve">
</t>
        </r>
        <r>
          <rPr>
            <sz val="10"/>
            <color rgb="FF000000"/>
            <rFont val="Tahoma"/>
            <family val="2"/>
          </rPr>
          <t>Was: 2.790.000</t>
        </r>
      </text>
    </comment>
    <comment ref="C30" authorId="0" shapeId="0" xr:uid="{5A21DDDC-19BB-734D-ADF5-66D3FB0B6E62}">
      <text>
        <r>
          <rPr>
            <b/>
            <sz val="10"/>
            <color rgb="FF000000"/>
            <rFont val="Tahoma"/>
            <family val="2"/>
          </rPr>
          <t>was 2,790,000</t>
        </r>
      </text>
    </comment>
    <comment ref="D30" authorId="8" shapeId="0" xr:uid="{3A3DC71D-DFD5-4544-98D6-99FCB4E1E32C}">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2.790.000</t>
        </r>
      </text>
    </comment>
    <comment ref="E30" authorId="0" shapeId="0" xr:uid="{FE699218-FC98-DD4B-92F3-BF5D7DC269B1}">
      <text>
        <r>
          <rPr>
            <b/>
            <sz val="10"/>
            <color rgb="FF000000"/>
            <rFont val="Tahoma"/>
            <family val="2"/>
          </rPr>
          <t>Microsoft Office User:</t>
        </r>
        <r>
          <rPr>
            <sz val="10"/>
            <color rgb="FF000000"/>
            <rFont val="Tahoma"/>
            <family val="2"/>
          </rPr>
          <t xml:space="preserve">
</t>
        </r>
        <r>
          <rPr>
            <sz val="10"/>
            <color rgb="FF000000"/>
            <rFont val="Aptos Narrow"/>
          </rPr>
          <t xml:space="preserve">Last week was:
</t>
        </r>
        <r>
          <rPr>
            <sz val="10"/>
            <color rgb="FF000000"/>
            <rFont val="Tahoma"/>
            <family val="2"/>
          </rPr>
          <t>2.890.000đ</t>
        </r>
      </text>
    </comment>
    <comment ref="G30" authorId="3" shapeId="0" xr:uid="{47CF0AAD-4729-A342-862B-59CC91BC2237}">
      <text>
        <r>
          <rPr>
            <b/>
            <sz val="9"/>
            <color indexed="81"/>
            <rFont val="Tahoma"/>
            <family val="2"/>
          </rPr>
          <t>Windows User:</t>
        </r>
        <r>
          <rPr>
            <sz val="9"/>
            <color indexed="81"/>
            <rFont val="Tahoma"/>
            <family val="2"/>
          </rPr>
          <t xml:space="preserve">
2790000</t>
        </r>
      </text>
    </comment>
    <comment ref="D31" authorId="1" shapeId="0" xr:uid="{B488C3C0-0187-714B-BCA4-9D56C1BBB6BB}">
      <text>
        <r>
          <rPr>
            <b/>
            <sz val="10"/>
            <color rgb="FF000000"/>
            <rFont val="Tahoma"/>
            <family val="2"/>
          </rPr>
          <t>Hoàng Đức Việt</t>
        </r>
        <r>
          <rPr>
            <sz val="10"/>
            <color rgb="FF000000"/>
            <rFont val="Tahoma"/>
            <family val="2"/>
          </rPr>
          <t xml:space="preserve">
</t>
        </r>
        <r>
          <rPr>
            <sz val="10"/>
            <color rgb="FF000000"/>
            <rFont val="Helvetica Neue"/>
            <family val="2"/>
          </rPr>
          <t>Last week was: 18.490,000</t>
        </r>
        <r>
          <rPr>
            <sz val="10"/>
            <color rgb="FF000000"/>
            <rFont val="Tahoma"/>
            <family val="2"/>
          </rPr>
          <t xml:space="preserve">	</t>
        </r>
      </text>
    </comment>
    <comment ref="G31" authorId="3" shapeId="0" xr:uid="{1356221C-A0D7-4E4C-80F0-C1BFB1D44350}">
      <text>
        <r>
          <rPr>
            <b/>
            <sz val="9"/>
            <color rgb="FF000000"/>
            <rFont val="Tahoma"/>
            <family val="2"/>
          </rPr>
          <t>Windows User:</t>
        </r>
        <r>
          <rPr>
            <sz val="9"/>
            <color rgb="FF000000"/>
            <rFont val="Tahoma"/>
            <family val="2"/>
          </rPr>
          <t xml:space="preserve">
</t>
        </r>
        <r>
          <rPr>
            <sz val="9"/>
            <color rgb="FF000000"/>
            <rFont val="Tahoma"/>
            <family val="2"/>
          </rPr>
          <t>18490000</t>
        </r>
      </text>
    </comment>
    <comment ref="B32" authorId="4" shapeId="0" xr:uid="{6A0A7247-47B7-AF4A-BE57-6C6908F7C31C}">
      <text>
        <r>
          <rPr>
            <b/>
            <sz val="9"/>
            <color rgb="FF000000"/>
            <rFont val="Times New Roman"/>
            <family val="1"/>
          </rPr>
          <t>pc:</t>
        </r>
        <r>
          <rPr>
            <sz val="9"/>
            <color rgb="FF000000"/>
            <rFont val="Times New Roman"/>
            <family val="1"/>
          </rPr>
          <t xml:space="preserve">
</t>
        </r>
        <r>
          <rPr>
            <sz val="9"/>
            <color rgb="FF000000"/>
            <rFont val="Times New Roman"/>
            <family val="1"/>
          </rPr>
          <t>Was 23,390,000</t>
        </r>
      </text>
    </comment>
    <comment ref="C32" authorId="1" shapeId="0" xr:uid="{4AE10AC1-FF23-A346-84E8-CB75FBFB1965}">
      <text>
        <r>
          <rPr>
            <b/>
            <sz val="10"/>
            <color rgb="FF000000"/>
            <rFont val="Tahoma"/>
            <family val="2"/>
          </rPr>
          <t xml:space="preserve">was 23,290,000
</t>
        </r>
        <r>
          <rPr>
            <b/>
            <sz val="10"/>
            <color rgb="FF000000"/>
            <rFont val="Tahoma"/>
            <family val="2"/>
          </rPr>
          <t xml:space="preserve">
</t>
        </r>
        <r>
          <rPr>
            <b/>
            <sz val="10"/>
            <color rgb="FF000000"/>
            <rFont val="Tahoma"/>
            <family val="2"/>
          </rPr>
          <t>VNP200</t>
        </r>
      </text>
    </comment>
    <comment ref="D32" authorId="1" shapeId="0" xr:uid="{6D209A25-1E99-D94A-99F4-E718A297A0C1}">
      <text>
        <r>
          <rPr>
            <b/>
            <sz val="10"/>
            <color rgb="FF000000"/>
            <rFont val="Tahoma"/>
            <family val="2"/>
          </rPr>
          <t>Hoàng Đức Việt:</t>
        </r>
        <r>
          <rPr>
            <sz val="10"/>
            <color rgb="FF000000"/>
            <rFont val="Tahoma"/>
            <family val="2"/>
          </rPr>
          <t xml:space="preserve">
</t>
        </r>
        <r>
          <rPr>
            <sz val="10"/>
            <color rgb="FF000000"/>
            <rFont val="Helvetica Neue"/>
            <family val="2"/>
          </rPr>
          <t>Last week was: 23.090,000</t>
        </r>
        <r>
          <rPr>
            <sz val="10"/>
            <color rgb="FF000000"/>
            <rFont val="Tahoma"/>
            <family val="2"/>
          </rPr>
          <t xml:space="preserve">	</t>
        </r>
      </text>
    </comment>
    <comment ref="F32" authorId="2" shapeId="0" xr:uid="{77554ABA-9680-614C-B167-17616932B713}">
      <text>
        <r>
          <rPr>
            <b/>
            <sz val="10"/>
            <color rgb="FF000000"/>
            <rFont val="Tahoma"/>
            <family val="2"/>
          </rPr>
          <t>Duy Nguyen:</t>
        </r>
        <r>
          <rPr>
            <sz val="10"/>
            <color rgb="FF000000"/>
            <rFont val="Tahoma"/>
            <family val="2"/>
          </rPr>
          <t xml:space="preserve">
</t>
        </r>
        <r>
          <rPr>
            <sz val="10"/>
            <color rgb="FF000000"/>
            <rFont val="Tahoma"/>
            <family val="2"/>
          </rPr>
          <t>last week was 23,850,000</t>
        </r>
      </text>
    </comment>
    <comment ref="G32" authorId="7" shapeId="0" xr:uid="{448BB3A7-05E2-A048-A276-653208DF54FA}">
      <text>
        <r>
          <rPr>
            <b/>
            <sz val="9"/>
            <color rgb="FF000000"/>
            <rFont val="Tahoma"/>
            <family val="2"/>
          </rPr>
          <t>Administrator:</t>
        </r>
        <r>
          <rPr>
            <sz val="9"/>
            <color rgb="FF000000"/>
            <rFont val="Tahoma"/>
            <family val="2"/>
          </rPr>
          <t xml:space="preserve">
</t>
        </r>
        <r>
          <rPr>
            <sz val="9"/>
            <color rgb="FF000000"/>
            <rFont val="Tahoma"/>
            <family val="2"/>
          </rPr>
          <t xml:space="preserve">23690000
</t>
        </r>
      </text>
    </comment>
    <comment ref="B33" authorId="4" shapeId="0" xr:uid="{3CB63F58-EA3A-AF40-A153-F72D46F1FBCA}">
      <text>
        <r>
          <rPr>
            <b/>
            <sz val="9"/>
            <color rgb="FF000000"/>
            <rFont val="Times New Roman"/>
            <family val="1"/>
          </rPr>
          <t xml:space="preserve">pc:
</t>
        </r>
        <r>
          <rPr>
            <sz val="9"/>
            <color rgb="FF000000"/>
            <rFont val="Times New Roman"/>
            <family val="1"/>
          </rPr>
          <t>Was 27,090,000</t>
        </r>
      </text>
    </comment>
    <comment ref="C33" authorId="1" shapeId="0" xr:uid="{5849C98E-B74F-1F40-8C52-5FF7E2C5BF5A}">
      <text>
        <r>
          <rPr>
            <b/>
            <sz val="10"/>
            <color rgb="FF000000"/>
            <rFont val="Tahoma"/>
            <family val="2"/>
          </rPr>
          <t xml:space="preserve">was 27,090,000
</t>
        </r>
        <r>
          <rPr>
            <b/>
            <sz val="10"/>
            <color rgb="FF000000"/>
            <rFont val="Tahoma"/>
            <family val="2"/>
          </rPr>
          <t xml:space="preserve">
</t>
        </r>
        <r>
          <rPr>
            <b/>
            <sz val="10"/>
            <color rgb="FF000000"/>
            <rFont val="Tahoma"/>
            <family val="2"/>
          </rPr>
          <t>VNP200</t>
        </r>
      </text>
    </comment>
    <comment ref="D33" authorId="1" shapeId="0" xr:uid="{BFBBDD76-A427-524D-B23A-EBCD321D65C3}">
      <text>
        <r>
          <rPr>
            <b/>
            <sz val="10"/>
            <color rgb="FF000000"/>
            <rFont val="Tahoma"/>
            <family val="2"/>
          </rPr>
          <t>Hoàng Đức Việt</t>
        </r>
        <r>
          <rPr>
            <sz val="10"/>
            <color rgb="FF000000"/>
            <rFont val="Tahoma"/>
            <family val="2"/>
          </rPr>
          <t xml:space="preserve">
</t>
        </r>
        <r>
          <rPr>
            <sz val="10"/>
            <color rgb="FF000000"/>
            <rFont val="Helvetica Neue"/>
            <family val="2"/>
          </rPr>
          <t>Last week was: 26.790,000</t>
        </r>
        <r>
          <rPr>
            <sz val="10"/>
            <color rgb="FF000000"/>
            <rFont val="Tahoma"/>
            <family val="2"/>
          </rPr>
          <t xml:space="preserve">	</t>
        </r>
      </text>
    </comment>
    <comment ref="F33" authorId="2" shapeId="0" xr:uid="{59E0AFB6-88A5-2349-A51E-1C1E3291A896}">
      <text>
        <r>
          <rPr>
            <b/>
            <sz val="10"/>
            <color rgb="FF000000"/>
            <rFont val="Tahoma"/>
            <family val="2"/>
          </rPr>
          <t>Duy Nguyen:</t>
        </r>
        <r>
          <rPr>
            <sz val="10"/>
            <color rgb="FF000000"/>
            <rFont val="Tahoma"/>
            <family val="2"/>
          </rPr>
          <t xml:space="preserve">
</t>
        </r>
        <r>
          <rPr>
            <sz val="10"/>
            <color rgb="FF000000"/>
            <rFont val="Tahoma"/>
            <family val="2"/>
          </rPr>
          <t>last week was 27,190,000</t>
        </r>
      </text>
    </comment>
    <comment ref="G33" authorId="7" shapeId="0" xr:uid="{1B1598ED-F69B-834A-B46E-15B95407515F}">
      <text>
        <r>
          <rPr>
            <b/>
            <sz val="9"/>
            <color indexed="81"/>
            <rFont val="Tahoma"/>
            <family val="2"/>
          </rPr>
          <t>Administrator:</t>
        </r>
        <r>
          <rPr>
            <sz val="9"/>
            <color indexed="81"/>
            <rFont val="Tahoma"/>
            <family val="2"/>
          </rPr>
          <t xml:space="preserve">
26890000</t>
        </r>
      </text>
    </comment>
    <comment ref="G34" authorId="7" shapeId="0" xr:uid="{949F7AD0-FEE0-454A-A8E2-44FAF3D757D2}">
      <text>
        <r>
          <rPr>
            <b/>
            <sz val="9"/>
            <color indexed="81"/>
            <rFont val="Tahoma"/>
            <family val="2"/>
          </rPr>
          <t>Administrator:</t>
        </r>
        <r>
          <rPr>
            <sz val="9"/>
            <color indexed="81"/>
            <rFont val="Tahoma"/>
            <family val="2"/>
          </rPr>
          <t xml:space="preserve">
31390000</t>
        </r>
      </text>
    </comment>
    <comment ref="B35" authorId="4" shapeId="0" xr:uid="{7CCBDBEA-BEA2-9945-9D80-74617B75BE64}">
      <text>
        <r>
          <rPr>
            <b/>
            <sz val="9"/>
            <color rgb="FF000000"/>
            <rFont val="Times New Roman"/>
            <family val="1"/>
          </rPr>
          <t>pc:</t>
        </r>
        <r>
          <rPr>
            <sz val="9"/>
            <color rgb="FF000000"/>
            <rFont val="Times New Roman"/>
            <family val="1"/>
          </rPr>
          <t xml:space="preserve">
</t>
        </r>
        <r>
          <rPr>
            <sz val="9"/>
            <color rgb="FF000000"/>
            <rFont val="Times New Roman"/>
            <family val="1"/>
          </rPr>
          <t>Was 38,590,000</t>
        </r>
      </text>
    </comment>
    <comment ref="C35" authorId="1" shapeId="0" xr:uid="{E90043C6-B461-A64B-94B2-873B341AB495}">
      <text>
        <r>
          <rPr>
            <b/>
            <sz val="10"/>
            <color rgb="FF000000"/>
            <rFont val="Tahoma"/>
            <family val="2"/>
          </rPr>
          <t xml:space="preserve">was 38,590,000
</t>
        </r>
        <r>
          <rPr>
            <b/>
            <sz val="10"/>
            <color rgb="FF000000"/>
            <rFont val="Tahoma"/>
            <family val="2"/>
          </rPr>
          <t xml:space="preserve">
</t>
        </r>
        <r>
          <rPr>
            <b/>
            <sz val="10"/>
            <color rgb="FF000000"/>
            <rFont val="Tahoma"/>
            <family val="2"/>
          </rPr>
          <t>VNP200</t>
        </r>
      </text>
    </comment>
    <comment ref="G35" authorId="3" shapeId="0" xr:uid="{41A4EBE2-6B5E-0A48-A85D-2F5480365148}">
      <text>
        <r>
          <rPr>
            <b/>
            <sz val="9"/>
            <color rgb="FF000000"/>
            <rFont val="Tahoma"/>
            <family val="2"/>
          </rPr>
          <t>Windows User:</t>
        </r>
        <r>
          <rPr>
            <sz val="9"/>
            <color rgb="FF000000"/>
            <rFont val="Tahoma"/>
            <family val="2"/>
          </rPr>
          <t xml:space="preserve">
</t>
        </r>
        <r>
          <rPr>
            <sz val="9"/>
            <color rgb="FF000000"/>
            <rFont val="Tahoma"/>
            <family val="2"/>
          </rPr>
          <t>37990000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chit trang</author>
    <author>Sheva Son</author>
    <author>Tran Dat</author>
    <author>Việt Hoàng</author>
    <author>Duy Ha Minh</author>
  </authors>
  <commentList>
    <comment ref="B2" authorId="0" shapeId="0" xr:uid="{D639CB28-0DE6-D840-A3B3-B6B55AD2644D}">
      <text>
        <r>
          <rPr>
            <b/>
            <sz val="10"/>
            <color rgb="FF000000"/>
            <rFont val="Tahoma"/>
            <family val="2"/>
          </rPr>
          <t xml:space="preserve">was 19890000
</t>
        </r>
        <r>
          <rPr>
            <b/>
            <sz val="10"/>
            <color rgb="FF000000"/>
            <rFont val="Tahoma"/>
            <family val="2"/>
          </rPr>
          <t xml:space="preserve">
</t>
        </r>
        <r>
          <rPr>
            <b/>
            <sz val="10"/>
            <color rgb="FF000000"/>
            <rFont val="Tahoma"/>
            <family val="2"/>
          </rPr>
          <t>VNP200</t>
        </r>
      </text>
    </comment>
    <comment ref="C2" authorId="1" shapeId="0" xr:uid="{E2AB9798-0E3B-364A-A6FC-319255EF6995}">
      <text>
        <r>
          <rPr>
            <b/>
            <sz val="10"/>
            <color rgb="FF000000"/>
            <rFont val="Tahoma"/>
            <family val="2"/>
          </rPr>
          <t>Duy:</t>
        </r>
        <r>
          <rPr>
            <sz val="10"/>
            <color rgb="FF000000"/>
            <rFont val="Tahoma"/>
            <family val="2"/>
          </rPr>
          <t xml:space="preserve">
</t>
        </r>
        <r>
          <rPr>
            <sz val="10"/>
            <color rgb="FF000000"/>
            <rFont val="Tahoma"/>
            <family val="2"/>
          </rPr>
          <t>Last Week: 19,890,000</t>
        </r>
      </text>
    </comment>
    <comment ref="F2" authorId="2" shapeId="0" xr:uid="{2019D04D-7B7C-49E7-B1C2-BBCB6484FC10}">
      <text>
        <r>
          <rPr>
            <sz val="12"/>
            <color theme="1"/>
            <rFont val="Aptos Narrow"/>
            <family val="2"/>
            <scheme val="minor"/>
          </rPr>
          <t>chit trang:
 Was 19.450.000
VNP 500k</t>
        </r>
      </text>
    </comment>
    <comment ref="B3" authorId="0" shapeId="0" xr:uid="{CEA6BD2D-E2F8-B043-B95D-CDBC6B02EAD0}">
      <text>
        <r>
          <rPr>
            <b/>
            <sz val="10"/>
            <color rgb="FF000000"/>
            <rFont val="Tahoma"/>
            <family val="2"/>
          </rPr>
          <t xml:space="preserve">was 22990000
</t>
        </r>
        <r>
          <rPr>
            <b/>
            <sz val="10"/>
            <color rgb="FF000000"/>
            <rFont val="Tahoma"/>
            <family val="2"/>
          </rPr>
          <t xml:space="preserve">
</t>
        </r>
        <r>
          <rPr>
            <b/>
            <sz val="10"/>
            <color rgb="FF000000"/>
            <rFont val="Tahoma"/>
            <family val="2"/>
          </rPr>
          <t>VNP200</t>
        </r>
      </text>
    </comment>
    <comment ref="C3" authorId="1" shapeId="0" xr:uid="{CD290897-95E9-1744-AAD0-9593A80C8A48}">
      <text>
        <r>
          <rPr>
            <b/>
            <sz val="10"/>
            <color rgb="FF000000"/>
            <rFont val="Tahoma"/>
            <family val="2"/>
          </rPr>
          <t>Duy:</t>
        </r>
        <r>
          <rPr>
            <sz val="10"/>
            <color rgb="FF000000"/>
            <rFont val="Tahoma"/>
            <family val="2"/>
          </rPr>
          <t xml:space="preserve">
</t>
        </r>
        <r>
          <rPr>
            <sz val="10"/>
            <color rgb="FF000000"/>
            <rFont val="Aptos Narrow"/>
          </rPr>
          <t>Last Week: 22,990,000</t>
        </r>
      </text>
    </comment>
    <comment ref="B4" authorId="0" shapeId="0" xr:uid="{DA3AAA4E-0446-0F4B-A8F6-6B87A2935DF2}">
      <text>
        <r>
          <rPr>
            <b/>
            <sz val="10"/>
            <color rgb="FF000000"/>
            <rFont val="Tahoma"/>
            <family val="2"/>
          </rPr>
          <t xml:space="preserve">was 24990000
</t>
        </r>
        <r>
          <rPr>
            <b/>
            <sz val="10"/>
            <color rgb="FF000000"/>
            <rFont val="Tahoma"/>
            <family val="2"/>
          </rPr>
          <t xml:space="preserve">
</t>
        </r>
        <r>
          <rPr>
            <b/>
            <sz val="10"/>
            <color rgb="FF000000"/>
            <rFont val="Tahoma"/>
            <family val="2"/>
          </rPr>
          <t>VNP200</t>
        </r>
      </text>
    </comment>
    <comment ref="C4" authorId="1" shapeId="0" xr:uid="{FD9A357A-9F21-944C-A5BF-D265FCF48109}">
      <text>
        <r>
          <rPr>
            <b/>
            <sz val="10"/>
            <color rgb="FF000000"/>
            <rFont val="Tahoma"/>
            <family val="2"/>
          </rPr>
          <t>Duy:</t>
        </r>
        <r>
          <rPr>
            <sz val="10"/>
            <color rgb="FF000000"/>
            <rFont val="Tahoma"/>
            <family val="2"/>
          </rPr>
          <t xml:space="preserve">
</t>
        </r>
        <r>
          <rPr>
            <sz val="10"/>
            <color rgb="FF000000"/>
            <rFont val="Aptos Narrow"/>
          </rPr>
          <t>Last Week: 24,990,000</t>
        </r>
      </text>
    </comment>
    <comment ref="E4" authorId="3" shapeId="0" xr:uid="{694294F4-DEC2-46A1-8A32-86B61E20B4EF}">
      <text>
        <r>
          <rPr>
            <sz val="12"/>
            <color rgb="FF000000"/>
            <rFont val="Aptos Narrow"/>
            <family val="2"/>
          </rPr>
          <t xml:space="preserve">Last week was: 23.990.000
</t>
        </r>
        <r>
          <rPr>
            <sz val="12"/>
            <color rgb="FF000000"/>
            <rFont val="Aptos Narrow"/>
            <family val="2"/>
          </rPr>
          <t xml:space="preserve">
</t>
        </r>
        <r>
          <rPr>
            <sz val="12"/>
            <color rgb="FF000000"/>
            <rFont val="Aptos Narrow"/>
            <family val="2"/>
          </rPr>
          <t xml:space="preserve">CTKM W6Q4FY24:
</t>
        </r>
        <r>
          <rPr>
            <sz val="12"/>
            <color rgb="FF000000"/>
            <rFont val="Aptos Narrow"/>
            <family val="2"/>
          </rPr>
          <t xml:space="preserve">Giảm 500K mua Online (đã trừ vào giá)
</t>
        </r>
        <r>
          <rPr>
            <sz val="12"/>
            <color rgb="FF000000"/>
            <rFont val="Aptos Narrow"/>
            <family val="2"/>
          </rPr>
          <t>Giảm 500K màu Blue titanium</t>
        </r>
      </text>
    </comment>
    <comment ref="F4" authorId="2" shapeId="0" xr:uid="{45F8D002-09C4-4FAB-93CE-1540719C0AA0}">
      <text>
        <r>
          <rPr>
            <sz val="12"/>
            <color theme="1"/>
            <rFont val="Aptos Narrow"/>
            <family val="2"/>
            <scheme val="minor"/>
          </rPr>
          <t xml:space="preserve">chit trang:
24.290.000
Was VNP 500 </t>
        </r>
      </text>
    </comment>
    <comment ref="G4" authorId="4" shapeId="0" xr:uid="{B7BC385B-8A60-CA42-BCF2-AA8B6ED1DAD8}">
      <text>
        <r>
          <rPr>
            <b/>
            <sz val="10"/>
            <color rgb="FF000000"/>
            <rFont val="Tahoma"/>
            <family val="2"/>
          </rPr>
          <t>Tran Dat:</t>
        </r>
        <r>
          <rPr>
            <sz val="10"/>
            <color rgb="FF000000"/>
            <rFont val="Tahoma"/>
            <family val="2"/>
          </rPr>
          <t xml:space="preserve">
</t>
        </r>
        <r>
          <rPr>
            <sz val="10"/>
            <color rgb="FF000000"/>
            <rFont val="Tahoma"/>
            <family val="2"/>
          </rPr>
          <t xml:space="preserve">24.290.000
</t>
        </r>
      </text>
    </comment>
    <comment ref="E5" authorId="3" shapeId="0" xr:uid="{8A069AE0-BBE5-462B-B019-FB21D1903C60}">
      <text>
        <r>
          <rPr>
            <sz val="12"/>
            <color rgb="FF000000"/>
            <rFont val="Aptos Narrow"/>
            <family val="2"/>
          </rPr>
          <t xml:space="preserve">Last week was: 28.890.000
</t>
        </r>
        <r>
          <rPr>
            <sz val="12"/>
            <color rgb="FF000000"/>
            <rFont val="Aptos Narrow"/>
            <family val="2"/>
          </rPr>
          <t xml:space="preserve">
</t>
        </r>
        <r>
          <rPr>
            <sz val="12"/>
            <color rgb="FF000000"/>
            <rFont val="Aptos Narrow"/>
            <family val="2"/>
          </rPr>
          <t xml:space="preserve">CTKM W6:
</t>
        </r>
        <r>
          <rPr>
            <sz val="12"/>
            <color rgb="FF000000"/>
            <rFont val="Aptos Narrow"/>
            <family val="2"/>
          </rPr>
          <t xml:space="preserve">Giảm 1.000K mua hàng Online (đã trừ vào giá)
</t>
        </r>
        <r>
          <rPr>
            <sz val="12"/>
            <color rgb="FF000000"/>
            <rFont val="Aptos Narrow"/>
            <family val="2"/>
          </rPr>
          <t>Giá bản base màu Black titanium 28.490K trong ngày 07/8/2024 (100 slot)</t>
        </r>
      </text>
    </comment>
    <comment ref="F5" authorId="2" shapeId="0" xr:uid="{C131C39D-77F4-4775-8244-6EE95C5994AF}">
      <text>
        <r>
          <rPr>
            <sz val="12"/>
            <color theme="1"/>
            <rFont val="Aptos Narrow"/>
            <family val="2"/>
            <scheme val="minor"/>
          </rPr>
          <t>chit trang:
     Was 28.890.000
VNP 500</t>
        </r>
      </text>
    </comment>
    <comment ref="B6" authorId="0" shapeId="0" xr:uid="{56AEED5A-5BA3-724D-A5B9-4AA288456D3D}">
      <text>
        <r>
          <rPr>
            <b/>
            <sz val="10"/>
            <color rgb="FF000000"/>
            <rFont val="Tahoma"/>
            <family val="2"/>
          </rPr>
          <t xml:space="preserve">was 19990000
</t>
        </r>
        <r>
          <rPr>
            <b/>
            <sz val="10"/>
            <color rgb="FF000000"/>
            <rFont val="Tahoma"/>
            <family val="2"/>
          </rPr>
          <t xml:space="preserve">
</t>
        </r>
        <r>
          <rPr>
            <b/>
            <sz val="10"/>
            <color rgb="FF000000"/>
            <rFont val="Tahoma"/>
            <family val="2"/>
          </rPr>
          <t>VNP200</t>
        </r>
      </text>
    </comment>
    <comment ref="C6" authorId="1" shapeId="0" xr:uid="{ECFF2D48-C81D-7C47-8861-7D83582B6407}">
      <text>
        <r>
          <rPr>
            <b/>
            <sz val="10"/>
            <color rgb="FF000000"/>
            <rFont val="Tahoma"/>
            <family val="2"/>
          </rPr>
          <t>Duy:</t>
        </r>
        <r>
          <rPr>
            <sz val="10"/>
            <color rgb="FF000000"/>
            <rFont val="Tahoma"/>
            <family val="2"/>
          </rPr>
          <t xml:space="preserve">
</t>
        </r>
        <r>
          <rPr>
            <sz val="10"/>
            <color rgb="FF000000"/>
            <rFont val="Aptos Narrow"/>
            <family val="2"/>
            <scheme val="minor"/>
          </rPr>
          <t>Last Week: 19,990,000</t>
        </r>
      </text>
    </comment>
    <comment ref="F6" authorId="2" shapeId="0" xr:uid="{D31097F0-62E3-4186-9914-0C0AB7A82AF5}">
      <text>
        <r>
          <rPr>
            <sz val="12"/>
            <color theme="1"/>
            <rFont val="Aptos Narrow"/>
            <family val="2"/>
            <scheme val="minor"/>
          </rPr>
          <t>chit trang:
Was 19.790.000</t>
        </r>
      </text>
    </comment>
    <comment ref="B7" authorId="0" shapeId="0" xr:uid="{B4DF1A2B-DAF4-4B40-ABF9-487731BAB834}">
      <text>
        <r>
          <rPr>
            <b/>
            <sz val="10"/>
            <color rgb="FF000000"/>
            <rFont val="Tahoma"/>
            <family val="2"/>
          </rPr>
          <t xml:space="preserve">was 17490000
</t>
        </r>
        <r>
          <rPr>
            <b/>
            <sz val="10"/>
            <color rgb="FF000000"/>
            <rFont val="Tahoma"/>
            <family val="2"/>
          </rPr>
          <t xml:space="preserve">
VNP200</t>
        </r>
      </text>
    </comment>
    <comment ref="D7" authorId="5" shapeId="0" xr:uid="{3640EF91-2C16-EE41-B1B3-B1DC0A9A7945}">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17.490.000</t>
        </r>
      </text>
    </comment>
    <comment ref="F7" authorId="2" shapeId="0" xr:uid="{8BF13EAB-1E7D-46BF-BCE8-145BF978FA15}">
      <text>
        <r>
          <rPr>
            <sz val="12"/>
            <color theme="1"/>
            <rFont val="Aptos Narrow"/>
            <family val="2"/>
            <scheme val="minor"/>
          </rPr>
          <t>chit trang:
Wass 17.290.000</t>
        </r>
      </text>
    </comment>
    <comment ref="B8" authorId="0" shapeId="0" xr:uid="{4627BE31-AD2C-3C44-BCEC-496243DF9AF2}">
      <text>
        <r>
          <rPr>
            <b/>
            <sz val="10"/>
            <color rgb="FF000000"/>
            <rFont val="Tahoma"/>
            <family val="2"/>
          </rPr>
          <t xml:space="preserve">was 1439000
</t>
        </r>
        <r>
          <rPr>
            <b/>
            <sz val="10"/>
            <color rgb="FF000000"/>
            <rFont val="Tahoma"/>
            <family val="2"/>
          </rPr>
          <t xml:space="preserve">
</t>
        </r>
        <r>
          <rPr>
            <b/>
            <sz val="10"/>
            <color rgb="FF000000"/>
            <rFont val="Tahoma"/>
            <family val="2"/>
          </rPr>
          <t>VNP100</t>
        </r>
      </text>
    </comment>
    <comment ref="C8" authorId="1" shapeId="0" xr:uid="{7F44A3E2-72F2-4147-BC24-C4D5F4F052D3}">
      <text>
        <r>
          <rPr>
            <b/>
            <sz val="10"/>
            <color rgb="FF000000"/>
            <rFont val="Tahoma"/>
            <family val="2"/>
          </rPr>
          <t>Duy:</t>
        </r>
        <r>
          <rPr>
            <sz val="10"/>
            <color rgb="FF000000"/>
            <rFont val="Tahoma"/>
            <family val="2"/>
          </rPr>
          <t xml:space="preserve">
</t>
        </r>
        <r>
          <rPr>
            <sz val="10"/>
            <color rgb="FF000000"/>
            <rFont val="Aptos Narrow"/>
          </rPr>
          <t>Last Week: 14,290,000</t>
        </r>
      </text>
    </comment>
    <comment ref="D8" authorId="5" shapeId="0" xr:uid="{DDB92D63-683C-B74F-8374-CFC81671788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14.090.000</t>
        </r>
      </text>
    </comment>
    <comment ref="F8" authorId="2" shapeId="0" xr:uid="{E7B9EC93-85FC-479E-A881-0DD6CFAEA4D2}">
      <text>
        <r>
          <rPr>
            <sz val="12"/>
            <color theme="1"/>
            <rFont val="Aptos Narrow"/>
            <family val="2"/>
            <scheme val="minor"/>
          </rPr>
          <t>chit trang:
Wass 13.990.000</t>
        </r>
      </text>
    </comment>
    <comment ref="F10" authorId="2" shapeId="0" xr:uid="{AAA85877-EC11-4078-80B1-4ED05027E9B0}">
      <text>
        <r>
          <rPr>
            <sz val="12"/>
            <color theme="1"/>
            <rFont val="Aptos Narrow"/>
            <family val="2"/>
            <scheme val="minor"/>
          </rPr>
          <t>chit trang:
Wass 8.750.000</t>
        </r>
      </text>
    </comment>
    <comment ref="E13" authorId="3" shapeId="0" xr:uid="{9A794EA4-E4B1-486D-9FB2-C149064A1102}">
      <text>
        <r>
          <rPr>
            <sz val="12"/>
            <color rgb="FF000000"/>
            <rFont val="Aptos Narrow"/>
            <family val="2"/>
          </rPr>
          <t xml:space="preserve">Last week was: 9.593.100
</t>
        </r>
        <r>
          <rPr>
            <sz val="12"/>
            <color rgb="FF000000"/>
            <rFont val="Aptos Narrow"/>
            <family val="2"/>
          </rPr>
          <t xml:space="preserve">
</t>
        </r>
        <r>
          <rPr>
            <sz val="12"/>
            <color rgb="FF000000"/>
            <rFont val="Aptos Narrow"/>
            <family val="2"/>
          </rPr>
          <t xml:space="preserve">CTKM W6Q4FY24:
</t>
        </r>
        <r>
          <rPr>
            <sz val="12"/>
            <color rgb="FF000000"/>
            <rFont val="Aptos Narrow"/>
            <family val="2"/>
          </rPr>
          <t>Giảm 200K mua Online (đã trừ vào giá)</t>
        </r>
      </text>
    </comment>
    <comment ref="F13" authorId="2" shapeId="0" xr:uid="{D3D74C4C-4778-4B5E-98AB-69081FD2C93D}">
      <text>
        <r>
          <rPr>
            <sz val="12"/>
            <color theme="1"/>
            <rFont val="Aptos Narrow"/>
            <family val="2"/>
            <scheme val="minor"/>
          </rPr>
          <t>chit trang:
9.750.000</t>
        </r>
      </text>
    </comment>
    <comment ref="E14" authorId="3" shapeId="0" xr:uid="{64C4D272-DC29-4786-AF19-E91E9A2BB3CE}">
      <text>
        <r>
          <rPr>
            <sz val="12"/>
            <color rgb="FF000000"/>
            <rFont val="Aptos Narrow"/>
            <family val="2"/>
          </rPr>
          <t>Last week was: 6.920.100</t>
        </r>
      </text>
    </comment>
    <comment ref="F14" authorId="2" shapeId="0" xr:uid="{80440734-1645-4BD7-8703-8B8EBBD55BC2}">
      <text>
        <r>
          <rPr>
            <sz val="12"/>
            <color theme="1"/>
            <rFont val="Aptos Narrow"/>
            <family val="2"/>
            <scheme val="minor"/>
          </rPr>
          <t>chit trang:
7.190.000</t>
        </r>
      </text>
    </comment>
    <comment ref="B15" authorId="0" shapeId="0" xr:uid="{7E90EC88-9EA1-D14F-8AEA-B6838A4097DD}">
      <text>
        <r>
          <rPr>
            <b/>
            <sz val="10"/>
            <color rgb="FF000000"/>
            <rFont val="Tahoma"/>
            <family val="2"/>
          </rPr>
          <t>was 16890000</t>
        </r>
      </text>
    </comment>
    <comment ref="E15" authorId="3" shapeId="0" xr:uid="{16CC4277-FBF8-4433-8D30-B24C7592701B}">
      <text>
        <r>
          <rPr>
            <sz val="12"/>
            <color rgb="FF000000"/>
            <rFont val="Aptos Narrow"/>
            <family val="2"/>
          </rPr>
          <t>Last week was: 16.090.000</t>
        </r>
      </text>
    </comment>
    <comment ref="F16" authorId="2" shapeId="0" xr:uid="{63475926-4BEC-4852-871A-B0D62857ED3D}">
      <text>
        <r>
          <rPr>
            <sz val="12"/>
            <color theme="1"/>
            <rFont val="Aptos Narrow"/>
            <family val="2"/>
            <scheme val="minor"/>
          </rPr>
          <t>chit trang:
21.690.000</t>
        </r>
      </text>
    </comment>
    <comment ref="F17" authorId="2" shapeId="0" xr:uid="{E4655D87-F141-4CE8-9870-52779EBB00BC}">
      <text>
        <r>
          <rPr>
            <sz val="12"/>
            <color theme="1"/>
            <rFont val="Aptos Narrow"/>
            <family val="2"/>
            <scheme val="minor"/>
          </rPr>
          <t>chit trang:
27.690.000</t>
        </r>
      </text>
    </comment>
    <comment ref="F18" authorId="2" shapeId="0" xr:uid="{0FD0A93B-6DEE-4070-821D-BD53C19D92D7}">
      <text>
        <r>
          <rPr>
            <sz val="12"/>
            <color theme="1"/>
            <rFont val="Aptos Narrow"/>
            <family val="2"/>
            <scheme val="minor"/>
          </rPr>
          <t>chit trang:
37.390.000</t>
        </r>
      </text>
    </comment>
    <comment ref="F19" authorId="2" shapeId="0" xr:uid="{DEBECF27-3BF4-4DE0-8399-F91879F3C00F}">
      <text>
        <r>
          <rPr>
            <sz val="12"/>
            <color theme="1"/>
            <rFont val="Aptos Narrow"/>
            <family val="2"/>
            <scheme val="minor"/>
          </rPr>
          <t>chit trang:
6.090.000</t>
        </r>
      </text>
    </comment>
    <comment ref="B21" authorId="0" shapeId="0" xr:uid="{B75C0BFB-4D39-A248-8A8D-B4E3E2D8ECEA}">
      <text>
        <r>
          <rPr>
            <b/>
            <sz val="10"/>
            <color rgb="FF000000"/>
            <rFont val="Tahoma"/>
            <family val="2"/>
          </rPr>
          <t xml:space="preserve">was 6840000
</t>
        </r>
        <r>
          <rPr>
            <b/>
            <sz val="10"/>
            <color rgb="FF000000"/>
            <rFont val="Tahoma"/>
            <family val="2"/>
          </rPr>
          <t xml:space="preserve">
</t>
        </r>
        <r>
          <rPr>
            <b/>
            <sz val="10"/>
            <color rgb="FF000000"/>
            <rFont val="Tahoma"/>
            <family val="2"/>
          </rPr>
          <t>VNP50</t>
        </r>
      </text>
    </comment>
    <comment ref="E21" authorId="3" shapeId="0" xr:uid="{993B55B3-BFDA-4F4C-9DA0-AFC7FF9E8126}">
      <text>
        <r>
          <rPr>
            <sz val="12"/>
            <color theme="1"/>
            <rFont val="Aptos Narrow"/>
            <family val="2"/>
            <scheme val="minor"/>
          </rPr>
          <t>CTKM W6: Giảm 100K khi đổi 10.000 điểm VIettel++ nhưng khó có đủ điểm</t>
        </r>
      </text>
    </comment>
    <comment ref="G21" authorId="4" shapeId="0" xr:uid="{0E713BF5-6383-454A-BB11-EBDD0B33F438}">
      <text>
        <r>
          <rPr>
            <b/>
            <sz val="10"/>
            <color rgb="FF000000"/>
            <rFont val="Tahoma"/>
            <family val="2"/>
          </rPr>
          <t>Tran Dat:</t>
        </r>
        <r>
          <rPr>
            <sz val="10"/>
            <color rgb="FF000000"/>
            <rFont val="Tahoma"/>
            <family val="2"/>
          </rPr>
          <t xml:space="preserve">
</t>
        </r>
        <r>
          <rPr>
            <sz val="10"/>
            <color rgb="FF000000"/>
            <rFont val="Tahoma"/>
            <family val="2"/>
          </rPr>
          <t>6.790.000</t>
        </r>
      </text>
    </comment>
    <comment ref="B22" authorId="0" shapeId="0" xr:uid="{B4B1024E-C866-6B43-87BB-867B9A29E957}">
      <text>
        <r>
          <rPr>
            <b/>
            <sz val="10"/>
            <color rgb="FF000000"/>
            <rFont val="Tahoma"/>
            <family val="2"/>
          </rPr>
          <t xml:space="preserve">was 8140000
</t>
        </r>
        <r>
          <rPr>
            <b/>
            <sz val="10"/>
            <color rgb="FF000000"/>
            <rFont val="Tahoma"/>
            <family val="2"/>
          </rPr>
          <t xml:space="preserve">
</t>
        </r>
        <r>
          <rPr>
            <b/>
            <sz val="10"/>
            <color rgb="FF000000"/>
            <rFont val="Tahoma"/>
            <family val="2"/>
          </rPr>
          <t>VNP50</t>
        </r>
      </text>
    </comment>
    <comment ref="F23" authorId="2" shapeId="0" xr:uid="{25C9A6C9-7285-43B9-AABE-022926C209CE}">
      <text>
        <r>
          <rPr>
            <sz val="12"/>
            <color theme="1"/>
            <rFont val="Aptos Narrow"/>
            <family val="2"/>
            <scheme val="minor"/>
          </rPr>
          <t>chit trang:
9.690.000</t>
        </r>
      </text>
    </comment>
    <comment ref="G23" authorId="4" shapeId="0" xr:uid="{2F09C251-D882-9647-8D7D-2779CAC6E7B2}">
      <text>
        <r>
          <rPr>
            <b/>
            <sz val="10"/>
            <color rgb="FF000000"/>
            <rFont val="Tahoma"/>
            <family val="2"/>
          </rPr>
          <t>Tran Dat:</t>
        </r>
        <r>
          <rPr>
            <sz val="10"/>
            <color rgb="FF000000"/>
            <rFont val="Tahoma"/>
            <family val="2"/>
          </rPr>
          <t xml:space="preserve">
</t>
        </r>
        <r>
          <rPr>
            <sz val="10"/>
            <color rgb="FF000000"/>
            <rFont val="Tahoma"/>
            <family val="2"/>
          </rPr>
          <t>9.290.000</t>
        </r>
      </text>
    </comment>
    <comment ref="F24" authorId="2" shapeId="0" xr:uid="{468BE2B1-171C-4118-98A9-448B173C99E2}">
      <text>
        <r>
          <rPr>
            <sz val="12"/>
            <color theme="1"/>
            <rFont val="Aptos Narrow"/>
            <family val="2"/>
            <scheme val="minor"/>
          </rPr>
          <t>chit trang:
12.590.000</t>
        </r>
      </text>
    </comment>
    <comment ref="G24" authorId="4" shapeId="0" xr:uid="{6BF159AE-EDF1-F247-A8C4-4CC0C014BC3D}">
      <text>
        <r>
          <rPr>
            <b/>
            <sz val="10"/>
            <color rgb="FF000000"/>
            <rFont val="Tahoma"/>
            <family val="2"/>
          </rPr>
          <t>Tran Dat:</t>
        </r>
        <r>
          <rPr>
            <sz val="10"/>
            <color rgb="FF000000"/>
            <rFont val="Tahoma"/>
            <family val="2"/>
          </rPr>
          <t xml:space="preserve">
</t>
        </r>
        <r>
          <rPr>
            <sz val="10"/>
            <color rgb="FF000000"/>
            <rFont val="Tahoma"/>
            <family val="2"/>
          </rPr>
          <t>11.790.000</t>
        </r>
      </text>
    </comment>
    <comment ref="G25" authorId="4" shapeId="0" xr:uid="{0F48CA68-ECFF-B74F-BEF6-D5759315885D}">
      <text>
        <r>
          <rPr>
            <b/>
            <sz val="10"/>
            <color rgb="FF000000"/>
            <rFont val="Tahoma"/>
            <family val="2"/>
          </rPr>
          <t>Tran Dat:</t>
        </r>
        <r>
          <rPr>
            <sz val="10"/>
            <color rgb="FF000000"/>
            <rFont val="Tahoma"/>
            <family val="2"/>
          </rPr>
          <t xml:space="preserve">
</t>
        </r>
        <r>
          <rPr>
            <sz val="10"/>
            <color rgb="FF000000"/>
            <rFont val="Tahoma"/>
            <family val="2"/>
          </rPr>
          <t>10.390.000</t>
        </r>
      </text>
    </comment>
    <comment ref="G26" authorId="4" shapeId="0" xr:uid="{66ED552F-3298-EA42-A97C-DE7F658B805F}">
      <text>
        <r>
          <rPr>
            <b/>
            <sz val="10"/>
            <color rgb="FF000000"/>
            <rFont val="Tahoma"/>
            <family val="2"/>
          </rPr>
          <t>Tran Dat:</t>
        </r>
        <r>
          <rPr>
            <sz val="10"/>
            <color rgb="FF000000"/>
            <rFont val="Tahoma"/>
            <family val="2"/>
          </rPr>
          <t xml:space="preserve">
</t>
        </r>
        <r>
          <rPr>
            <sz val="10"/>
            <color rgb="FF000000"/>
            <rFont val="Tahoma"/>
            <family val="2"/>
          </rPr>
          <t>12.890.000</t>
        </r>
      </text>
    </comment>
    <comment ref="D28" authorId="5" shapeId="0" xr:uid="{39A69F7A-CA91-1A42-B076-5550668B0F8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5.638.000</t>
        </r>
      </text>
    </comment>
    <comment ref="G28" authorId="4" shapeId="0" xr:uid="{67278285-B329-A64C-8BFA-CED9099269AB}">
      <text>
        <r>
          <rPr>
            <b/>
            <sz val="10"/>
            <color rgb="FF000000"/>
            <rFont val="Tahoma"/>
            <family val="2"/>
          </rPr>
          <t>Tran Dat:</t>
        </r>
        <r>
          <rPr>
            <sz val="10"/>
            <color rgb="FF000000"/>
            <rFont val="Tahoma"/>
            <family val="2"/>
          </rPr>
          <t xml:space="preserve">
</t>
        </r>
        <r>
          <rPr>
            <sz val="10"/>
            <color rgb="FF000000"/>
            <rFont val="Tahoma"/>
            <family val="2"/>
          </rPr>
          <t>5.750.000</t>
        </r>
      </text>
    </comment>
    <comment ref="E29" authorId="3" shapeId="0" xr:uid="{EE296903-AF04-48FF-895E-68C29AA3A5B4}">
      <text>
        <r>
          <rPr>
            <sz val="12"/>
            <color theme="1"/>
            <rFont val="Aptos Narrow"/>
            <family val="2"/>
            <scheme val="minor"/>
          </rPr>
          <t xml:space="preserve">Last week was: </t>
        </r>
      </text>
    </comment>
    <comment ref="F29" authorId="2" shapeId="0" xr:uid="{829A6D0A-6C19-4226-B338-1DFB33842A10}">
      <text>
        <r>
          <rPr>
            <sz val="12"/>
            <color theme="1"/>
            <rFont val="Aptos Narrow"/>
            <family val="2"/>
            <scheme val="minor"/>
          </rPr>
          <t>chit trang:
3.950.000</t>
        </r>
      </text>
    </comment>
    <comment ref="G29" authorId="4" shapeId="0" xr:uid="{720BD8B8-C250-CE44-B72B-FE10C5E91475}">
      <text>
        <r>
          <rPr>
            <b/>
            <sz val="10"/>
            <color rgb="FF000000"/>
            <rFont val="Tahoma"/>
            <family val="2"/>
          </rPr>
          <t>Tran Dat:</t>
        </r>
        <r>
          <rPr>
            <sz val="10"/>
            <color rgb="FF000000"/>
            <rFont val="Tahoma"/>
            <family val="2"/>
          </rPr>
          <t xml:space="preserve">
</t>
        </r>
        <r>
          <rPr>
            <sz val="10"/>
            <color rgb="FF000000"/>
            <rFont val="Tahoma"/>
            <family val="2"/>
          </rPr>
          <t>4.290.000</t>
        </r>
      </text>
    </comment>
    <comment ref="D30" authorId="5" shapeId="0" xr:uid="{74D3695C-7D40-934A-8E94-2D550A4A152C}">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2.738.000</t>
        </r>
      </text>
    </comment>
    <comment ref="F30" authorId="2" shapeId="0" xr:uid="{192B209A-5124-4DE4-8266-B812C54BEC5A}">
      <text>
        <r>
          <rPr>
            <sz val="12"/>
            <color theme="1"/>
            <rFont val="Aptos Narrow"/>
            <family val="2"/>
            <scheme val="minor"/>
          </rPr>
          <t>chit trang:
2.790.000</t>
        </r>
      </text>
    </comment>
    <comment ref="G30" authorId="4" shapeId="0" xr:uid="{31AECE38-49A9-114B-A0A4-B191E88A21C9}">
      <text>
        <r>
          <rPr>
            <b/>
            <sz val="10"/>
            <color rgb="FF000000"/>
            <rFont val="Tahoma"/>
            <family val="2"/>
          </rPr>
          <t>Tran Dat:</t>
        </r>
        <r>
          <rPr>
            <sz val="10"/>
            <color rgb="FF000000"/>
            <rFont val="Tahoma"/>
            <family val="2"/>
          </rPr>
          <t xml:space="preserve">
</t>
        </r>
        <r>
          <rPr>
            <sz val="10"/>
            <color rgb="FF000000"/>
            <rFont val="Tahoma"/>
            <family val="2"/>
          </rPr>
          <t>2.900.000</t>
        </r>
      </text>
    </comment>
    <comment ref="B31" authorId="0" shapeId="0" xr:uid="{1A99F71C-0F6F-4940-966B-3C735897D8BB}">
      <text>
        <r>
          <rPr>
            <b/>
            <sz val="10"/>
            <color rgb="FF000000"/>
            <rFont val="Tahoma"/>
            <family val="2"/>
          </rPr>
          <t xml:space="preserve">was 18590000
</t>
        </r>
        <r>
          <rPr>
            <b/>
            <sz val="10"/>
            <color rgb="FF000000"/>
            <rFont val="Tahoma"/>
            <family val="2"/>
          </rPr>
          <t xml:space="preserve">
</t>
        </r>
        <r>
          <rPr>
            <b/>
            <sz val="10"/>
            <color rgb="FF000000"/>
            <rFont val="Tahoma"/>
            <family val="2"/>
          </rPr>
          <t>VNP100</t>
        </r>
      </text>
    </comment>
    <comment ref="C31" authorId="6" shapeId="0" xr:uid="{96F20460-3478-4DDA-9B1E-27E99FFE55E8}">
      <text>
        <r>
          <rPr>
            <sz val="12"/>
            <color theme="1"/>
            <rFont val="Aptos Narrow"/>
            <family val="2"/>
            <scheme val="minor"/>
          </rPr>
          <t>Duy Ha Minh:
Last Week: 18,590,000</t>
        </r>
      </text>
    </comment>
    <comment ref="D31" authorId="5" shapeId="0" xr:uid="{A1A16216-4B9B-EB45-9FD9-8198BC73352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18.590.000</t>
        </r>
      </text>
    </comment>
    <comment ref="G31" authorId="4" shapeId="0" xr:uid="{8DA67272-BE58-2E45-8F4D-2631266B9B79}">
      <text>
        <r>
          <rPr>
            <b/>
            <sz val="10"/>
            <color rgb="FF000000"/>
            <rFont val="Tahoma"/>
            <family val="2"/>
          </rPr>
          <t>Tran Dat:</t>
        </r>
        <r>
          <rPr>
            <sz val="10"/>
            <color rgb="FF000000"/>
            <rFont val="Tahoma"/>
            <family val="2"/>
          </rPr>
          <t xml:space="preserve">
</t>
        </r>
        <r>
          <rPr>
            <sz val="10"/>
            <color rgb="FF000000"/>
            <rFont val="Tahoma"/>
            <family val="2"/>
          </rPr>
          <t xml:space="preserve">17.990.000
</t>
        </r>
      </text>
    </comment>
    <comment ref="B32" authorId="0" shapeId="0" xr:uid="{5F4C993B-13F4-7D41-AA81-29E155A608F4}">
      <text>
        <r>
          <rPr>
            <b/>
            <sz val="10"/>
            <color rgb="FF000000"/>
            <rFont val="Tahoma"/>
            <family val="2"/>
          </rPr>
          <t xml:space="preserve">was 23790000
</t>
        </r>
        <r>
          <rPr>
            <b/>
            <sz val="10"/>
            <color rgb="FF000000"/>
            <rFont val="Tahoma"/>
            <family val="2"/>
          </rPr>
          <t xml:space="preserve">
</t>
        </r>
        <r>
          <rPr>
            <b/>
            <sz val="10"/>
            <color rgb="FF000000"/>
            <rFont val="Tahoma"/>
            <family val="2"/>
          </rPr>
          <t>VNP200</t>
        </r>
      </text>
    </comment>
    <comment ref="C32" authorId="6" shapeId="0" xr:uid="{706AA86E-C2B1-4CF8-925E-7C879ABF9BE2}">
      <text>
        <r>
          <rPr>
            <sz val="12"/>
            <color theme="1"/>
            <rFont val="Aptos Narrow"/>
            <family val="2"/>
            <scheme val="minor"/>
          </rPr>
          <t>Duy Ha Minh:
Last Week: 26,790,000</t>
        </r>
      </text>
    </comment>
    <comment ref="F32" authorId="2" shapeId="0" xr:uid="{CF60B5E6-C58D-4144-BD43-C93A60B5E8AA}">
      <text>
        <r>
          <rPr>
            <sz val="12"/>
            <color theme="1"/>
            <rFont val="Aptos Narrow"/>
            <family val="2"/>
            <scheme val="minor"/>
          </rPr>
          <t>chit trang:
23.690.000</t>
        </r>
      </text>
    </comment>
    <comment ref="B33" authorId="0" shapeId="0" xr:uid="{F0850AF5-5C02-3E4F-A02C-F3D014FFC7F4}">
      <text>
        <r>
          <rPr>
            <b/>
            <sz val="10"/>
            <color rgb="FF000000"/>
            <rFont val="Tahoma"/>
            <family val="2"/>
          </rPr>
          <t xml:space="preserve">was 27290000
</t>
        </r>
        <r>
          <rPr>
            <b/>
            <sz val="10"/>
            <color rgb="FF000000"/>
            <rFont val="Tahoma"/>
            <family val="2"/>
          </rPr>
          <t xml:space="preserve">
</t>
        </r>
        <r>
          <rPr>
            <b/>
            <sz val="10"/>
            <color rgb="FF000000"/>
            <rFont val="Tahoma"/>
            <family val="2"/>
          </rPr>
          <t>VNP200</t>
        </r>
      </text>
    </comment>
    <comment ref="C33" authorId="6" shapeId="0" xr:uid="{9040B20D-57A9-4CA9-AB4B-0D449326E777}">
      <text>
        <r>
          <rPr>
            <sz val="12"/>
            <color theme="1"/>
            <rFont val="Aptos Narrow"/>
            <family val="2"/>
            <scheme val="minor"/>
          </rPr>
          <t>Duy Ha Minh:
Last Week: 27,290,000</t>
        </r>
      </text>
    </comment>
    <comment ref="D33" authorId="5" shapeId="0" xr:uid="{C0C2FE22-377F-6E48-BE50-BC7B054D68C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27.290.000</t>
        </r>
      </text>
    </comment>
    <comment ref="F33" authorId="2" shapeId="0" xr:uid="{060B66D6-B94C-4B23-9806-6A8B1C2C4AA1}">
      <text>
        <r>
          <rPr>
            <sz val="12"/>
            <color theme="1"/>
            <rFont val="Aptos Narrow"/>
            <family val="2"/>
            <scheme val="minor"/>
          </rPr>
          <t>chit trang:
26.990.000</t>
        </r>
      </text>
    </comment>
    <comment ref="F34" authorId="2" shapeId="0" xr:uid="{2A42023B-F35A-4FF6-80C1-A91189B959CF}">
      <text>
        <r>
          <rPr>
            <sz val="12"/>
            <color theme="1"/>
            <rFont val="Aptos Narrow"/>
            <family val="2"/>
            <scheme val="minor"/>
          </rPr>
          <t>chit trang:
32.290.000</t>
        </r>
      </text>
    </comment>
    <comment ref="B35" authorId="0" shapeId="0" xr:uid="{C9C9B7FB-A0AF-0143-9A88-722CD18C6253}">
      <text>
        <r>
          <rPr>
            <b/>
            <sz val="10"/>
            <color rgb="FF000000"/>
            <rFont val="Tahoma"/>
            <family val="2"/>
          </rPr>
          <t xml:space="preserve">was 38490000
</t>
        </r>
        <r>
          <rPr>
            <b/>
            <sz val="10"/>
            <color rgb="FF000000"/>
            <rFont val="Tahoma"/>
            <family val="2"/>
          </rPr>
          <t xml:space="preserve">
VNP200</t>
        </r>
      </text>
    </comment>
    <comment ref="C35" authorId="6" shapeId="0" xr:uid="{9802D9C0-6A30-4C84-8F62-08E8BD9C2806}">
      <text>
        <r>
          <rPr>
            <sz val="12"/>
            <color theme="1"/>
            <rFont val="Aptos Narrow"/>
            <family val="2"/>
            <scheme val="minor"/>
          </rPr>
          <t>Duy Ha Minh:
LW: 38,490,000</t>
        </r>
      </text>
    </comment>
    <comment ref="F35" authorId="2" shapeId="0" xr:uid="{DBB48E22-ABE5-4531-91E8-409A828FDD83}">
      <text>
        <r>
          <rPr>
            <sz val="12"/>
            <color theme="1"/>
            <rFont val="Aptos Narrow"/>
            <family val="2"/>
            <scheme val="minor"/>
          </rPr>
          <t>chit trang:
38.290.000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chit trang</author>
    <author>Tran Dat</author>
    <author>Sheva Son</author>
    <author>Việt Hoàng</author>
    <author>Duy Ha Minh</author>
  </authors>
  <commentList>
    <comment ref="B2" authorId="0" shapeId="0" xr:uid="{06D8BD3A-B145-A547-9622-473BCB29E21D}">
      <text>
        <r>
          <rPr>
            <b/>
            <sz val="10"/>
            <color rgb="FF000000"/>
            <rFont val="Tahoma"/>
            <family val="2"/>
          </rPr>
          <t xml:space="preserve">was 19790000
</t>
        </r>
        <r>
          <rPr>
            <b/>
            <sz val="10"/>
            <color rgb="FF000000"/>
            <rFont val="Tahoma"/>
            <family val="2"/>
          </rPr>
          <t xml:space="preserve">
</t>
        </r>
        <r>
          <rPr>
            <b/>
            <sz val="10"/>
            <color rgb="FF000000"/>
            <rFont val="Tahoma"/>
            <family val="2"/>
          </rPr>
          <t>VNP200</t>
        </r>
      </text>
    </comment>
    <comment ref="C2" authorId="1" shapeId="0" xr:uid="{F42111CA-639B-8E47-BEF3-2185D2CA1A50}">
      <text>
        <r>
          <rPr>
            <b/>
            <sz val="10"/>
            <color rgb="FF000000"/>
            <rFont val="Tahoma"/>
            <family val="2"/>
          </rPr>
          <t>Duy:</t>
        </r>
        <r>
          <rPr>
            <sz val="10"/>
            <color rgb="FF000000"/>
            <rFont val="Tahoma"/>
            <family val="2"/>
          </rPr>
          <t xml:space="preserve">
</t>
        </r>
        <r>
          <rPr>
            <sz val="10"/>
            <color rgb="FF000000"/>
            <rFont val="Tahoma"/>
            <family val="2"/>
          </rPr>
          <t>Last Week: 19,790,000</t>
        </r>
      </text>
    </comment>
    <comment ref="F2" authorId="2" shapeId="0" xr:uid="{AA4527EA-5578-644C-BFD5-94B270D9CEEE}">
      <text>
        <r>
          <rPr>
            <sz val="12"/>
            <color rgb="FF000000"/>
            <rFont val="Aptos Narrow"/>
            <family val="2"/>
          </rPr>
          <t xml:space="preserve">chit trang:
</t>
        </r>
        <r>
          <rPr>
            <sz val="12"/>
            <color rgb="FF000000"/>
            <rFont val="Aptos Narrow"/>
            <family val="2"/>
          </rPr>
          <t xml:space="preserve"> Was 19.250.000
</t>
        </r>
        <r>
          <rPr>
            <sz val="12"/>
            <color rgb="FF000000"/>
            <rFont val="Aptos Narrow"/>
            <family val="2"/>
          </rPr>
          <t>VNP 500k</t>
        </r>
      </text>
    </comment>
    <comment ref="G2" authorId="3" shapeId="0" xr:uid="{C344F5F4-BE05-5342-8FFB-E1E55153D8F3}">
      <text>
        <r>
          <rPr>
            <b/>
            <sz val="10"/>
            <color rgb="FF000000"/>
            <rFont val="Tahoma"/>
            <family val="2"/>
          </rPr>
          <t>Tran Dat:</t>
        </r>
        <r>
          <rPr>
            <sz val="10"/>
            <color rgb="FF000000"/>
            <rFont val="Tahoma"/>
            <family val="2"/>
          </rPr>
          <t xml:space="preserve">
</t>
        </r>
        <r>
          <rPr>
            <sz val="10"/>
            <color rgb="FF000000"/>
            <rFont val="Tahoma"/>
            <family val="2"/>
          </rPr>
          <t>19.450</t>
        </r>
      </text>
    </comment>
    <comment ref="B3" authorId="0" shapeId="0" xr:uid="{2FBD7EE0-BDA7-BA42-8B57-133E7F5ADC4E}">
      <text>
        <r>
          <rPr>
            <b/>
            <sz val="10"/>
            <color rgb="FF000000"/>
            <rFont val="Tahoma"/>
            <family val="2"/>
          </rPr>
          <t xml:space="preserve">was 22790000
</t>
        </r>
        <r>
          <rPr>
            <b/>
            <sz val="10"/>
            <color rgb="FF000000"/>
            <rFont val="Tahoma"/>
            <family val="2"/>
          </rPr>
          <t xml:space="preserve">
</t>
        </r>
        <r>
          <rPr>
            <b/>
            <sz val="10"/>
            <color rgb="FF000000"/>
            <rFont val="Tahoma"/>
            <family val="2"/>
          </rPr>
          <t>VNP200</t>
        </r>
      </text>
    </comment>
    <comment ref="C3" authorId="1" shapeId="0" xr:uid="{BCC39CDE-1452-6B4E-9628-385160964F04}">
      <text>
        <r>
          <rPr>
            <b/>
            <sz val="10"/>
            <color rgb="FF000000"/>
            <rFont val="Tahoma"/>
            <family val="2"/>
          </rPr>
          <t>Duy:</t>
        </r>
        <r>
          <rPr>
            <sz val="10"/>
            <color rgb="FF000000"/>
            <rFont val="Tahoma"/>
            <family val="2"/>
          </rPr>
          <t xml:space="preserve">
</t>
        </r>
        <r>
          <rPr>
            <sz val="10"/>
            <color rgb="FF000000"/>
            <rFont val="Aptos Narrow"/>
          </rPr>
          <t>Last Week: 22,790,000</t>
        </r>
      </text>
    </comment>
    <comment ref="F3" authorId="2" shapeId="0" xr:uid="{1418E27E-47D5-4069-BD85-7FD269F653E2}">
      <text>
        <r>
          <rPr>
            <sz val="12"/>
            <color rgb="FF000000"/>
            <rFont val="Aptos Narrow"/>
            <family val="2"/>
          </rPr>
          <t xml:space="preserve">chit trang:
</t>
        </r>
        <r>
          <rPr>
            <sz val="12"/>
            <color rgb="FF000000"/>
            <rFont val="Aptos Narrow"/>
            <family val="2"/>
          </rPr>
          <t xml:space="preserve">wass 22.290k
</t>
        </r>
        <r>
          <rPr>
            <sz val="12"/>
            <color rgb="FF000000"/>
            <rFont val="Aptos Narrow"/>
            <family val="2"/>
          </rPr>
          <t xml:space="preserve">vnpay 500k
</t>
        </r>
      </text>
    </comment>
    <comment ref="B4" authorId="0" shapeId="0" xr:uid="{175F9E1F-C9B3-C54E-A81C-4D39D4D9BBDE}">
      <text>
        <r>
          <rPr>
            <b/>
            <sz val="10"/>
            <color rgb="FF000000"/>
            <rFont val="Tahoma"/>
            <family val="2"/>
          </rPr>
          <t xml:space="preserve">was 24790000
</t>
        </r>
        <r>
          <rPr>
            <b/>
            <sz val="10"/>
            <color rgb="FF000000"/>
            <rFont val="Tahoma"/>
            <family val="2"/>
          </rPr>
          <t xml:space="preserve">
</t>
        </r>
        <r>
          <rPr>
            <b/>
            <sz val="10"/>
            <color rgb="FF000000"/>
            <rFont val="Tahoma"/>
            <family val="2"/>
          </rPr>
          <t>VNP200</t>
        </r>
      </text>
    </comment>
    <comment ref="C4" authorId="1" shapeId="0" xr:uid="{4B6A6074-862F-254B-9BC4-20AA55C1D544}">
      <text>
        <r>
          <rPr>
            <b/>
            <sz val="10"/>
            <color rgb="FF000000"/>
            <rFont val="Tahoma"/>
            <family val="2"/>
          </rPr>
          <t>Duy:</t>
        </r>
        <r>
          <rPr>
            <sz val="10"/>
            <color rgb="FF000000"/>
            <rFont val="Tahoma"/>
            <family val="2"/>
          </rPr>
          <t xml:space="preserve">
</t>
        </r>
        <r>
          <rPr>
            <sz val="10"/>
            <color rgb="FF000000"/>
            <rFont val="Aptos Narrow"/>
          </rPr>
          <t>Last Week: 24,790,000</t>
        </r>
      </text>
    </comment>
    <comment ref="E4" authorId="4" shapeId="0" xr:uid="{05EABBB5-6BB1-BA4E-BFAF-BA4513B8AA23}">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W6Q4FY24:
</t>
        </r>
        <r>
          <rPr>
            <sz val="12"/>
            <color rgb="FF000000"/>
            <rFont val="Aptos Narrow"/>
            <family val="2"/>
          </rPr>
          <t xml:space="preserve">Giảm 500K mua Online (đã trừ vào giá)
</t>
        </r>
        <r>
          <rPr>
            <sz val="12"/>
            <color rgb="FF000000"/>
            <rFont val="Aptos Narrow"/>
            <family val="2"/>
          </rPr>
          <t>Giảm 500K màu Blue titanium</t>
        </r>
      </text>
    </comment>
    <comment ref="F4" authorId="2" shapeId="0" xr:uid="{C3D88602-6D8C-0448-ACBE-C8CCD8E10DE0}">
      <text>
        <r>
          <rPr>
            <sz val="12"/>
            <color rgb="FF000000"/>
            <rFont val="Aptos Narrow"/>
            <family val="2"/>
          </rPr>
          <t xml:space="preserve">chit trang:
</t>
        </r>
        <r>
          <rPr>
            <sz val="12"/>
            <color rgb="FF000000"/>
            <rFont val="Aptos Narrow"/>
            <family val="2"/>
          </rPr>
          <t xml:space="preserve">24.390.000
</t>
        </r>
        <r>
          <rPr>
            <sz val="12"/>
            <color rgb="FF000000"/>
            <rFont val="Aptos Narrow"/>
            <family val="2"/>
          </rPr>
          <t xml:space="preserve">Was VNP 500 </t>
        </r>
      </text>
    </comment>
    <comment ref="E5" authorId="4" shapeId="0" xr:uid="{3880147F-A470-D44B-A614-7BF10EE41939}">
      <text>
        <r>
          <rPr>
            <sz val="12"/>
            <color rgb="FF000000"/>
            <rFont val="Aptos Narrow"/>
            <family val="2"/>
          </rPr>
          <t xml:space="preserve">Last week was: 28.890.000
</t>
        </r>
        <r>
          <rPr>
            <sz val="12"/>
            <color rgb="FF000000"/>
            <rFont val="Aptos Narrow"/>
            <family val="2"/>
          </rPr>
          <t xml:space="preserve">
</t>
        </r>
        <r>
          <rPr>
            <sz val="12"/>
            <color rgb="FF000000"/>
            <rFont val="Aptos Narrow"/>
            <family val="2"/>
          </rPr>
          <t xml:space="preserve">CTKM W7:
</t>
        </r>
        <r>
          <rPr>
            <sz val="12"/>
            <color rgb="FF000000"/>
            <rFont val="Aptos Narrow"/>
            <family val="2"/>
          </rPr>
          <t xml:space="preserve">Giảm 1.000K mua hàng Online (đã trừ vào giá)
</t>
        </r>
        <r>
          <rPr>
            <sz val="12"/>
            <color rgb="FF000000"/>
            <rFont val="Aptos Narrow"/>
            <family val="2"/>
          </rPr>
          <t>VNP 1% tối đa 300K</t>
        </r>
      </text>
    </comment>
    <comment ref="E6" authorId="4" shapeId="0" xr:uid="{5167FFBA-500E-4ABF-BB29-2922ECF2A102}">
      <text>
        <r>
          <rPr>
            <sz val="12"/>
            <color rgb="FF000000"/>
            <rFont val="Aptos Narrow"/>
            <family val="2"/>
          </rPr>
          <t>Stock: chỉ còn màu Blue</t>
        </r>
      </text>
    </comment>
    <comment ref="B7" authorId="0" shapeId="0" xr:uid="{A99CA128-8ECC-6643-8B9B-78A47C5E264E}">
      <text>
        <r>
          <rPr>
            <b/>
            <sz val="10"/>
            <color rgb="FF000000"/>
            <rFont val="Tahoma"/>
            <family val="2"/>
          </rPr>
          <t xml:space="preserve">was 17290000
</t>
        </r>
        <r>
          <rPr>
            <b/>
            <sz val="10"/>
            <color rgb="FF000000"/>
            <rFont val="Tahoma"/>
            <family val="2"/>
          </rPr>
          <t xml:space="preserve">
</t>
        </r>
        <r>
          <rPr>
            <b/>
            <sz val="10"/>
            <color rgb="FF000000"/>
            <rFont val="Tahoma"/>
            <family val="2"/>
          </rPr>
          <t>VNP200</t>
        </r>
      </text>
    </comment>
    <comment ref="C7" authorId="1" shapeId="0" xr:uid="{C89D88D4-D234-8044-A3F2-D0215F2B49D0}">
      <text>
        <r>
          <rPr>
            <b/>
            <sz val="10"/>
            <color rgb="FF000000"/>
            <rFont val="Tahoma"/>
            <family val="2"/>
          </rPr>
          <t>Duy:</t>
        </r>
        <r>
          <rPr>
            <sz val="10"/>
            <color rgb="FF000000"/>
            <rFont val="Tahoma"/>
            <family val="2"/>
          </rPr>
          <t xml:space="preserve">
</t>
        </r>
        <r>
          <rPr>
            <sz val="10"/>
            <color rgb="FF000000"/>
            <rFont val="Tahoma"/>
            <family val="2"/>
          </rPr>
          <t>last week: 17,290,000</t>
        </r>
      </text>
    </comment>
    <comment ref="F8" authorId="2" shapeId="0" xr:uid="{5C4A8BE0-0534-E947-A6F0-A6E8B2F27154}">
      <text>
        <r>
          <rPr>
            <sz val="12"/>
            <color theme="1"/>
            <rFont val="Aptos Narrow"/>
            <family val="2"/>
            <scheme val="minor"/>
          </rPr>
          <t>chit trang:
Wass 13.890.000</t>
        </r>
      </text>
    </comment>
    <comment ref="F9" authorId="2" shapeId="0" xr:uid="{DEB464F5-B003-4D33-B2E7-F40CE4F561BB}">
      <text>
        <r>
          <rPr>
            <sz val="12"/>
            <color rgb="FF000000"/>
            <rFont val="Aptos Narrow"/>
            <family val="2"/>
          </rPr>
          <t xml:space="preserve">chit trang:
</t>
        </r>
        <r>
          <rPr>
            <sz val="12"/>
            <color rgb="FF000000"/>
            <rFont val="Aptos Narrow"/>
            <family val="2"/>
          </rPr>
          <t>11.490.000</t>
        </r>
      </text>
    </comment>
    <comment ref="F10" authorId="2" shapeId="0" xr:uid="{B239BD9D-91BF-3A4B-99A6-2825F9EA7962}">
      <text>
        <r>
          <rPr>
            <sz val="12"/>
            <color theme="1"/>
            <rFont val="Aptos Narrow"/>
            <family val="2"/>
            <scheme val="minor"/>
          </rPr>
          <t>chit trang:
Wass 8.790.000</t>
        </r>
      </text>
    </comment>
    <comment ref="G10" authorId="3" shapeId="0" xr:uid="{265CBB74-CD04-2045-AA65-9B289CE01FF9}">
      <text>
        <r>
          <rPr>
            <b/>
            <sz val="10"/>
            <color rgb="FF000000"/>
            <rFont val="Tahoma"/>
            <family val="2"/>
          </rPr>
          <t>Tran Dat:</t>
        </r>
        <r>
          <rPr>
            <sz val="10"/>
            <color rgb="FF000000"/>
            <rFont val="Tahoma"/>
            <family val="2"/>
          </rPr>
          <t xml:space="preserve">
</t>
        </r>
        <r>
          <rPr>
            <sz val="10"/>
            <color rgb="FF000000"/>
            <rFont val="Tahoma"/>
            <family val="2"/>
          </rPr>
          <t xml:space="preserve">8490000
</t>
        </r>
      </text>
    </comment>
    <comment ref="F11" authorId="2" shapeId="0" xr:uid="{12F5F69A-1505-45D3-B1EA-462F4948A637}">
      <text>
        <r>
          <rPr>
            <sz val="12"/>
            <color theme="1"/>
            <rFont val="Aptos Narrow"/>
            <family val="2"/>
            <scheme val="minor"/>
          </rPr>
          <t>chit trang:
14.590.000</t>
        </r>
      </text>
    </comment>
    <comment ref="F13" authorId="2" shapeId="0" xr:uid="{D8869F7A-E3FC-1A4A-A82A-80B78DF67B05}">
      <text>
        <r>
          <rPr>
            <sz val="12"/>
            <color theme="1"/>
            <rFont val="Aptos Narrow"/>
            <family val="2"/>
            <scheme val="minor"/>
          </rPr>
          <t>chit trang:
9.750.000</t>
        </r>
      </text>
    </comment>
    <comment ref="G13" authorId="3" shapeId="0" xr:uid="{F8DAC959-FC0A-D840-A920-A5EA11CD62D9}">
      <text>
        <r>
          <rPr>
            <b/>
            <sz val="10"/>
            <color rgb="FF000000"/>
            <rFont val="Tahoma"/>
            <family val="2"/>
          </rPr>
          <t>Tran Dat:</t>
        </r>
        <r>
          <rPr>
            <sz val="10"/>
            <color rgb="FF000000"/>
            <rFont val="Tahoma"/>
            <family val="2"/>
          </rPr>
          <t xml:space="preserve">
</t>
        </r>
        <r>
          <rPr>
            <sz val="10"/>
            <color rgb="FF000000"/>
            <rFont val="Tahoma"/>
            <family val="2"/>
          </rPr>
          <t xml:space="preserve">9690
</t>
        </r>
      </text>
    </comment>
    <comment ref="B15" authorId="0" shapeId="0" xr:uid="{FD607F77-7801-644A-BF17-0146620FECAD}">
      <text>
        <r>
          <rPr>
            <b/>
            <sz val="10"/>
            <color rgb="FF000000"/>
            <rFont val="Tahoma"/>
            <family val="2"/>
          </rPr>
          <t>was OOS</t>
        </r>
      </text>
    </comment>
    <comment ref="E15" authorId="4" shapeId="0" xr:uid="{4134590F-3B48-C049-BC5B-34E6C86FAAFE}">
      <text>
        <r>
          <rPr>
            <sz val="12"/>
            <color rgb="FF000000"/>
            <rFont val="Aptos Narrow"/>
            <family val="2"/>
          </rPr>
          <t xml:space="preserve">Last week was: 16.790.000
</t>
        </r>
        <r>
          <rPr>
            <sz val="12"/>
            <color rgb="FF000000"/>
            <rFont val="Aptos Narrow"/>
            <family val="2"/>
          </rPr>
          <t xml:space="preserve">
</t>
        </r>
        <r>
          <rPr>
            <sz val="12"/>
            <color rgb="FF000000"/>
            <rFont val="Aptos Narrow"/>
            <family val="2"/>
          </rPr>
          <t>VNPAY: 1% tối đa 300K</t>
        </r>
      </text>
    </comment>
    <comment ref="G15" authorId="3" shapeId="0" xr:uid="{11B91859-7555-5149-8D3E-43E1C0B04E5F}">
      <text>
        <r>
          <rPr>
            <b/>
            <sz val="10"/>
            <color rgb="FF000000"/>
            <rFont val="Tahoma"/>
            <family val="2"/>
          </rPr>
          <t>Tran Dat:</t>
        </r>
        <r>
          <rPr>
            <sz val="10"/>
            <color rgb="FF000000"/>
            <rFont val="Tahoma"/>
            <family val="2"/>
          </rPr>
          <t xml:space="preserve">
</t>
        </r>
        <r>
          <rPr>
            <sz val="10"/>
            <color rgb="FF000000"/>
            <rFont val="Tahoma"/>
            <family val="2"/>
          </rPr>
          <t>16390000</t>
        </r>
      </text>
    </comment>
    <comment ref="N16" authorId="4" shapeId="0" xr:uid="{49985972-C0BD-B341-9556-C9046550F144}">
      <text>
        <r>
          <rPr>
            <sz val="12"/>
            <color rgb="FF000000"/>
            <rFont val="Aptos Narrow"/>
            <family val="2"/>
          </rPr>
          <t xml:space="preserve">Last week was: 28.890.000
</t>
        </r>
        <r>
          <rPr>
            <sz val="12"/>
            <color rgb="FF000000"/>
            <rFont val="Aptos Narrow"/>
            <family val="2"/>
          </rPr>
          <t xml:space="preserve">
</t>
        </r>
        <r>
          <rPr>
            <sz val="12"/>
            <color rgb="FF000000"/>
            <rFont val="Aptos Narrow"/>
            <family val="2"/>
          </rPr>
          <t xml:space="preserve">CTKM W7:
</t>
        </r>
        <r>
          <rPr>
            <sz val="12"/>
            <color rgb="FF000000"/>
            <rFont val="Aptos Narrow"/>
            <family val="2"/>
          </rPr>
          <t xml:space="preserve">Giảm 1.000K mua hàng Online (đã trừ vào giá)
</t>
        </r>
        <r>
          <rPr>
            <sz val="12"/>
            <color rgb="FF000000"/>
            <rFont val="Aptos Narrow"/>
            <family val="2"/>
          </rPr>
          <t>VNP 1% tối đa 300K</t>
        </r>
      </text>
    </comment>
    <comment ref="B17" authorId="0" shapeId="0" xr:uid="{2A000279-F8AF-DB46-8523-EF5E16169575}">
      <text>
        <r>
          <rPr>
            <b/>
            <sz val="10"/>
            <color rgb="FF000000"/>
            <rFont val="Tahoma"/>
            <family val="2"/>
          </rPr>
          <t xml:space="preserve">was 27990000
</t>
        </r>
        <r>
          <rPr>
            <b/>
            <sz val="10"/>
            <color rgb="FF000000"/>
            <rFont val="Tahoma"/>
            <family val="2"/>
          </rPr>
          <t xml:space="preserve">
</t>
        </r>
        <r>
          <rPr>
            <b/>
            <sz val="10"/>
            <color rgb="FF000000"/>
            <rFont val="Tahoma"/>
            <family val="2"/>
          </rPr>
          <t>VNP200</t>
        </r>
      </text>
    </comment>
    <comment ref="C17" authorId="1" shapeId="0" xr:uid="{D0898DEC-3FF4-E444-8778-B877FA1393AA}">
      <text>
        <r>
          <rPr>
            <b/>
            <sz val="10"/>
            <color rgb="FF000000"/>
            <rFont val="Tahoma"/>
            <family val="2"/>
          </rPr>
          <t>Duy:</t>
        </r>
        <r>
          <rPr>
            <sz val="10"/>
            <color rgb="FF000000"/>
            <rFont val="Tahoma"/>
            <family val="2"/>
          </rPr>
          <t xml:space="preserve">
</t>
        </r>
        <r>
          <rPr>
            <sz val="10"/>
            <color rgb="FF000000"/>
            <rFont val="Tahoma"/>
            <family val="2"/>
          </rPr>
          <t>last week: 27,990,000</t>
        </r>
      </text>
    </comment>
    <comment ref="E17" authorId="4" shapeId="0" xr:uid="{7A650BB5-1361-4C2F-A486-7017878644A8}">
      <text>
        <r>
          <rPr>
            <sz val="12"/>
            <color theme="1"/>
            <rFont val="Aptos Narrow"/>
            <family val="2"/>
            <scheme val="minor"/>
          </rPr>
          <t>Last week was: 27.690K
VNPAY 1% tối đa 300K</t>
        </r>
      </text>
    </comment>
    <comment ref="F17" authorId="2" shapeId="0" xr:uid="{89F5D839-D300-1048-BDAD-0A018636411A}">
      <text>
        <r>
          <rPr>
            <sz val="12"/>
            <color theme="1"/>
            <rFont val="Aptos Narrow"/>
            <family val="2"/>
            <scheme val="minor"/>
          </rPr>
          <t>chit trang:
27.490.000</t>
        </r>
      </text>
    </comment>
    <comment ref="F18" authorId="2" shapeId="0" xr:uid="{E20C6455-8BC8-7740-A8A3-895F8F340794}">
      <text>
        <r>
          <rPr>
            <sz val="12"/>
            <color theme="1"/>
            <rFont val="Aptos Narrow"/>
            <family val="2"/>
            <scheme val="minor"/>
          </rPr>
          <t>chit trang:
37.490.000</t>
        </r>
      </text>
    </comment>
    <comment ref="E19" authorId="4" shapeId="0" xr:uid="{7EB32518-67D1-4ABB-9A11-064607260588}">
      <text>
        <r>
          <rPr>
            <sz val="12"/>
            <color rgb="FF000000"/>
            <rFont val="Aptos Narrow"/>
            <family val="2"/>
          </rPr>
          <t xml:space="preserve">Last week was: 5.890K
</t>
        </r>
        <r>
          <rPr>
            <sz val="12"/>
            <color rgb="FF000000"/>
            <rFont val="Aptos Narrow"/>
            <family val="2"/>
          </rPr>
          <t xml:space="preserve">
</t>
        </r>
        <r>
          <rPr>
            <sz val="12"/>
            <color rgb="FF000000"/>
            <rFont val="Aptos Narrow"/>
            <family val="2"/>
          </rPr>
          <t>Giảm thêm 100K đổi 10.000 điểm Viettel++</t>
        </r>
      </text>
    </comment>
    <comment ref="E20" authorId="4" shapeId="0" xr:uid="{9835820E-187C-4A7B-AB07-7B198FDECEB4}">
      <text>
        <r>
          <rPr>
            <sz val="12"/>
            <color rgb="FF000000"/>
            <rFont val="Aptos Narrow"/>
            <family val="2"/>
          </rPr>
          <t>Giảm thêm 100K đổi 10.000 điểm Viettel++</t>
        </r>
      </text>
    </comment>
    <comment ref="E21" authorId="4" shapeId="0" xr:uid="{1A584C5E-AD47-284F-A154-6E22A86BF72B}">
      <text>
        <r>
          <rPr>
            <sz val="12"/>
            <color rgb="FF000000"/>
            <rFont val="Aptos Narrow"/>
            <family val="2"/>
          </rPr>
          <t>CTKM W6: Giảm 100K khi đổi 10.000 điểm VIettel++ nhưng khó có đủ điểm</t>
        </r>
      </text>
    </comment>
    <comment ref="F21" authorId="2" shapeId="0" xr:uid="{FA4C8F3D-8399-47AA-865C-DE12CE62335C}">
      <text>
        <r>
          <rPr>
            <sz val="12"/>
            <color theme="1"/>
            <rFont val="Aptos Narrow"/>
            <family val="2"/>
            <scheme val="minor"/>
          </rPr>
          <t>chit trang:
wass 6.990.000</t>
        </r>
      </text>
    </comment>
    <comment ref="G21" authorId="3" shapeId="0" xr:uid="{17AC5A9E-DE1B-FE48-8D7C-2B4C292959D8}">
      <text>
        <r>
          <rPr>
            <b/>
            <sz val="10"/>
            <color rgb="FF000000"/>
            <rFont val="Tahoma"/>
            <family val="2"/>
          </rPr>
          <t>Tran Dat:</t>
        </r>
        <r>
          <rPr>
            <sz val="10"/>
            <color rgb="FF000000"/>
            <rFont val="Tahoma"/>
            <family val="2"/>
          </rPr>
          <t xml:space="preserve">
</t>
        </r>
        <r>
          <rPr>
            <sz val="10"/>
            <color rgb="FF000000"/>
            <rFont val="Tahoma"/>
            <family val="2"/>
          </rPr>
          <t>6.390.000</t>
        </r>
      </text>
    </comment>
    <comment ref="E22" authorId="4" shapeId="0" xr:uid="{13602DC1-A5CC-4A2D-8E63-867936240F23}">
      <text>
        <r>
          <rPr>
            <sz val="12"/>
            <color theme="1"/>
            <rFont val="Aptos Narrow"/>
            <family val="2"/>
            <scheme val="minor"/>
          </rPr>
          <t xml:space="preserve">Last week was: 7.790K
Giảm thêm 100K đổi 10.000 điểm Viettel++
</t>
        </r>
      </text>
    </comment>
    <comment ref="E23" authorId="4" shapeId="0" xr:uid="{84742B58-A82F-4B8D-8E9A-E77AC5CA2019}">
      <text>
        <r>
          <rPr>
            <sz val="12"/>
            <color rgb="FF000000"/>
            <rFont val="Aptos Narrow"/>
            <family val="2"/>
          </rPr>
          <t xml:space="preserve">Last week was: 8.990K
</t>
        </r>
        <r>
          <rPr>
            <sz val="12"/>
            <color rgb="FF000000"/>
            <rFont val="Aptos Narrow"/>
            <family val="2"/>
          </rPr>
          <t xml:space="preserve">
</t>
        </r>
        <r>
          <rPr>
            <sz val="12"/>
            <color rgb="FF000000"/>
            <rFont val="Aptos Narrow"/>
            <family val="2"/>
          </rPr>
          <t xml:space="preserve">Giảm VNPAY 10% tối đa 120K
</t>
        </r>
      </text>
    </comment>
    <comment ref="F23" authorId="2" shapeId="0" xr:uid="{FD6A0CCB-0FD9-4843-8003-CFE69F85C5C1}">
      <text>
        <r>
          <rPr>
            <sz val="12"/>
            <color theme="1"/>
            <rFont val="Aptos Narrow"/>
            <family val="2"/>
            <scheme val="minor"/>
          </rPr>
          <t>chit trang:
9.690.000</t>
        </r>
      </text>
    </comment>
    <comment ref="G23" authorId="3" shapeId="0" xr:uid="{65C2B7EB-B5C4-E44B-9AC3-F1486C43C79A}">
      <text>
        <r>
          <rPr>
            <b/>
            <sz val="10"/>
            <color rgb="FF000000"/>
            <rFont val="Tahoma"/>
            <family val="2"/>
          </rPr>
          <t>Tran Dat:</t>
        </r>
        <r>
          <rPr>
            <sz val="10"/>
            <color rgb="FF000000"/>
            <rFont val="Tahoma"/>
            <family val="2"/>
          </rPr>
          <t xml:space="preserve">
</t>
        </r>
        <r>
          <rPr>
            <sz val="10"/>
            <color rgb="FF000000"/>
            <rFont val="Tahoma"/>
            <family val="2"/>
          </rPr>
          <t>9.190.000</t>
        </r>
      </text>
    </comment>
    <comment ref="B24" authorId="0" shapeId="0" xr:uid="{E76ED658-995B-244E-B615-78292A440389}">
      <text>
        <r>
          <rPr>
            <b/>
            <sz val="10"/>
            <color rgb="FF000000"/>
            <rFont val="Tahoma"/>
            <family val="2"/>
          </rPr>
          <t xml:space="preserve">was 12490000
</t>
        </r>
        <r>
          <rPr>
            <b/>
            <sz val="10"/>
            <color rgb="FF000000"/>
            <rFont val="Tahoma"/>
            <family val="2"/>
          </rPr>
          <t xml:space="preserve">
</t>
        </r>
        <r>
          <rPr>
            <b/>
            <sz val="10"/>
            <color rgb="FF000000"/>
            <rFont val="Tahoma"/>
            <family val="2"/>
          </rPr>
          <t>VNP100</t>
        </r>
      </text>
    </comment>
    <comment ref="E24" authorId="4" shapeId="0" xr:uid="{1B96A2B0-17F1-46CF-9B5D-346FCFD4F527}">
      <text>
        <r>
          <rPr>
            <sz val="12"/>
            <color rgb="FF000000"/>
            <rFont val="Aptos Narrow"/>
            <family val="2"/>
          </rPr>
          <t xml:space="preserve">Last week was: 11.690K
</t>
        </r>
        <r>
          <rPr>
            <sz val="12"/>
            <color rgb="FF000000"/>
            <rFont val="Aptos Narrow"/>
            <family val="2"/>
          </rPr>
          <t xml:space="preserve">
</t>
        </r>
        <r>
          <rPr>
            <sz val="12"/>
            <color rgb="FF000000"/>
            <rFont val="Aptos Narrow"/>
            <family val="2"/>
          </rPr>
          <t xml:space="preserve">Giảm thêm 100K đổi 10.000 điểm Viettel++
</t>
        </r>
        <r>
          <rPr>
            <sz val="12"/>
            <color rgb="FF000000"/>
            <rFont val="Aptos Narrow"/>
            <family val="2"/>
          </rPr>
          <t>VNP 10% tối đa 120K</t>
        </r>
      </text>
    </comment>
    <comment ref="F24" authorId="2" shapeId="0" xr:uid="{C560790B-4858-144C-97D7-9C43977A968B}">
      <text>
        <r>
          <rPr>
            <sz val="12"/>
            <color theme="1"/>
            <rFont val="Aptos Narrow"/>
            <family val="2"/>
            <scheme val="minor"/>
          </rPr>
          <t>chit trang:
12.390.000</t>
        </r>
      </text>
    </comment>
    <comment ref="G24" authorId="3" shapeId="0" xr:uid="{F968A65D-4514-1B4A-AC44-F8636E833034}">
      <text>
        <r>
          <rPr>
            <b/>
            <sz val="10"/>
            <color rgb="FF000000"/>
            <rFont val="Tahoma"/>
            <family val="2"/>
          </rPr>
          <t>Tran Dat:</t>
        </r>
        <r>
          <rPr>
            <sz val="10"/>
            <color rgb="FF000000"/>
            <rFont val="Tahoma"/>
            <family val="2"/>
          </rPr>
          <t xml:space="preserve">
</t>
        </r>
        <r>
          <rPr>
            <sz val="10"/>
            <color rgb="FF000000"/>
            <rFont val="Tahoma"/>
            <family val="2"/>
          </rPr>
          <t>11.690.000</t>
        </r>
      </text>
    </comment>
    <comment ref="E25" authorId="4" shapeId="0" xr:uid="{8339E6DA-8EEF-4FBA-8DAF-7F4D5460DCC0}">
      <text>
        <r>
          <rPr>
            <sz val="12"/>
            <color theme="1"/>
            <rFont val="Aptos Narrow"/>
            <family val="2"/>
            <scheme val="minor"/>
          </rPr>
          <t xml:space="preserve">Last week was: 9.790K
Giảm thêm 100K đổi 10.000 điểm Viettel++
VNP 10% tối đa 120K
</t>
        </r>
      </text>
    </comment>
    <comment ref="F25" authorId="2" shapeId="0" xr:uid="{887FA5A0-9DF9-4018-A710-969889BAC30A}">
      <text>
        <r>
          <rPr>
            <sz val="12"/>
            <color theme="1"/>
            <rFont val="Aptos Narrow"/>
            <family val="2"/>
            <scheme val="minor"/>
          </rPr>
          <t>chit trang:
10.590.000</t>
        </r>
      </text>
    </comment>
    <comment ref="G25" authorId="3" shapeId="0" xr:uid="{54AA57E5-8E38-EC4D-85CE-9797376BF2A2}">
      <text>
        <r>
          <rPr>
            <b/>
            <sz val="10"/>
            <color rgb="FF000000"/>
            <rFont val="Tahoma"/>
            <family val="2"/>
          </rPr>
          <t>Tran Dat:</t>
        </r>
        <r>
          <rPr>
            <sz val="10"/>
            <color rgb="FF000000"/>
            <rFont val="Tahoma"/>
            <family val="2"/>
          </rPr>
          <t xml:space="preserve">
</t>
        </r>
        <r>
          <rPr>
            <sz val="10"/>
            <color rgb="FF000000"/>
            <rFont val="Tahoma"/>
            <family val="2"/>
          </rPr>
          <t>10.190.000</t>
        </r>
      </text>
    </comment>
    <comment ref="E26" authorId="4" shapeId="0" xr:uid="{F235D9CC-28E3-486E-A9EA-67889750B78A}">
      <text>
        <r>
          <rPr>
            <sz val="12"/>
            <color rgb="FF000000"/>
            <rFont val="Aptos Narrow"/>
            <family val="2"/>
          </rPr>
          <t xml:space="preserve">Last week was: 11.690K
</t>
        </r>
        <r>
          <rPr>
            <sz val="12"/>
            <color rgb="FF000000"/>
            <rFont val="Aptos Narrow"/>
            <family val="2"/>
          </rPr>
          <t xml:space="preserve">
</t>
        </r>
        <r>
          <rPr>
            <sz val="12"/>
            <color rgb="FF000000"/>
            <rFont val="Aptos Narrow"/>
            <family val="2"/>
          </rPr>
          <t xml:space="preserve">VNPAY 10% tối đa 120K
</t>
        </r>
        <r>
          <rPr>
            <sz val="12"/>
            <color rgb="FF000000"/>
            <rFont val="Aptos Narrow"/>
            <family val="2"/>
          </rPr>
          <t>Giảm tiếp 100K nếu đổi 10.000 điểm Viettel++</t>
        </r>
      </text>
    </comment>
    <comment ref="G26" authorId="3" shapeId="0" xr:uid="{58CB915F-BAF6-884F-8D7E-A9A5E2AEC799}">
      <text>
        <r>
          <rPr>
            <b/>
            <sz val="10"/>
            <color rgb="FF000000"/>
            <rFont val="Tahoma"/>
            <family val="2"/>
          </rPr>
          <t>Tran Dat:</t>
        </r>
        <r>
          <rPr>
            <sz val="10"/>
            <color rgb="FF000000"/>
            <rFont val="Tahoma"/>
            <family val="2"/>
          </rPr>
          <t xml:space="preserve">
</t>
        </r>
        <r>
          <rPr>
            <sz val="10"/>
            <color rgb="FF000000"/>
            <rFont val="Tahoma"/>
            <family val="2"/>
          </rPr>
          <t>12.690.000</t>
        </r>
      </text>
    </comment>
    <comment ref="E27" authorId="4" shapeId="0" xr:uid="{03FFB40C-78F9-4BAB-AE01-0D04B545C16E}">
      <text>
        <r>
          <rPr>
            <sz val="12"/>
            <color theme="1"/>
            <rFont val="Aptos Narrow"/>
            <family val="2"/>
            <scheme val="minor"/>
          </rPr>
          <t>Last week was: 19.990K
VNPay giảm 1% tối đa 300K
Đổi 30.000 điểm Viettel++
VNP 10% tối đa 300K</t>
        </r>
      </text>
    </comment>
    <comment ref="F27" authorId="2" shapeId="0" xr:uid="{9BF053F5-5F8D-4D62-BFF3-11F862DDFEA7}">
      <text>
        <r>
          <rPr>
            <sz val="12"/>
            <color theme="1"/>
            <rFont val="Aptos Narrow"/>
            <family val="2"/>
            <scheme val="minor"/>
          </rPr>
          <t>chit trang:
21.390.000</t>
        </r>
      </text>
    </comment>
    <comment ref="E28" authorId="4" shapeId="0" xr:uid="{1FD455EE-9AAA-4642-843E-2384FD542D1E}">
      <text>
        <r>
          <rPr>
            <sz val="12"/>
            <color theme="1"/>
            <rFont val="Aptos Narrow"/>
            <family val="2"/>
            <scheme val="minor"/>
          </rPr>
          <t>Last week was: 5.390K
VNP 10% tối đa 120K</t>
        </r>
      </text>
    </comment>
    <comment ref="B29" authorId="0" shapeId="0" xr:uid="{CD30D2A8-FA7D-AC4E-8A7E-75A400704BCC}">
      <text>
        <r>
          <rPr>
            <b/>
            <sz val="10"/>
            <color rgb="FF000000"/>
            <rFont val="Tahoma"/>
            <family val="2"/>
          </rPr>
          <t xml:space="preserve">was 4090000
</t>
        </r>
        <r>
          <rPr>
            <b/>
            <sz val="10"/>
            <color rgb="FF000000"/>
            <rFont val="Tahoma"/>
            <family val="2"/>
          </rPr>
          <t xml:space="preserve">
</t>
        </r>
      </text>
    </comment>
    <comment ref="C29" authorId="1" shapeId="0" xr:uid="{EE449D9C-A731-0C4A-8933-A3446D3681B9}">
      <text>
        <r>
          <rPr>
            <b/>
            <sz val="10"/>
            <color rgb="FF000000"/>
            <rFont val="Tahoma"/>
            <family val="2"/>
          </rPr>
          <t>Duy:</t>
        </r>
        <r>
          <rPr>
            <sz val="10"/>
            <color rgb="FF000000"/>
            <rFont val="Tahoma"/>
            <family val="2"/>
          </rPr>
          <t xml:space="preserve">
</t>
        </r>
        <r>
          <rPr>
            <sz val="10"/>
            <color rgb="FF000000"/>
            <rFont val="Tahoma"/>
            <family val="2"/>
          </rPr>
          <t xml:space="preserve">last week: 4,090,000 </t>
        </r>
      </text>
    </comment>
    <comment ref="D29" authorId="5" shapeId="0" xr:uid="{7EE03205-2F1E-ED46-9B54-82A87890FAF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4.040.000</t>
        </r>
      </text>
    </comment>
    <comment ref="E29" authorId="4" shapeId="0" xr:uid="{71BCF6F2-6F18-4DF6-BF47-50A5CA184D71}">
      <text>
        <r>
          <rPr>
            <sz val="12"/>
            <color theme="1"/>
            <rFont val="Aptos Narrow"/>
            <family val="2"/>
            <scheme val="minor"/>
          </rPr>
          <t>Last week was: 4.049K
VNP 10% tối đa 120K</t>
        </r>
      </text>
    </comment>
    <comment ref="F29" authorId="2" shapeId="0" xr:uid="{8CBEAFEA-6AD5-ED49-B16C-1E1E419D890F}">
      <text>
        <r>
          <rPr>
            <sz val="12"/>
            <color theme="1"/>
            <rFont val="Aptos Narrow"/>
            <family val="2"/>
            <scheme val="minor"/>
          </rPr>
          <t>chit trang:
4.090.000</t>
        </r>
      </text>
    </comment>
    <comment ref="E30" authorId="4" shapeId="0" xr:uid="{B7EEFFB9-4BB9-431A-9638-93C0A9AD6F37}">
      <text>
        <r>
          <rPr>
            <sz val="12"/>
            <color theme="1"/>
            <rFont val="Aptos Narrow"/>
            <family val="2"/>
            <scheme val="minor"/>
          </rPr>
          <t>Last week was: 2.861K
VNP 10% tối đa 120K</t>
        </r>
      </text>
    </comment>
    <comment ref="B31" authorId="0" shapeId="0" xr:uid="{27D1EF64-BC29-714D-AFFE-B5CC421D22D7}">
      <text>
        <r>
          <rPr>
            <b/>
            <sz val="10"/>
            <color rgb="FF000000"/>
            <rFont val="Tahoma"/>
            <family val="2"/>
          </rPr>
          <t xml:space="preserve">was 18490000
</t>
        </r>
        <r>
          <rPr>
            <b/>
            <sz val="10"/>
            <color rgb="FF000000"/>
            <rFont val="Tahoma"/>
            <family val="2"/>
          </rPr>
          <t xml:space="preserve">
</t>
        </r>
        <r>
          <rPr>
            <b/>
            <sz val="10"/>
            <color rgb="FF000000"/>
            <rFont val="Tahoma"/>
            <family val="2"/>
          </rPr>
          <t>VNP200
Giảm thêm 300K cho HSSV</t>
        </r>
      </text>
    </comment>
    <comment ref="C31" authorId="6" shapeId="0" xr:uid="{0C408B25-9C53-6446-8E82-22652846778D}">
      <text>
        <r>
          <rPr>
            <sz val="12"/>
            <color rgb="FF000000"/>
            <rFont val="Aptos Narrow"/>
            <family val="2"/>
          </rPr>
          <t xml:space="preserve">Duy Ha Minh:
</t>
        </r>
        <r>
          <rPr>
            <sz val="12"/>
            <color rgb="FF000000"/>
            <rFont val="Aptos Narrow"/>
            <family val="2"/>
          </rPr>
          <t>Last Week: 18,490,000</t>
        </r>
      </text>
    </comment>
    <comment ref="D31" authorId="5" shapeId="0" xr:uid="{A86FF298-7A8B-BF4C-8901-AC7B408A73F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18.490.000</t>
        </r>
      </text>
    </comment>
    <comment ref="F31" authorId="2" shapeId="0" xr:uid="{038A2BB4-E8EE-4F8D-9177-A20460C8EE43}">
      <text>
        <r>
          <rPr>
            <sz val="12"/>
            <color theme="1"/>
            <rFont val="Aptos Narrow"/>
            <family val="2"/>
            <scheme val="minor"/>
          </rPr>
          <t xml:space="preserve">chit trang:18.590.000
</t>
        </r>
      </text>
    </comment>
    <comment ref="B32" authorId="0" shapeId="0" xr:uid="{9939424B-5DE4-2848-9ACF-504FA705C27C}">
      <text>
        <r>
          <rPr>
            <b/>
            <sz val="10"/>
            <color rgb="FF000000"/>
            <rFont val="Tahoma"/>
            <family val="2"/>
          </rPr>
          <t xml:space="preserve">was 23690000
</t>
        </r>
        <r>
          <rPr>
            <b/>
            <sz val="10"/>
            <color rgb="FF000000"/>
            <rFont val="Tahoma"/>
            <family val="2"/>
          </rPr>
          <t xml:space="preserve">
</t>
        </r>
        <r>
          <rPr>
            <b/>
            <sz val="10"/>
            <color rgb="FF000000"/>
            <rFont val="Tahoma"/>
            <family val="2"/>
          </rPr>
          <t>VNP200</t>
        </r>
      </text>
    </comment>
    <comment ref="C32" authorId="6" shapeId="0" xr:uid="{155B97F3-9C9C-EE49-9018-175C4226B27F}">
      <text>
        <r>
          <rPr>
            <sz val="12"/>
            <color rgb="FF000000"/>
            <rFont val="Aptos Narrow"/>
            <family val="2"/>
          </rPr>
          <t xml:space="preserve">Duy Ha Minh:
</t>
        </r>
        <r>
          <rPr>
            <sz val="12"/>
            <color rgb="FF000000"/>
            <rFont val="Aptos Narrow"/>
            <family val="2"/>
          </rPr>
          <t>Last Week: 23,690,000</t>
        </r>
      </text>
    </comment>
    <comment ref="D32" authorId="5" shapeId="0" xr:uid="{10358309-32CB-8D49-B73B-3E71813BAA9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23.590.000</t>
        </r>
      </text>
    </comment>
    <comment ref="F32" authorId="2" shapeId="0" xr:uid="{7AAA8313-C4BC-BF49-9142-FC3156033018}">
      <text>
        <r>
          <rPr>
            <sz val="12"/>
            <color theme="1"/>
            <rFont val="Aptos Narrow"/>
            <family val="2"/>
            <scheme val="minor"/>
          </rPr>
          <t>chit trang:
23.490.000</t>
        </r>
      </text>
    </comment>
    <comment ref="G32" authorId="3" shapeId="0" xr:uid="{E021A9B9-8160-2846-A20C-831ABAAD09A4}">
      <text>
        <r>
          <rPr>
            <b/>
            <sz val="10"/>
            <color rgb="FF000000"/>
            <rFont val="Tahoma"/>
            <family val="2"/>
          </rPr>
          <t>Tran Dat:</t>
        </r>
        <r>
          <rPr>
            <sz val="10"/>
            <color rgb="FF000000"/>
            <rFont val="Tahoma"/>
            <family val="2"/>
          </rPr>
          <t xml:space="preserve">
</t>
        </r>
        <r>
          <rPr>
            <sz val="10"/>
            <color rgb="FF000000"/>
            <rFont val="Tahoma"/>
            <family val="2"/>
          </rPr>
          <t>23190000</t>
        </r>
      </text>
    </comment>
    <comment ref="B33" authorId="0" shapeId="0" xr:uid="{8335014A-2FE0-1F4C-88CF-11E9EC519EB6}">
      <text>
        <r>
          <rPr>
            <b/>
            <sz val="10"/>
            <color rgb="FF000000"/>
            <rFont val="Tahoma"/>
            <family val="2"/>
          </rPr>
          <t xml:space="preserve">was 27290000
</t>
        </r>
        <r>
          <rPr>
            <b/>
            <sz val="10"/>
            <color rgb="FF000000"/>
            <rFont val="Tahoma"/>
            <family val="2"/>
          </rPr>
          <t xml:space="preserve">
</t>
        </r>
        <r>
          <rPr>
            <b/>
            <sz val="10"/>
            <color rgb="FF000000"/>
            <rFont val="Tahoma"/>
            <family val="2"/>
          </rPr>
          <t>VNP200</t>
        </r>
      </text>
    </comment>
    <comment ref="D33" authorId="5" shapeId="0" xr:uid="{13EB356A-482B-A142-B06A-A78406275C1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27.090.000</t>
        </r>
      </text>
    </comment>
    <comment ref="F33" authorId="2" shapeId="0" xr:uid="{BBE636FB-466F-6D41-A02A-A4DF1534E8D0}">
      <text>
        <r>
          <rPr>
            <sz val="12"/>
            <color rgb="FF000000"/>
            <rFont val="Aptos Narrow"/>
            <family val="2"/>
          </rPr>
          <t xml:space="preserve">chit trang:
</t>
        </r>
        <r>
          <rPr>
            <sz val="12"/>
            <color rgb="FF000000"/>
            <rFont val="Aptos Narrow"/>
            <family val="2"/>
          </rPr>
          <t>26.890.000</t>
        </r>
      </text>
    </comment>
    <comment ref="G33" authorId="3" shapeId="0" xr:uid="{5DF3D154-A674-E94A-8199-871AC8F62F4F}">
      <text>
        <r>
          <rPr>
            <b/>
            <sz val="10"/>
            <color rgb="FF000000"/>
            <rFont val="Tahoma"/>
            <family val="2"/>
          </rPr>
          <t>Tran Dat:</t>
        </r>
        <r>
          <rPr>
            <sz val="10"/>
            <color rgb="FF000000"/>
            <rFont val="Tahoma"/>
            <family val="2"/>
          </rPr>
          <t xml:space="preserve">
</t>
        </r>
        <r>
          <rPr>
            <sz val="10"/>
            <color rgb="FF000000"/>
            <rFont val="Tahoma"/>
            <family val="2"/>
          </rPr>
          <t>26690000</t>
        </r>
      </text>
    </comment>
    <comment ref="B34" authorId="0" shapeId="0" xr:uid="{F5740663-8F89-EE4E-BB6D-6AA8877A5A7C}">
      <text>
        <r>
          <rPr>
            <b/>
            <sz val="10"/>
            <color rgb="FF000000"/>
            <rFont val="Tahoma"/>
            <family val="2"/>
          </rPr>
          <t xml:space="preserve">was 31290000
</t>
        </r>
        <r>
          <rPr>
            <b/>
            <sz val="10"/>
            <color rgb="FF000000"/>
            <rFont val="Tahoma"/>
            <family val="2"/>
          </rPr>
          <t xml:space="preserve">
</t>
        </r>
        <r>
          <rPr>
            <b/>
            <sz val="10"/>
            <color rgb="FF000000"/>
            <rFont val="Tahoma"/>
            <family val="2"/>
          </rPr>
          <t xml:space="preserve">VNP200
</t>
        </r>
        <r>
          <rPr>
            <b/>
            <sz val="10"/>
            <color rgb="FF000000"/>
            <rFont val="Tahoma"/>
            <family val="2"/>
          </rPr>
          <t xml:space="preserve">
</t>
        </r>
        <r>
          <rPr>
            <b/>
            <sz val="10"/>
            <color rgb="FF000000"/>
            <rFont val="Tahoma"/>
            <family val="2"/>
          </rPr>
          <t>Giảm thêm 500K cho HSSV</t>
        </r>
      </text>
    </comment>
    <comment ref="C34" authorId="6" shapeId="0" xr:uid="{147757B4-69A8-4450-A133-9902DC33A147}">
      <text>
        <r>
          <rPr>
            <sz val="12"/>
            <color rgb="FF000000"/>
            <rFont val="Aptos Narrow"/>
            <family val="2"/>
          </rPr>
          <t xml:space="preserve">Duy Ha Minh:
</t>
        </r>
        <r>
          <rPr>
            <sz val="12"/>
            <color rgb="FF000000"/>
            <rFont val="Aptos Narrow"/>
            <family val="2"/>
          </rPr>
          <t>last week: 31,290,000</t>
        </r>
      </text>
    </comment>
    <comment ref="F34" authorId="2" shapeId="0" xr:uid="{E726C9CD-D063-294F-AB77-A454FA10003A}">
      <text>
        <r>
          <rPr>
            <sz val="12"/>
            <color rgb="FF000000"/>
            <rFont val="Aptos Narrow"/>
            <family val="2"/>
          </rPr>
          <t xml:space="preserve">chit trang:
</t>
        </r>
        <r>
          <rPr>
            <sz val="12"/>
            <color rgb="FF000000"/>
            <rFont val="Aptos Narrow"/>
            <family val="2"/>
          </rPr>
          <t>32.290.000</t>
        </r>
      </text>
    </comment>
    <comment ref="G34" authorId="3" shapeId="0" xr:uid="{B2B16B80-AD9C-F844-99B9-0768B12B4E99}">
      <text>
        <r>
          <rPr>
            <b/>
            <sz val="10"/>
            <color rgb="FF000000"/>
            <rFont val="Tahoma"/>
            <family val="2"/>
          </rPr>
          <t>Tran Dat:</t>
        </r>
        <r>
          <rPr>
            <sz val="10"/>
            <color rgb="FF000000"/>
            <rFont val="Tahoma"/>
            <family val="2"/>
          </rPr>
          <t xml:space="preserve">
</t>
        </r>
        <r>
          <rPr>
            <sz val="10"/>
            <color rgb="FF000000"/>
            <rFont val="Tahoma"/>
            <family val="2"/>
          </rPr>
          <t xml:space="preserve">30990000
</t>
        </r>
      </text>
    </comment>
    <comment ref="F35" authorId="2" shapeId="0" xr:uid="{7B4F0FC6-7B7C-514F-823B-C452A62F79B6}">
      <text>
        <r>
          <rPr>
            <sz val="12"/>
            <color theme="1"/>
            <rFont val="Aptos Narrow"/>
            <family val="2"/>
            <scheme val="minor"/>
          </rPr>
          <t>chit trang:
38.390.000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chit trang</author>
    <author>Microsoft Office User</author>
    <author>Duy</author>
    <author>Tran Dat</author>
    <author>Duy Ha Minh</author>
  </authors>
  <commentList>
    <comment ref="D2" authorId="0" shapeId="0" xr:uid="{AB7A2358-3443-E84E-A04F-639CFE41D8BE}">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19.890.000</t>
        </r>
      </text>
    </comment>
    <comment ref="E2" authorId="1" shapeId="0" xr:uid="{E75203F0-EB12-4147-900F-5E22871EAFCD}">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Cơ hội bốc thăm trúng xe Wave Alpha 110cc đỏ.
</t>
        </r>
        <r>
          <rPr>
            <sz val="12"/>
            <color rgb="FF000000"/>
            <rFont val="Aptos Narrow"/>
            <family val="2"/>
          </rPr>
          <t>Săn táo chớp nhoáng iPhone 15 128GB Pink: 19.190K</t>
        </r>
      </text>
    </comment>
    <comment ref="D3" authorId="0" shapeId="0" xr:uid="{CB354736-DA74-B844-A990-80BEB2B3D50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22.890.000</t>
        </r>
      </text>
    </comment>
    <comment ref="E3" authorId="1" shapeId="0" xr:uid="{DFF8C232-7B5C-4F6B-BBE3-27B14721E186}">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F3" authorId="2" shapeId="0" xr:uid="{BA4F68F0-7070-224C-9497-2059C9F4DB91}">
      <text>
        <r>
          <rPr>
            <sz val="12"/>
            <color rgb="FF000000"/>
            <rFont val="Aptos Narrow"/>
            <family val="2"/>
          </rPr>
          <t xml:space="preserve">chit trang:
</t>
        </r>
        <r>
          <rPr>
            <sz val="12"/>
            <color rgb="FF000000"/>
            <rFont val="Aptos Narrow"/>
            <family val="2"/>
          </rPr>
          <t xml:space="preserve">wass 22.290k
</t>
        </r>
        <r>
          <rPr>
            <sz val="12"/>
            <color rgb="FF000000"/>
            <rFont val="Aptos Narrow"/>
            <family val="2"/>
          </rPr>
          <t xml:space="preserve">vnpay 500k
</t>
        </r>
      </text>
    </comment>
    <comment ref="B4" authorId="3" shapeId="0" xr:uid="{119707C7-E612-D44E-BED9-7CF3CC0B261B}">
      <text>
        <r>
          <rPr>
            <b/>
            <sz val="10"/>
            <color rgb="FF000000"/>
            <rFont val="Tahoma"/>
            <family val="2"/>
          </rPr>
          <t>was 24690000</t>
        </r>
      </text>
    </comment>
    <comment ref="C4" authorId="4" shapeId="0" xr:uid="{4BDD59F2-6A76-1A49-95E7-04CCAD5DA676}">
      <text>
        <r>
          <rPr>
            <b/>
            <sz val="10"/>
            <color rgb="FF000000"/>
            <rFont val="Tahoma"/>
            <family val="2"/>
          </rPr>
          <t>Duy:</t>
        </r>
        <r>
          <rPr>
            <sz val="10"/>
            <color rgb="FF000000"/>
            <rFont val="Tahoma"/>
            <family val="2"/>
          </rPr>
          <t xml:space="preserve">
</t>
        </r>
        <r>
          <rPr>
            <sz val="10"/>
            <color rgb="FF000000"/>
            <rFont val="Aptos Narrow"/>
          </rPr>
          <t>Last Week: 24,690,000</t>
        </r>
      </text>
    </comment>
    <comment ref="D4" authorId="0" shapeId="0" xr:uid="{7D10DE9D-B07E-9B49-8F7A-E80C53012D5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24.890.000</t>
        </r>
      </text>
    </comment>
    <comment ref="E4" authorId="1" shapeId="0" xr:uid="{437DD65F-41A4-4DD2-9763-FA9280E8B7A0}">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Giảm 500K mua Online (đã trừ vào giá)
</t>
        </r>
        <r>
          <rPr>
            <sz val="12"/>
            <color rgb="FF000000"/>
            <rFont val="Aptos Narrow"/>
            <family val="2"/>
          </rPr>
          <t xml:space="preserve">Giảm 500K màu Blue titanium
</t>
        </r>
        <r>
          <rPr>
            <sz val="12"/>
            <color rgb="FF000000"/>
            <rFont val="Aptos Narrow"/>
            <family val="2"/>
          </rPr>
          <t>Săn táo chớp nhoáng iPhone 15 Pro 1T GB Blue Titanium: 37.490K</t>
        </r>
      </text>
    </comment>
    <comment ref="G4" authorId="5" shapeId="0" xr:uid="{7DB821FC-35A2-F843-A378-D749FA401D91}">
      <text>
        <r>
          <rPr>
            <b/>
            <sz val="10"/>
            <color rgb="FF000000"/>
            <rFont val="Tahoma"/>
            <family val="2"/>
          </rPr>
          <t>Tran Dat:</t>
        </r>
        <r>
          <rPr>
            <sz val="10"/>
            <color rgb="FF000000"/>
            <rFont val="Tahoma"/>
            <family val="2"/>
          </rPr>
          <t xml:space="preserve">
</t>
        </r>
        <r>
          <rPr>
            <sz val="10"/>
            <color rgb="FF000000"/>
            <rFont val="Tahoma"/>
            <family val="2"/>
          </rPr>
          <t>24.390.000</t>
        </r>
      </text>
    </comment>
    <comment ref="B5" authorId="3" shapeId="0" xr:uid="{5A411B71-686B-6646-8877-BED275901416}">
      <text>
        <r>
          <rPr>
            <b/>
            <sz val="10"/>
            <color rgb="FF000000"/>
            <rFont val="Tahoma"/>
            <family val="2"/>
          </rPr>
          <t>was 29,390,000</t>
        </r>
      </text>
    </comment>
    <comment ref="C5" authorId="4" shapeId="0" xr:uid="{8DDCCB87-8E4B-F24D-911A-79CE85F19521}">
      <text>
        <r>
          <rPr>
            <b/>
            <sz val="10"/>
            <color rgb="FF000000"/>
            <rFont val="Tahoma"/>
            <family val="2"/>
          </rPr>
          <t>Duy:</t>
        </r>
        <r>
          <rPr>
            <sz val="10"/>
            <color rgb="FF000000"/>
            <rFont val="Tahoma"/>
            <family val="2"/>
          </rPr>
          <t xml:space="preserve">
</t>
        </r>
        <r>
          <rPr>
            <sz val="10"/>
            <color rgb="FF000000"/>
            <rFont val="Tahoma"/>
            <family val="2"/>
          </rPr>
          <t>Last week: 29,390,000</t>
        </r>
      </text>
    </comment>
    <comment ref="D5" authorId="0" shapeId="0" xr:uid="{6A854172-2A22-1849-A673-630D1539C9A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29.390.000</t>
        </r>
      </text>
    </comment>
    <comment ref="E5" authorId="1" shapeId="0" xr:uid="{A58EBA11-B5FE-504E-8712-6907A2903F0A}">
      <text>
        <r>
          <rPr>
            <sz val="12"/>
            <color rgb="FF000000"/>
            <rFont val="Aptos Narrow"/>
            <family val="2"/>
          </rPr>
          <t xml:space="preserve">Last week was: 28.700K
</t>
        </r>
        <r>
          <rPr>
            <sz val="12"/>
            <color rgb="FF000000"/>
            <rFont val="Aptos Narrow"/>
            <family val="2"/>
          </rPr>
          <t xml:space="preserve">
</t>
        </r>
        <r>
          <rPr>
            <sz val="12"/>
            <color rgb="FF000000"/>
            <rFont val="Aptos Narrow"/>
            <family val="2"/>
          </rPr>
          <t xml:space="preserve">CTKM W7:
</t>
        </r>
        <r>
          <rPr>
            <sz val="12"/>
            <color rgb="FF000000"/>
            <rFont val="Aptos Narrow"/>
            <family val="2"/>
          </rPr>
          <t xml:space="preserve">Giảm 1.000K mua hàng Online (đã trừ vào giá)
</t>
        </r>
        <r>
          <rPr>
            <sz val="12"/>
            <color rgb="FF000000"/>
            <rFont val="Aptos Narrow"/>
            <family val="2"/>
          </rPr>
          <t xml:space="preserve">VNP 1% tối đa 300K
</t>
        </r>
        <r>
          <rPr>
            <sz val="12"/>
            <color rgb="FF000000"/>
            <rFont val="Aptos Narrow"/>
            <family val="2"/>
          </rPr>
          <t>Săn táo chớp nhoáng (màu đen): 28.490K</t>
        </r>
      </text>
    </comment>
    <comment ref="B6" authorId="3" shapeId="0" xr:uid="{CF2715BD-10E3-2944-9A9A-46705AA9237A}">
      <text>
        <r>
          <rPr>
            <b/>
            <sz val="10"/>
            <color rgb="FF000000"/>
            <rFont val="Tahoma"/>
            <family val="2"/>
          </rPr>
          <t>was 19790000</t>
        </r>
      </text>
    </comment>
    <comment ref="C6" authorId="4" shapeId="0" xr:uid="{EC2D08A4-70FF-7945-82DE-81075A42B577}">
      <text>
        <r>
          <rPr>
            <b/>
            <sz val="10"/>
            <color rgb="FF000000"/>
            <rFont val="Tahoma"/>
            <family val="2"/>
          </rPr>
          <t>Duy:</t>
        </r>
        <r>
          <rPr>
            <sz val="10"/>
            <color rgb="FF000000"/>
            <rFont val="Tahoma"/>
            <family val="2"/>
          </rPr>
          <t xml:space="preserve">
</t>
        </r>
        <r>
          <rPr>
            <sz val="10"/>
            <color rgb="FF000000"/>
            <rFont val="Aptos Narrow"/>
          </rPr>
          <t xml:space="preserve">Last week: 
</t>
        </r>
        <r>
          <rPr>
            <sz val="10"/>
            <color rgb="FF000000"/>
            <rFont val="Tahoma"/>
            <family val="2"/>
          </rPr>
          <t>19,790,000</t>
        </r>
      </text>
    </comment>
    <comment ref="E6" authorId="1" shapeId="0" xr:uid="{E737AFA2-12CE-BB49-B5D6-03730DDEDDC3}">
      <text>
        <r>
          <rPr>
            <sz val="12"/>
            <color rgb="FF000000"/>
            <rFont val="Aptos Narrow"/>
            <family val="2"/>
          </rPr>
          <t>Stock: chỉ còn màu Blue</t>
        </r>
      </text>
    </comment>
    <comment ref="B7" authorId="3" shapeId="0" xr:uid="{228B8881-383E-354E-8FBE-10BEB001DF19}">
      <text>
        <r>
          <rPr>
            <b/>
            <sz val="10"/>
            <color rgb="FF000000"/>
            <rFont val="Tahoma"/>
            <family val="2"/>
          </rPr>
          <t>was 16890000</t>
        </r>
      </text>
    </comment>
    <comment ref="C7" authorId="4" shapeId="0" xr:uid="{8CD98043-8B0C-C745-A6E0-300878983CA6}">
      <text>
        <r>
          <rPr>
            <b/>
            <sz val="10"/>
            <color rgb="FF000000"/>
            <rFont val="Tahoma"/>
            <family val="2"/>
          </rPr>
          <t>Duy:</t>
        </r>
        <r>
          <rPr>
            <sz val="10"/>
            <color rgb="FF000000"/>
            <rFont val="Tahoma"/>
            <family val="2"/>
          </rPr>
          <t xml:space="preserve">
</t>
        </r>
        <r>
          <rPr>
            <sz val="10"/>
            <color rgb="FF000000"/>
            <rFont val="Tahoma"/>
            <family val="2"/>
          </rPr>
          <t>last week: 16,890,000</t>
        </r>
      </text>
    </comment>
    <comment ref="D7" authorId="0" shapeId="0" xr:uid="{2CB98B11-E73D-3B41-B7B1-3CEAFAD9699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17.390.000</t>
        </r>
      </text>
    </comment>
    <comment ref="F8" authorId="2" shapeId="0" xr:uid="{6515AEB9-56E9-8E44-A8F9-91EDDB96F511}">
      <text>
        <r>
          <rPr>
            <sz val="12"/>
            <color rgb="FF000000"/>
            <rFont val="Aptos Narrow"/>
            <family val="2"/>
          </rPr>
          <t xml:space="preserve">chit trang:
</t>
        </r>
        <r>
          <rPr>
            <sz val="12"/>
            <color rgb="FF000000"/>
            <rFont val="Aptos Narrow"/>
            <family val="2"/>
          </rPr>
          <t>Wass 13.790.000</t>
        </r>
      </text>
    </comment>
    <comment ref="B9" authorId="3" shapeId="0" xr:uid="{C8839B1C-400D-F941-9131-994FF8178B48}">
      <text>
        <r>
          <rPr>
            <b/>
            <sz val="10"/>
            <color rgb="FF000000"/>
            <rFont val="Tahoma"/>
            <family val="2"/>
          </rPr>
          <t xml:space="preserve">was 11490000
</t>
        </r>
        <r>
          <rPr>
            <b/>
            <sz val="10"/>
            <color rgb="FF000000"/>
            <rFont val="Tahoma"/>
            <family val="2"/>
          </rPr>
          <t xml:space="preserve">
</t>
        </r>
        <r>
          <rPr>
            <b/>
            <sz val="10"/>
            <color rgb="FF000000"/>
            <rFont val="Tahoma"/>
            <family val="2"/>
          </rPr>
          <t>màu Green 10990000</t>
        </r>
      </text>
    </comment>
    <comment ref="C9" authorId="4" shapeId="0" xr:uid="{9BD8094C-73F9-0041-AA84-F70295C117CE}">
      <text>
        <r>
          <rPr>
            <b/>
            <sz val="10"/>
            <color rgb="FF000000"/>
            <rFont val="Tahoma"/>
            <family val="2"/>
          </rPr>
          <t>Duy:</t>
        </r>
        <r>
          <rPr>
            <sz val="10"/>
            <color rgb="FF000000"/>
            <rFont val="Tahoma"/>
            <family val="2"/>
          </rPr>
          <t xml:space="preserve">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11,490,000</t>
        </r>
      </text>
    </comment>
    <comment ref="D9" authorId="0" shapeId="0" xr:uid="{3664FBD7-418B-A740-9FEB-29C93118DD7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11.490.000</t>
        </r>
      </text>
    </comment>
    <comment ref="F9" authorId="2" shapeId="0" xr:uid="{3EBF8C7B-8E85-8F41-858C-726F38BD8A9C}">
      <text>
        <r>
          <rPr>
            <sz val="12"/>
            <color theme="1"/>
            <rFont val="Aptos Narrow"/>
            <family val="2"/>
            <scheme val="minor"/>
          </rPr>
          <t>chit trang:
11.290.000</t>
        </r>
      </text>
    </comment>
    <comment ref="B10" authorId="3" shapeId="0" xr:uid="{94520505-21EF-0E4E-88C4-A54EA4C1F21D}">
      <text>
        <r>
          <rPr>
            <b/>
            <sz val="10"/>
            <color rgb="FF000000"/>
            <rFont val="Tahoma"/>
            <family val="2"/>
          </rPr>
          <t>was 8940000</t>
        </r>
      </text>
    </comment>
    <comment ref="C10" authorId="4" shapeId="0" xr:uid="{229BA5AA-F58F-7A45-BE1E-3F068FC596F2}">
      <text>
        <r>
          <rPr>
            <b/>
            <sz val="10"/>
            <color rgb="FF000000"/>
            <rFont val="Tahoma"/>
            <family val="2"/>
          </rPr>
          <t>Duy:</t>
        </r>
        <r>
          <rPr>
            <sz val="10"/>
            <color rgb="FF000000"/>
            <rFont val="Tahoma"/>
            <family val="2"/>
          </rPr>
          <t xml:space="preserve">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8,940,000</t>
        </r>
      </text>
    </comment>
    <comment ref="G10" authorId="5" shapeId="0" xr:uid="{9A70A140-7562-FC4F-A00C-B2D6FA970D6F}">
      <text>
        <r>
          <rPr>
            <b/>
            <sz val="10"/>
            <color rgb="FF000000"/>
            <rFont val="Tahoma"/>
            <family val="2"/>
          </rPr>
          <t>Tran Dat:</t>
        </r>
        <r>
          <rPr>
            <sz val="10"/>
            <color rgb="FF000000"/>
            <rFont val="Tahoma"/>
            <family val="2"/>
          </rPr>
          <t xml:space="preserve">
</t>
        </r>
        <r>
          <rPr>
            <sz val="10"/>
            <color rgb="FF000000"/>
            <rFont val="Tahoma"/>
            <family val="2"/>
          </rPr>
          <t xml:space="preserve">8590000
</t>
        </r>
      </text>
    </comment>
    <comment ref="B11" authorId="3" shapeId="0" xr:uid="{A88A494B-710D-E343-9968-E6531BE0F83B}">
      <text>
        <r>
          <rPr>
            <b/>
            <sz val="10"/>
            <color rgb="FF000000"/>
            <rFont val="Tahoma"/>
            <family val="2"/>
          </rPr>
          <t>was 13990000</t>
        </r>
      </text>
    </comment>
    <comment ref="E11" authorId="1" shapeId="0" xr:uid="{0A7BCDE2-68F2-4B3D-90CE-0F7291E3C780}">
      <text>
        <r>
          <rPr>
            <sz val="12"/>
            <color theme="1"/>
            <rFont val="Aptos Narrow"/>
            <family val="2"/>
            <scheme val="minor"/>
          </rPr>
          <t xml:space="preserve">
CTKM W8Q4FY24:
Giảm 10% tối đa 120K khi mở ví VNPAY</t>
        </r>
      </text>
    </comment>
    <comment ref="B12" authorId="3" shapeId="0" xr:uid="{1E0A47B7-A7F2-6D4E-A6AB-286CBF9A4870}">
      <text>
        <r>
          <rPr>
            <b/>
            <sz val="10"/>
            <color rgb="FF000000"/>
            <rFont val="Tahoma"/>
            <family val="2"/>
          </rPr>
          <t>was 12790000</t>
        </r>
      </text>
    </comment>
    <comment ref="F12" authorId="2" shapeId="0" xr:uid="{DDD206F4-1911-45FD-9892-7CDB96286D78}">
      <text>
        <r>
          <rPr>
            <sz val="12"/>
            <color theme="1"/>
            <rFont val="Aptos Narrow"/>
            <family val="2"/>
            <scheme val="minor"/>
          </rPr>
          <t>chit trang:
Wass 12.790.000</t>
        </r>
      </text>
    </comment>
    <comment ref="B13" authorId="3" shapeId="0" xr:uid="{9EF04EDB-C42D-6F46-8033-3AEF46331D5F}">
      <text>
        <r>
          <rPr>
            <b/>
            <sz val="10"/>
            <color rgb="FF000000"/>
            <rFont val="Tahoma"/>
            <family val="2"/>
          </rPr>
          <t>was 10190000</t>
        </r>
        <r>
          <rPr>
            <sz val="10"/>
            <color rgb="FF000000"/>
            <rFont val="Tahoma"/>
            <family val="2"/>
          </rPr>
          <t xml:space="preserve">
</t>
        </r>
      </text>
    </comment>
    <comment ref="C13" authorId="4" shapeId="0" xr:uid="{6ADCCBB9-34B0-7144-AB6C-46B8BE27AD09}">
      <text>
        <r>
          <rPr>
            <b/>
            <sz val="10"/>
            <color rgb="FF000000"/>
            <rFont val="Tahoma"/>
            <family val="2"/>
          </rPr>
          <t>Duy:</t>
        </r>
        <r>
          <rPr>
            <sz val="10"/>
            <color rgb="FF000000"/>
            <rFont val="Tahoma"/>
            <family val="2"/>
          </rPr>
          <t xml:space="preserve">
</t>
        </r>
        <r>
          <rPr>
            <sz val="10"/>
            <color rgb="FF000000"/>
            <rFont val="Aptos Narrow"/>
          </rPr>
          <t xml:space="preserve">Last week: 
</t>
        </r>
        <r>
          <rPr>
            <sz val="10"/>
            <color rgb="FF000000"/>
            <rFont val="Tahoma"/>
            <family val="2"/>
          </rPr>
          <t>10,190,000</t>
        </r>
      </text>
    </comment>
    <comment ref="D13" authorId="0" shapeId="0" xr:uid="{3B8BB654-AFE0-6840-B6DC-F5CC6636AB1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9.840.000</t>
        </r>
      </text>
    </comment>
    <comment ref="E13" authorId="1" shapeId="0" xr:uid="{1DE4279F-C612-417B-A279-4A5833E6A936}">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W7Q4FY24:
</t>
        </r>
        <r>
          <rPr>
            <sz val="12"/>
            <color rgb="FF000000"/>
            <rFont val="Aptos Narrow"/>
            <family val="2"/>
          </rPr>
          <t>Giảm 10% tối đa 120K khi mở ví VNPAY</t>
        </r>
      </text>
    </comment>
    <comment ref="F13" authorId="2" shapeId="0" xr:uid="{6BD83762-0014-4D6B-A8C4-3FC6324D8FBB}">
      <text>
        <r>
          <rPr>
            <sz val="12"/>
            <color theme="1"/>
            <rFont val="Aptos Narrow"/>
            <family val="2"/>
            <scheme val="minor"/>
          </rPr>
          <t>chit trang:
Wass 9.790.000</t>
        </r>
      </text>
    </comment>
    <comment ref="B14" authorId="3" shapeId="0" xr:uid="{D26E043F-5FCE-BB4B-91B3-DD518DB0988C}">
      <text>
        <r>
          <rPr>
            <b/>
            <sz val="10"/>
            <color rgb="FF000000"/>
            <rFont val="Tahoma"/>
            <family val="2"/>
          </rPr>
          <t>was 7140000</t>
        </r>
      </text>
    </comment>
    <comment ref="C14" authorId="4" shapeId="0" xr:uid="{18233486-2673-8741-9114-055F2A98B8EF}">
      <text>
        <r>
          <rPr>
            <b/>
            <sz val="10"/>
            <color rgb="FF000000"/>
            <rFont val="Tahoma"/>
            <family val="2"/>
          </rPr>
          <t>Duy:</t>
        </r>
        <r>
          <rPr>
            <sz val="10"/>
            <color rgb="FF000000"/>
            <rFont val="Tahoma"/>
            <family val="2"/>
          </rPr>
          <t xml:space="preserve">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7,140,000</t>
        </r>
      </text>
    </comment>
    <comment ref="E14" authorId="1" shapeId="0" xr:uid="{9C5617E8-2DE5-4165-A9CA-2D06403644BE}">
      <text>
        <r>
          <rPr>
            <sz val="12"/>
            <color theme="1"/>
            <rFont val="Aptos Narrow"/>
            <family val="2"/>
            <scheme val="minor"/>
          </rPr>
          <t xml:space="preserve">
CTKM W8Q4FY24:
Giảm 10% tối đa 120K khi mở ví VNPAY</t>
        </r>
      </text>
    </comment>
    <comment ref="B15" authorId="3" shapeId="0" xr:uid="{49766F57-F232-114A-9A5F-BD5A6416156B}">
      <text>
        <r>
          <rPr>
            <b/>
            <sz val="10"/>
            <color rgb="FF000000"/>
            <rFont val="Tahoma"/>
            <family val="2"/>
          </rPr>
          <t>was 16890000</t>
        </r>
      </text>
    </comment>
    <comment ref="E15" authorId="1" shapeId="0" xr:uid="{2D28FC20-861D-3E46-88F9-89524A762DF7}">
      <text>
        <r>
          <rPr>
            <sz val="12"/>
            <color theme="1"/>
            <rFont val="Aptos Narrow"/>
            <family val="2"/>
            <scheme val="minor"/>
          </rPr>
          <t xml:space="preserve">
CTKM W7Q4FY24
Giảm 1% tối đa 300K thanh tóan VNPAY</t>
        </r>
      </text>
    </comment>
    <comment ref="F15" authorId="2" shapeId="0" xr:uid="{E36E7DB0-C1A1-4A2C-A382-5ACDC1CAB596}">
      <text>
        <r>
          <rPr>
            <sz val="12"/>
            <color theme="1"/>
            <rFont val="Aptos Narrow"/>
            <family val="2"/>
            <scheme val="minor"/>
          </rPr>
          <t>chit trang:
Wass 16.990.000</t>
        </r>
      </text>
    </comment>
    <comment ref="G15" authorId="5" shapeId="0" xr:uid="{167E33F5-CD09-CC47-9265-D3E4738AEB8C}">
      <text>
        <r>
          <rPr>
            <b/>
            <sz val="10"/>
            <color rgb="FF000000"/>
            <rFont val="Tahoma"/>
            <family val="2"/>
          </rPr>
          <t>Tran Dat:</t>
        </r>
        <r>
          <rPr>
            <sz val="10"/>
            <color rgb="FF000000"/>
            <rFont val="Tahoma"/>
            <family val="2"/>
          </rPr>
          <t xml:space="preserve">
</t>
        </r>
        <r>
          <rPr>
            <sz val="10"/>
            <color rgb="FF000000"/>
            <rFont val="Tahoma"/>
            <family val="2"/>
          </rPr>
          <t>16490000</t>
        </r>
      </text>
    </comment>
    <comment ref="B16" authorId="3" shapeId="0" xr:uid="{AF4785C1-8F19-5249-957C-3F7D145EF171}">
      <text>
        <r>
          <rPr>
            <b/>
            <sz val="10"/>
            <color rgb="FF000000"/>
            <rFont val="Tahoma"/>
            <family val="2"/>
          </rPr>
          <t>was 22290000</t>
        </r>
      </text>
    </comment>
    <comment ref="C16" authorId="4" shapeId="0" xr:uid="{0290E70D-D2F3-154D-9BE0-6547EC9AE792}">
      <text>
        <r>
          <rPr>
            <b/>
            <sz val="10"/>
            <color rgb="FF000000"/>
            <rFont val="Tahoma"/>
            <family val="2"/>
          </rPr>
          <t>Duy:</t>
        </r>
        <r>
          <rPr>
            <sz val="10"/>
            <color rgb="FF000000"/>
            <rFont val="Tahoma"/>
            <family val="2"/>
          </rPr>
          <t xml:space="preserve">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22,290,000</t>
        </r>
      </text>
    </comment>
    <comment ref="E16" authorId="1" shapeId="0" xr:uid="{963788DC-F7CC-4CF8-9308-ACB9E97E2FA1}">
      <text>
        <r>
          <rPr>
            <sz val="12"/>
            <color rgb="FF000000"/>
            <rFont val="Aptos Narrow"/>
            <family val="2"/>
          </rPr>
          <t xml:space="preserve">Last week was: 21.490K
</t>
        </r>
        <r>
          <rPr>
            <sz val="12"/>
            <color rgb="FF000000"/>
            <rFont val="Aptos Narrow"/>
            <family val="2"/>
          </rPr>
          <t xml:space="preserve">
</t>
        </r>
        <r>
          <rPr>
            <sz val="12"/>
            <color rgb="FF000000"/>
            <rFont val="Aptos Narrow"/>
            <family val="2"/>
          </rPr>
          <t xml:space="preserve">CTKM W8Q4FY24:
</t>
        </r>
        <r>
          <rPr>
            <sz val="12"/>
            <color rgb="FF000000"/>
            <rFont val="Aptos Narrow"/>
            <family val="2"/>
          </rPr>
          <t>Giảm 1% tối đa 300K thanh toán VNPAY</t>
        </r>
      </text>
    </comment>
    <comment ref="D17" authorId="0" shapeId="0" xr:uid="{FEA98462-4DDA-D742-864F-42E47F1E102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27.890.000</t>
        </r>
      </text>
    </comment>
    <comment ref="E17" authorId="1" shapeId="0" xr:uid="{282314D4-D7B9-AA4B-8BA0-859461DF22E6}">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W7Q4FY24:
</t>
        </r>
        <r>
          <rPr>
            <sz val="12"/>
            <color rgb="FF000000"/>
            <rFont val="Aptos Narrow"/>
            <family val="2"/>
          </rPr>
          <t>Giảm 1% tối đa 300K thanh toán VNPAY</t>
        </r>
      </text>
    </comment>
    <comment ref="B18" authorId="3" shapeId="0" xr:uid="{0AEE7526-A414-5E4A-8F68-18F5F1F40408}">
      <text>
        <r>
          <rPr>
            <b/>
            <sz val="10"/>
            <color rgb="FF000000"/>
            <rFont val="Tahoma"/>
            <family val="2"/>
          </rPr>
          <t>was 37490000</t>
        </r>
      </text>
    </comment>
    <comment ref="C18" authorId="3" shapeId="0" xr:uid="{FA718C86-49DA-3F4E-ADB4-9B166477A809}">
      <text>
        <r>
          <rPr>
            <b/>
            <sz val="10"/>
            <color rgb="FF000000"/>
            <rFont val="Aptos Narrow"/>
            <family val="2"/>
            <scheme val="minor"/>
          </rPr>
          <t xml:space="preserve">Duy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37,490,000</t>
        </r>
      </text>
    </comment>
    <comment ref="B19" authorId="3" shapeId="0" xr:uid="{4A96F6C0-1C3C-B549-8A0F-4FD054180600}">
      <text>
        <r>
          <rPr>
            <b/>
            <sz val="10"/>
            <color rgb="FF000000"/>
            <rFont val="Tahoma"/>
            <family val="2"/>
          </rPr>
          <t>was 6040000</t>
        </r>
      </text>
    </comment>
    <comment ref="C19" authorId="3" shapeId="0" xr:uid="{56022F10-2F7D-B040-8352-C57AD7788B52}">
      <text>
        <r>
          <rPr>
            <b/>
            <sz val="10"/>
            <color rgb="FF000000"/>
            <rFont val="Aptos Narrow"/>
          </rPr>
          <t>Duy</t>
        </r>
        <r>
          <rPr>
            <sz val="10"/>
            <color rgb="FF000000"/>
            <rFont val="Aptos Narrow"/>
          </rPr>
          <t xml:space="preserve">
</t>
        </r>
        <r>
          <rPr>
            <sz val="10"/>
            <color rgb="FF000000"/>
            <rFont val="Aptos Narrow"/>
          </rPr>
          <t xml:space="preserve">Last week: 6,040,000 
</t>
        </r>
      </text>
    </comment>
    <comment ref="E19" authorId="1" shapeId="0" xr:uid="{750C2620-FD6C-444E-A5F5-4CC228E8BE79}">
      <text>
        <r>
          <rPr>
            <sz val="12"/>
            <color theme="1"/>
            <rFont val="Aptos Narrow"/>
            <family val="2"/>
            <scheme val="minor"/>
          </rPr>
          <t xml:space="preserve">
CTKM W8Q4FY24:
Giảm 1% tối đa 120K khi mở ví VNPAY
</t>
        </r>
      </text>
    </comment>
    <comment ref="B20" authorId="3" shapeId="0" xr:uid="{67780B36-9F33-6845-89F4-B733BBF032C4}">
      <text>
        <r>
          <rPr>
            <b/>
            <sz val="10"/>
            <color rgb="FF000000"/>
            <rFont val="Tahoma"/>
            <family val="2"/>
          </rPr>
          <t>was 7440000</t>
        </r>
      </text>
    </comment>
    <comment ref="C20" authorId="3" shapeId="0" xr:uid="{E80530AF-1FF0-0247-926A-4A76DC728396}">
      <text>
        <r>
          <rPr>
            <b/>
            <sz val="10"/>
            <color rgb="FF000000"/>
            <rFont val="Aptos Narrow"/>
            <family val="2"/>
            <scheme val="minor"/>
          </rPr>
          <t>Duy</t>
        </r>
        <r>
          <rPr>
            <sz val="10"/>
            <color rgb="FF000000"/>
            <rFont val="Aptos Narrow"/>
            <family val="2"/>
            <scheme val="minor"/>
          </rPr>
          <t xml:space="preserve"> Last week:</t>
        </r>
        <r>
          <rPr>
            <sz val="18"/>
            <color rgb="FF000000"/>
            <rFont val="Aptos Narrow"/>
            <family val="2"/>
            <scheme val="minor"/>
          </rPr>
          <t xml:space="preserve"> </t>
        </r>
        <r>
          <rPr>
            <sz val="10"/>
            <color rgb="FF000000"/>
            <rFont val="Aptos Narrow"/>
            <family val="2"/>
            <scheme val="minor"/>
          </rPr>
          <t xml:space="preserve">
</t>
        </r>
        <r>
          <rPr>
            <sz val="10"/>
            <color rgb="FF000000"/>
            <rFont val="Tahoma"/>
            <family val="2"/>
          </rPr>
          <t xml:space="preserve"> 7,440,000</t>
        </r>
      </text>
    </comment>
    <comment ref="E20" authorId="1" shapeId="0" xr:uid="{C14E463A-F1D7-714E-AB70-180C6981ECB3}">
      <text>
        <r>
          <rPr>
            <sz val="12"/>
            <color rgb="FF000000"/>
            <rFont val="Aptos Narrow"/>
            <family val="2"/>
          </rPr>
          <t>Giảm thêm 100K đổi 10.000 điểm Viettel++</t>
        </r>
      </text>
    </comment>
    <comment ref="B21" authorId="3" shapeId="0" xr:uid="{946F063A-12EE-F44F-9A3D-50D8F1A773A7}">
      <text>
        <r>
          <rPr>
            <b/>
            <sz val="10"/>
            <color rgb="FF000000"/>
            <rFont val="Tahoma"/>
            <family val="2"/>
          </rPr>
          <t>was 6940000</t>
        </r>
      </text>
    </comment>
    <comment ref="C21" authorId="3" shapeId="0" xr:uid="{92C7DB6E-17B2-864E-BF2A-489C44342B59}">
      <text>
        <r>
          <rPr>
            <b/>
            <sz val="10"/>
            <color rgb="FF000000"/>
            <rFont val="Aptos Narrow"/>
            <family val="2"/>
            <scheme val="minor"/>
          </rPr>
          <t>Duy</t>
        </r>
        <r>
          <rPr>
            <sz val="10"/>
            <color rgb="FF000000"/>
            <rFont val="Aptos Narrow"/>
            <family val="2"/>
            <scheme val="minor"/>
          </rPr>
          <t xml:space="preserve">
</t>
        </r>
        <r>
          <rPr>
            <sz val="10"/>
            <color rgb="FF000000"/>
            <rFont val="Aptos Narrow"/>
            <family val="2"/>
            <scheme val="minor"/>
          </rPr>
          <t xml:space="preserve">Last week: </t>
        </r>
        <r>
          <rPr>
            <sz val="10"/>
            <color rgb="FF000000"/>
            <rFont val="Aptos Narrow"/>
            <family val="2"/>
            <scheme val="minor"/>
          </rPr>
          <t xml:space="preserve">
</t>
        </r>
        <r>
          <rPr>
            <sz val="10"/>
            <color rgb="FF000000"/>
            <rFont val="Tahoma"/>
            <family val="2"/>
          </rPr>
          <t xml:space="preserve"> 6,940,000</t>
        </r>
      </text>
    </comment>
    <comment ref="E21" authorId="1" shapeId="0" xr:uid="{2D837B0F-6704-2744-A4DB-ACF81F0E8520}">
      <text>
        <r>
          <rPr>
            <sz val="12"/>
            <color rgb="FF000000"/>
            <rFont val="Aptos Narrow"/>
            <family val="2"/>
          </rPr>
          <t>CTKM W6: Giảm 100K khi đổi 10.000 điểm VIettel++ nhưng khó có đủ điểm</t>
        </r>
      </text>
    </comment>
    <comment ref="F21" authorId="2" shapeId="0" xr:uid="{E07C613C-1264-4140-AC90-E6BA466B750D}">
      <text>
        <r>
          <rPr>
            <sz val="12"/>
            <color theme="1"/>
            <rFont val="Aptos Narrow"/>
            <family val="2"/>
            <scheme val="minor"/>
          </rPr>
          <t>chit trang:
wass 7.190.000</t>
        </r>
      </text>
    </comment>
    <comment ref="B22" authorId="3" shapeId="0" xr:uid="{A227BA8B-7FA1-744A-951D-26F972748B70}">
      <text>
        <r>
          <rPr>
            <b/>
            <sz val="10"/>
            <color rgb="FF000000"/>
            <rFont val="Tahoma"/>
            <family val="2"/>
          </rPr>
          <t>was 8240000</t>
        </r>
      </text>
    </comment>
    <comment ref="E22" authorId="1" shapeId="0" xr:uid="{8E740DE0-E98F-E34A-A6EB-4024F6CF4C90}">
      <text>
        <r>
          <rPr>
            <sz val="12"/>
            <color theme="1"/>
            <rFont val="Aptos Narrow"/>
            <family val="2"/>
            <scheme val="minor"/>
          </rPr>
          <t xml:space="preserve">Last week was: 7.790K
Giảm thêm 100K đổi 10.000 điểm Viettel++
</t>
        </r>
      </text>
    </comment>
    <comment ref="B23" authorId="3" shapeId="0" xr:uid="{919ED625-C49C-2F48-A1A1-D7C2AE3C4545}">
      <text>
        <r>
          <rPr>
            <b/>
            <sz val="10"/>
            <color rgb="FF000000"/>
            <rFont val="Tahoma"/>
            <family val="2"/>
          </rPr>
          <t>was 9790000</t>
        </r>
      </text>
    </comment>
    <comment ref="C23" authorId="3" shapeId="0" xr:uid="{BFEA5C6D-54EE-1642-AB50-8B8AABD4C92E}">
      <text>
        <r>
          <rPr>
            <b/>
            <sz val="10"/>
            <color rgb="FF000000"/>
            <rFont val="Tahoma"/>
            <family val="2"/>
          </rPr>
          <t xml:space="preserve">Duy
</t>
        </r>
        <r>
          <rPr>
            <sz val="10"/>
            <color rgb="FF000000"/>
            <rFont val="Tahoma"/>
            <family val="2"/>
          </rPr>
          <t>Last Week: 9,790,000</t>
        </r>
      </text>
    </comment>
    <comment ref="E23" authorId="1" shapeId="0" xr:uid="{4902629E-9C8E-F941-9CD2-9EFF0C2B188F}">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Giảm 1% tối đa 120K khi mở ví VNPAY
</t>
        </r>
      </text>
    </comment>
    <comment ref="F23" authorId="2" shapeId="0" xr:uid="{E393FCBE-A783-7342-821A-A295502E4E0E}">
      <text>
        <r>
          <rPr>
            <sz val="12"/>
            <color theme="1"/>
            <rFont val="Aptos Narrow"/>
            <family val="2"/>
            <scheme val="minor"/>
          </rPr>
          <t>chit trang:
9.490.000</t>
        </r>
      </text>
    </comment>
    <comment ref="B24" authorId="3" shapeId="0" xr:uid="{9D062D67-0864-904F-AEC3-9FB243722403}">
      <text>
        <r>
          <rPr>
            <b/>
            <sz val="10"/>
            <color rgb="FF000000"/>
            <rFont val="Tahoma"/>
            <family val="2"/>
          </rPr>
          <t xml:space="preserve">was 12390000
</t>
        </r>
      </text>
    </comment>
    <comment ref="E24" authorId="1" shapeId="0" xr:uid="{8837D9D0-C525-1B4B-91A3-50E312BEA8F7}">
      <text>
        <r>
          <rPr>
            <sz val="12"/>
            <color theme="1"/>
            <rFont val="Aptos Narrow"/>
            <family val="2"/>
            <scheme val="minor"/>
          </rPr>
          <t xml:space="preserve">
Giảm thêm 100K đổi 10.000 điểm Viettel++</t>
        </r>
      </text>
    </comment>
    <comment ref="B25" authorId="3" shapeId="0" xr:uid="{2D7B2464-74C5-2443-B739-5771AC32812E}">
      <text>
        <r>
          <rPr>
            <b/>
            <sz val="10"/>
            <color rgb="FF000000"/>
            <rFont val="Tahoma"/>
            <family val="2"/>
          </rPr>
          <t>was 10790000</t>
        </r>
      </text>
    </comment>
    <comment ref="C25" authorId="3" shapeId="0" xr:uid="{00A28EBC-1D6B-CB49-B402-AF880D801380}">
      <text>
        <r>
          <rPr>
            <b/>
            <sz val="10"/>
            <color rgb="FF000000"/>
            <rFont val="Tahoma"/>
            <family val="2"/>
          </rPr>
          <t xml:space="preserve">Duy
</t>
        </r>
        <r>
          <rPr>
            <sz val="10"/>
            <color rgb="FF000000"/>
            <rFont val="Tahoma"/>
            <family val="2"/>
          </rPr>
          <t>Last week 10,790,000</t>
        </r>
      </text>
    </comment>
    <comment ref="E25" authorId="1" shapeId="0" xr:uid="{3089F5B3-4E22-BC40-81AE-CF350FC2312F}">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Giảm thêm 100K đổi 10.000 điểm Viettel++
</t>
        </r>
      </text>
    </comment>
    <comment ref="F25" authorId="2" shapeId="0" xr:uid="{C6410074-06EB-8446-B268-B8D865991BE0}">
      <text>
        <r>
          <rPr>
            <sz val="12"/>
            <color theme="1"/>
            <rFont val="Aptos Narrow"/>
            <family val="2"/>
            <scheme val="minor"/>
          </rPr>
          <t>chit trang:
10.890.000</t>
        </r>
      </text>
    </comment>
    <comment ref="B26" authorId="3" shapeId="0" xr:uid="{A9213968-30E4-2D42-8BFD-C3EC9C14B959}">
      <text>
        <r>
          <rPr>
            <b/>
            <sz val="10"/>
            <color rgb="FF000000"/>
            <rFont val="Tahoma"/>
            <family val="2"/>
          </rPr>
          <t>was 13590000</t>
        </r>
      </text>
    </comment>
    <comment ref="E26" authorId="1" shapeId="0" xr:uid="{6CE9C549-94F4-4F4D-9188-C9B822674DEC}">
      <text>
        <r>
          <rPr>
            <sz val="12"/>
            <color rgb="FF000000"/>
            <rFont val="Aptos Narrow"/>
            <family val="2"/>
          </rPr>
          <t xml:space="preserve">
</t>
        </r>
        <r>
          <rPr>
            <sz val="12"/>
            <color rgb="FF000000"/>
            <rFont val="Aptos Narrow"/>
            <family val="2"/>
          </rPr>
          <t>Giảm tiếp 100K nếu đổi 10.000 điểm Viettel++</t>
        </r>
      </text>
    </comment>
    <comment ref="B27" authorId="3" shapeId="0" xr:uid="{EB35A438-F1B0-B946-BDFE-CC4C0620FC1A}">
      <text>
        <r>
          <rPr>
            <b/>
            <sz val="10"/>
            <color rgb="FF000000"/>
            <rFont val="Tahoma"/>
            <family val="2"/>
          </rPr>
          <t>was 20990000</t>
        </r>
      </text>
    </comment>
    <comment ref="C27" authorId="3" shapeId="0" xr:uid="{539472F8-34F8-2846-B167-2470CFCF0188}">
      <text>
        <r>
          <rPr>
            <b/>
            <sz val="10"/>
            <color rgb="FF000000"/>
            <rFont val="Tahoma"/>
            <family val="2"/>
          </rPr>
          <t xml:space="preserve">Duy
</t>
        </r>
        <r>
          <rPr>
            <sz val="10"/>
            <color rgb="FF000000"/>
            <rFont val="Tahoma"/>
            <family val="2"/>
          </rPr>
          <t>Last week 20,990,000</t>
        </r>
      </text>
    </comment>
    <comment ref="E27" authorId="1" shapeId="0" xr:uid="{C6C7BE59-9E20-6E4B-9413-411FC7550718}">
      <text>
        <r>
          <rPr>
            <sz val="12"/>
            <color rgb="FF000000"/>
            <rFont val="Aptos Narrow"/>
            <family val="2"/>
          </rPr>
          <t xml:space="preserve">
</t>
        </r>
        <r>
          <rPr>
            <sz val="12"/>
            <color rgb="FF000000"/>
            <rFont val="Aptos Narrow"/>
            <family val="2"/>
          </rPr>
          <t xml:space="preserve">Đổi 30.000 điểm Viettel++
</t>
        </r>
        <r>
          <rPr>
            <sz val="12"/>
            <color rgb="FF000000"/>
            <rFont val="Aptos Narrow"/>
            <family val="2"/>
          </rPr>
          <t>VNP 10% tối đa 300K</t>
        </r>
      </text>
    </comment>
    <comment ref="E28" authorId="1" shapeId="0" xr:uid="{2AD348C8-F2FA-D140-A7F5-979F09365573}">
      <text>
        <r>
          <rPr>
            <sz val="12"/>
            <color rgb="FF000000"/>
            <rFont val="Aptos Narrow"/>
            <family val="2"/>
          </rPr>
          <t xml:space="preserve">Last week was: 5.270K
</t>
        </r>
        <r>
          <rPr>
            <sz val="12"/>
            <color rgb="FF000000"/>
            <rFont val="Aptos Narrow"/>
            <family val="2"/>
          </rPr>
          <t xml:space="preserve">
</t>
        </r>
        <r>
          <rPr>
            <sz val="12"/>
            <color rgb="FF000000"/>
            <rFont val="Aptos Narrow"/>
            <family val="2"/>
          </rPr>
          <t xml:space="preserve">CTKM W8Q4FY:
</t>
        </r>
        <r>
          <rPr>
            <sz val="12"/>
            <color rgb="FF000000"/>
            <rFont val="Aptos Narrow"/>
            <family val="2"/>
          </rPr>
          <t>Giảm 10% tối đa 120K khi mở ví VNPAY</t>
        </r>
      </text>
    </comment>
    <comment ref="E29" authorId="1" shapeId="0" xr:uid="{6A4FD395-9293-2242-A42F-7B2CB0B44476}">
      <text>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Giảm 10% tối đa 120K khi mở ví VNPAY
</t>
        </r>
      </text>
    </comment>
    <comment ref="E30" authorId="1" shapeId="0" xr:uid="{B5133274-F7DE-284B-ACBC-A1EEA7D061FD}">
      <text>
        <r>
          <rPr>
            <sz val="12"/>
            <color theme="1"/>
            <rFont val="Aptos Narrow"/>
            <family val="2"/>
            <scheme val="minor"/>
          </rPr>
          <t>Last week was: 2.570K
VNP 10% tối đa 120K</t>
        </r>
      </text>
    </comment>
    <comment ref="B31" authorId="3" shapeId="0" xr:uid="{A57FCE0B-9451-CE4D-8B61-DB7EDA9D4DA4}">
      <text>
        <r>
          <rPr>
            <b/>
            <sz val="10"/>
            <color rgb="FF000000"/>
            <rFont val="Tahoma"/>
            <family val="2"/>
          </rPr>
          <t xml:space="preserve">was 18190000
</t>
        </r>
        <r>
          <rPr>
            <b/>
            <sz val="10"/>
            <color rgb="FF000000"/>
            <rFont val="Tahoma"/>
            <family val="2"/>
          </rPr>
          <t xml:space="preserve">
</t>
        </r>
        <r>
          <rPr>
            <b/>
            <sz val="10"/>
            <color rgb="FF000000"/>
            <rFont val="Tahoma"/>
            <family val="2"/>
          </rPr>
          <t>Giảm thêm 300K cho HSSV</t>
        </r>
      </text>
    </comment>
    <comment ref="C31" authorId="6" shapeId="0" xr:uid="{3CDA74E6-8442-BA45-A4ED-6031469CD05B}">
      <text>
        <r>
          <rPr>
            <sz val="12"/>
            <color rgb="FF000000"/>
            <rFont val="Aptos Narrow"/>
            <family val="2"/>
          </rPr>
          <t xml:space="preserve">Duy Ha Minh:
</t>
        </r>
        <r>
          <rPr>
            <sz val="12"/>
            <color rgb="FF000000"/>
            <rFont val="Aptos Narrow"/>
            <family val="2"/>
          </rPr>
          <t>Last Week: 18,190,000</t>
        </r>
      </text>
    </comment>
    <comment ref="B32" authorId="3" shapeId="0" xr:uid="{5C571C4F-CECE-404C-83DA-D09F85E4D645}">
      <text>
        <r>
          <rPr>
            <b/>
            <sz val="10"/>
            <color rgb="FF000000"/>
            <rFont val="Tahoma"/>
            <family val="2"/>
          </rPr>
          <t xml:space="preserve">was 23190000
</t>
        </r>
        <r>
          <rPr>
            <b/>
            <sz val="10"/>
            <color rgb="FF000000"/>
            <rFont val="Tahoma"/>
            <family val="2"/>
          </rPr>
          <t xml:space="preserve">
</t>
        </r>
        <r>
          <rPr>
            <b/>
            <sz val="10"/>
            <color rgb="FF000000"/>
            <rFont val="Tahoma"/>
            <family val="2"/>
          </rPr>
          <t>Giảm thêm 300K HSSV và upto 3M tân SV</t>
        </r>
      </text>
    </comment>
    <comment ref="C32" authorId="6" shapeId="0" xr:uid="{0E0798D9-D2FA-6449-98FB-ABC5D5AC94B7}">
      <text>
        <r>
          <rPr>
            <sz val="12"/>
            <color rgb="FF000000"/>
            <rFont val="Aptos Narrow"/>
            <family val="2"/>
          </rPr>
          <t xml:space="preserve">Duy Ha Minh:
</t>
        </r>
        <r>
          <rPr>
            <sz val="12"/>
            <color rgb="FF000000"/>
            <rFont val="Aptos Narrow"/>
            <family val="2"/>
          </rPr>
          <t>Last Week: 23,190,000</t>
        </r>
      </text>
    </comment>
    <comment ref="D32" authorId="0" shapeId="0" xr:uid="{845E462C-4E46-AE40-9FA6-F29674027B51}">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23.190.000</t>
        </r>
      </text>
    </comment>
    <comment ref="B33" authorId="3" shapeId="0" xr:uid="{1ECA77A4-F59E-3B4C-AB6D-0BA7246E0626}">
      <text>
        <r>
          <rPr>
            <b/>
            <sz val="10"/>
            <color rgb="FF000000"/>
            <rFont val="Tahoma"/>
            <family val="2"/>
          </rPr>
          <t xml:space="preserve">was 26890000
</t>
        </r>
        <r>
          <rPr>
            <b/>
            <sz val="10"/>
            <color rgb="FF000000"/>
            <rFont val="Tahoma"/>
            <family val="2"/>
          </rPr>
          <t xml:space="preserve">
</t>
        </r>
        <r>
          <rPr>
            <b/>
            <sz val="10"/>
            <color rgb="FF000000"/>
            <rFont val="Tahoma"/>
            <family val="2"/>
          </rPr>
          <t>giảm thêm 500K SV upto 3M tân SV</t>
        </r>
      </text>
    </comment>
    <comment ref="C33" authorId="4" shapeId="0" xr:uid="{6CD6D0DC-2DAF-344F-A6A2-2D65493DE870}">
      <text>
        <r>
          <rPr>
            <b/>
            <sz val="10"/>
            <color rgb="FF000000"/>
            <rFont val="Tahoma"/>
            <family val="2"/>
          </rPr>
          <t>Duy:</t>
        </r>
        <r>
          <rPr>
            <sz val="10"/>
            <color rgb="FF000000"/>
            <rFont val="Tahoma"/>
            <family val="2"/>
          </rPr>
          <t xml:space="preserve">
</t>
        </r>
        <r>
          <rPr>
            <sz val="10"/>
            <color rgb="FF000000"/>
            <rFont val="Tahoma"/>
            <family val="2"/>
          </rPr>
          <t>Last week: 26,890,000</t>
        </r>
      </text>
    </comment>
    <comment ref="D33" authorId="0" shapeId="0" xr:uid="{A7896C31-B893-1146-A38D-DDF0CE13E719}">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26.590.000</t>
        </r>
      </text>
    </comment>
    <comment ref="F33" authorId="2" shapeId="0" xr:uid="{E55BB5C7-18D1-F948-B5C7-A0DF7176619D}">
      <text>
        <r>
          <rPr>
            <sz val="12"/>
            <color theme="1"/>
            <rFont val="Aptos Narrow"/>
            <family val="2"/>
            <scheme val="minor"/>
          </rPr>
          <t>chit trang:
26.990.000</t>
        </r>
      </text>
    </comment>
    <comment ref="B34" authorId="3" shapeId="0" xr:uid="{C56F2F53-0B59-D64E-8E0F-BE76DA0FBD3D}">
      <text>
        <r>
          <rPr>
            <b/>
            <sz val="10"/>
            <color rgb="FF000000"/>
            <rFont val="Tahoma"/>
            <family val="2"/>
          </rPr>
          <t xml:space="preserve">was 31190000
</t>
        </r>
        <r>
          <rPr>
            <b/>
            <sz val="10"/>
            <color rgb="FF000000"/>
            <rFont val="Tahoma"/>
            <family val="2"/>
          </rPr>
          <t xml:space="preserve">
</t>
        </r>
        <r>
          <rPr>
            <b/>
            <sz val="10"/>
            <color rgb="FF000000"/>
            <rFont val="Tahoma"/>
            <family val="2"/>
          </rPr>
          <t>Giảm thêm 500K cho HSSV</t>
        </r>
      </text>
    </comment>
    <comment ref="C34" authorId="6" shapeId="0" xr:uid="{73D912A8-1935-964B-8FC7-3CCAC6FA948B}">
      <text>
        <r>
          <rPr>
            <sz val="12"/>
            <color rgb="FF000000"/>
            <rFont val="Aptos Narrow"/>
            <family val="2"/>
          </rPr>
          <t xml:space="preserve">Duy Ha Minh:
</t>
        </r>
        <r>
          <rPr>
            <sz val="12"/>
            <color rgb="FF000000"/>
            <rFont val="Aptos Narrow"/>
            <family val="2"/>
          </rPr>
          <t>last week: 31,190,000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Sheva Son</author>
    <author>Tran Dat</author>
    <author>chit trang</author>
  </authors>
  <commentList>
    <comment ref="B2" authorId="0" shapeId="0" xr:uid="{3A64DDDC-4F6D-E74F-90C3-721937DF26D2}">
      <text>
        <r>
          <rPr>
            <b/>
            <sz val="10"/>
            <color rgb="FF000000"/>
            <rFont val="Tahoma"/>
            <family val="2"/>
          </rPr>
          <t>was 19690000</t>
        </r>
      </text>
    </comment>
    <comment ref="C2" authorId="1" shapeId="0" xr:uid="{5E682841-9B26-F941-9E96-E009FD23B908}">
      <text>
        <r>
          <rPr>
            <b/>
            <sz val="10"/>
            <color rgb="FF000000"/>
            <rFont val="Tahoma"/>
            <family val="2"/>
          </rPr>
          <t>Duy:</t>
        </r>
        <r>
          <rPr>
            <sz val="10"/>
            <color rgb="FF000000"/>
            <rFont val="Tahoma"/>
            <family val="2"/>
          </rPr>
          <t xml:space="preserve">
</t>
        </r>
        <r>
          <rPr>
            <sz val="10"/>
            <color rgb="FF000000"/>
            <rFont val="Tahoma"/>
            <family val="2"/>
          </rPr>
          <t>Last Week: 19,690,000</t>
        </r>
      </text>
    </comment>
    <comment ref="D2" authorId="2" shapeId="0" xr:uid="{55B8A693-592F-490A-A7D7-925E6F5002EE}">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19.690.000</t>
        </r>
      </text>
    </comment>
    <comment ref="E2" authorId="3" shapeId="0" xr:uid="{09045893-7D19-4A32-B4C4-7FE09A85C8B4}">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Cơ hội bốc thăm trúng xe Wave Alpha 110cc đỏ.
</t>
        </r>
        <r>
          <rPr>
            <sz val="12"/>
            <color rgb="FF000000"/>
            <rFont val="Aptos Narrow"/>
            <family val="2"/>
          </rPr>
          <t>Săn táo chớp nhoáng iPhone 15 128GB Pink: 19.190K</t>
        </r>
      </text>
    </comment>
    <comment ref="G2" authorId="4" shapeId="0" xr:uid="{FB98FD05-9FF2-44EE-BF07-2A9A47A51583}">
      <text>
        <r>
          <rPr>
            <sz val="12"/>
            <color theme="1"/>
            <rFont val="Aptos Narrow"/>
            <family val="2"/>
            <scheme val="minor"/>
          </rPr>
          <t>Tran Dat:
19.490.000</t>
        </r>
      </text>
    </comment>
    <comment ref="B3" authorId="0" shapeId="0" xr:uid="{C95694F0-D3A4-5749-8715-5D5871CA5531}">
      <text>
        <r>
          <rPr>
            <b/>
            <sz val="10"/>
            <color rgb="FF000000"/>
            <rFont val="Tahoma"/>
            <family val="2"/>
          </rPr>
          <t>was	 22690000</t>
        </r>
      </text>
    </comment>
    <comment ref="C3" authorId="1" shapeId="0" xr:uid="{DDAB07AA-B81A-B84C-9E0E-DA0F48648CC0}">
      <text>
        <r>
          <rPr>
            <b/>
            <sz val="10"/>
            <color rgb="FF000000"/>
            <rFont val="Tahoma"/>
            <family val="2"/>
          </rPr>
          <t>Duy:</t>
        </r>
        <r>
          <rPr>
            <sz val="10"/>
            <color rgb="FF000000"/>
            <rFont val="Tahoma"/>
            <family val="2"/>
          </rPr>
          <t xml:space="preserve">
</t>
        </r>
        <r>
          <rPr>
            <sz val="10"/>
            <color rgb="FF000000"/>
            <rFont val="Tahoma"/>
            <family val="2"/>
          </rPr>
          <t>Last Week: 22,690,000</t>
        </r>
      </text>
    </comment>
    <comment ref="D3" authorId="2" shapeId="0" xr:uid="{5670F952-5FDB-4C72-AAD8-3B5E8101B90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22.590.000</t>
        </r>
      </text>
    </comment>
    <comment ref="E3" authorId="3" shapeId="0" xr:uid="{6EAC1C4D-1D36-4BAF-B1AB-9D7C273AD462}">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E4" authorId="3" shapeId="0" xr:uid="{6892F835-1BC4-4A00-B120-5760558F09DD}">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Giảm 500K mua Online (đã trừ vào giá)
</t>
        </r>
        <r>
          <rPr>
            <sz val="12"/>
            <color rgb="FF000000"/>
            <rFont val="Aptos Narrow"/>
            <family val="2"/>
          </rPr>
          <t xml:space="preserve">Giảm thêm 500K màu Blue titanium
</t>
        </r>
        <r>
          <rPr>
            <sz val="12"/>
            <color rgb="FF000000"/>
            <rFont val="Aptos Narrow"/>
            <family val="2"/>
          </rPr>
          <t>Săn táo chớp nhoáng iPhone 15 Pro 1T GB Blue Titanium: 37.490K</t>
        </r>
      </text>
    </comment>
    <comment ref="G4" authorId="4" shapeId="0" xr:uid="{40BBFBDD-4139-4363-9254-CA8FD8C2CE8D}">
      <text>
        <r>
          <rPr>
            <b/>
            <sz val="10"/>
            <color rgb="FF000000"/>
            <rFont val="Tahoma"/>
            <family val="2"/>
          </rPr>
          <t>Tran Dat:</t>
        </r>
        <r>
          <rPr>
            <sz val="10"/>
            <color rgb="FF000000"/>
            <rFont val="Tahoma"/>
            <family val="2"/>
          </rPr>
          <t xml:space="preserve">
</t>
        </r>
        <r>
          <rPr>
            <sz val="10"/>
            <color rgb="FF000000"/>
            <rFont val="Tahoma"/>
            <family val="2"/>
          </rPr>
          <t>24.390.000</t>
        </r>
      </text>
    </comment>
    <comment ref="B5" authorId="0" shapeId="0" xr:uid="{B2673C20-5968-4B21-9D12-D1FFA9CEF28E}">
      <text>
        <r>
          <rPr>
            <b/>
            <sz val="10"/>
            <color rgb="FF000000"/>
            <rFont val="Tahoma"/>
            <family val="2"/>
          </rPr>
          <t>was 29,490,000</t>
        </r>
      </text>
    </comment>
    <comment ref="C5" authorId="1" shapeId="0" xr:uid="{67DA6467-947B-4F84-B961-72685EF911BE}">
      <text>
        <r>
          <rPr>
            <b/>
            <sz val="10"/>
            <color rgb="FF000000"/>
            <rFont val="Tahoma"/>
            <family val="2"/>
          </rPr>
          <t>Duy:</t>
        </r>
        <r>
          <rPr>
            <sz val="10"/>
            <color rgb="FF000000"/>
            <rFont val="Tahoma"/>
            <family val="2"/>
          </rPr>
          <t xml:space="preserve">
</t>
        </r>
        <r>
          <rPr>
            <sz val="10"/>
            <color rgb="FF000000"/>
            <rFont val="Tahoma"/>
            <family val="2"/>
          </rPr>
          <t>Last week: 29,490,000</t>
        </r>
      </text>
    </comment>
    <comment ref="E5" authorId="3" shapeId="0" xr:uid="{F0D89164-31C6-46AA-A954-A05C594003E7}">
      <text>
        <r>
          <rPr>
            <sz val="12"/>
            <color rgb="FF000000"/>
            <rFont val="Aptos Narrow"/>
            <family val="2"/>
          </rPr>
          <t xml:space="preserve">Last week was: 28.700K
</t>
        </r>
        <r>
          <rPr>
            <sz val="12"/>
            <color rgb="FF000000"/>
            <rFont val="Aptos Narrow"/>
            <family val="2"/>
          </rPr>
          <t xml:space="preserve">
</t>
        </r>
        <r>
          <rPr>
            <sz val="12"/>
            <color rgb="FF000000"/>
            <rFont val="Aptos Narrow"/>
            <family val="2"/>
          </rPr>
          <t xml:space="preserve">CTKM W7:
</t>
        </r>
        <r>
          <rPr>
            <sz val="12"/>
            <color rgb="FF000000"/>
            <rFont val="Aptos Narrow"/>
            <family val="2"/>
          </rPr>
          <t xml:space="preserve">Giảm 1.000K mua hàng Online (đã trừ vào giá)
</t>
        </r>
        <r>
          <rPr>
            <sz val="12"/>
            <color rgb="FF000000"/>
            <rFont val="Aptos Narrow"/>
            <family val="2"/>
          </rPr>
          <t xml:space="preserve">VNP 1% tối đa 300K
</t>
        </r>
        <r>
          <rPr>
            <sz val="12"/>
            <color rgb="FF000000"/>
            <rFont val="Aptos Narrow"/>
            <family val="2"/>
          </rPr>
          <t>Săn táo chớp nhoáng (màu đen): 28.490K</t>
        </r>
      </text>
    </comment>
    <comment ref="D6" authorId="2" shapeId="0" xr:uid="{765DDE45-D490-E44B-8B0E-386280070B8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19.890.000</t>
        </r>
      </text>
    </comment>
    <comment ref="E6" authorId="3" shapeId="0" xr:uid="{F27686D1-DCB0-434E-A173-3C1D3FB1F56F}">
      <text>
        <r>
          <rPr>
            <sz val="12"/>
            <color rgb="FF000000"/>
            <rFont val="Aptos Narrow"/>
            <family val="2"/>
          </rPr>
          <t>Stock: chỉ còn màu Blue</t>
        </r>
      </text>
    </comment>
    <comment ref="D8" authorId="2" shapeId="0" xr:uid="{878F07EC-9AD8-E14A-B4B8-05172D30D8F7}">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13.890.000</t>
        </r>
      </text>
    </comment>
    <comment ref="D9" authorId="2" shapeId="0" xr:uid="{045C54DC-A07E-44D5-BBC0-F2D6BAD1B05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10.890.000</t>
        </r>
      </text>
    </comment>
    <comment ref="G10" authorId="4" shapeId="0" xr:uid="{1E3D13CA-CE57-4E15-8505-5481499E2D3F}">
      <text>
        <r>
          <rPr>
            <sz val="12"/>
            <color theme="1"/>
            <rFont val="Aptos Narrow"/>
            <family val="2"/>
            <scheme val="minor"/>
          </rPr>
          <t xml:space="preserve">Tran Dat:
8690000
</t>
        </r>
      </text>
    </comment>
    <comment ref="E11" authorId="3" shapeId="0" xr:uid="{198543AE-796D-4C32-A407-F3B25A13EFED}">
      <text>
        <r>
          <rPr>
            <sz val="12"/>
            <color rgb="FF000000"/>
            <rFont val="Aptos Narrow"/>
            <family val="2"/>
          </rPr>
          <t xml:space="preserve">
</t>
        </r>
        <r>
          <rPr>
            <sz val="12"/>
            <color rgb="FF000000"/>
            <rFont val="Aptos Narrow"/>
            <family val="2"/>
          </rPr>
          <t xml:space="preserve">CTKM W8Q4FY24:
</t>
        </r>
        <r>
          <rPr>
            <sz val="12"/>
            <color rgb="FF000000"/>
            <rFont val="Aptos Narrow"/>
            <family val="2"/>
          </rPr>
          <t>Giảm 10% tối đa 120K khi mở ví VNPAY</t>
        </r>
      </text>
    </comment>
    <comment ref="E13" authorId="3" shapeId="0" xr:uid="{9515A543-429E-4AAF-9951-7C1A8E21C34D}">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W7Q4FY24:
</t>
        </r>
        <r>
          <rPr>
            <sz val="12"/>
            <color rgb="FF000000"/>
            <rFont val="Aptos Narrow"/>
            <family val="2"/>
          </rPr>
          <t>Giảm 10% tối đa 120K khi mở ví VNPAY</t>
        </r>
      </text>
    </comment>
    <comment ref="E14" authorId="3" shapeId="0" xr:uid="{232F4703-95B9-467C-AE21-039DA4BE6EDC}">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Giảm 10% tối đa 120K khi mở ví VNPAY</t>
        </r>
      </text>
    </comment>
    <comment ref="E15" authorId="3" shapeId="0" xr:uid="{D4380855-F530-4342-80C1-DF9694C65206}">
      <text>
        <r>
          <rPr>
            <sz val="12"/>
            <color theme="1"/>
            <rFont val="Aptos Narrow"/>
            <family val="2"/>
            <scheme val="minor"/>
          </rPr>
          <t xml:space="preserve">
CTKM W7Q4FY24
Giảm 1% tối đa 300K thanh tóan VNPAY</t>
        </r>
      </text>
    </comment>
    <comment ref="F15" authorId="5" shapeId="0" xr:uid="{C144D769-7EE8-4579-A8AC-18E8A225E679}">
      <text>
        <r>
          <rPr>
            <sz val="12"/>
            <color rgb="FF000000"/>
            <rFont val="Aptos Narrow"/>
            <family val="2"/>
          </rPr>
          <t xml:space="preserve">chit trang:
</t>
        </r>
        <r>
          <rPr>
            <sz val="12"/>
            <color rgb="FF000000"/>
            <rFont val="Aptos Narrow"/>
            <family val="2"/>
          </rPr>
          <t>Wass 16.990.000</t>
        </r>
      </text>
    </comment>
    <comment ref="D16" authorId="2" shapeId="0" xr:uid="{802AC750-402A-334A-BF80-F1CAD6A2319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22.390.000</t>
        </r>
      </text>
    </comment>
    <comment ref="E16" authorId="3" shapeId="0" xr:uid="{D44CA436-523F-4EFF-BC12-F77F7D3D53DF}">
      <text>
        <r>
          <rPr>
            <sz val="12"/>
            <color rgb="FF000000"/>
            <rFont val="Aptos Narrow"/>
            <family val="2"/>
          </rPr>
          <t xml:space="preserve">Last week was: 21.490K
</t>
        </r>
        <r>
          <rPr>
            <sz val="12"/>
            <color rgb="FF000000"/>
            <rFont val="Aptos Narrow"/>
            <family val="2"/>
          </rPr>
          <t xml:space="preserve">
</t>
        </r>
        <r>
          <rPr>
            <sz val="12"/>
            <color rgb="FF000000"/>
            <rFont val="Aptos Narrow"/>
            <family val="2"/>
          </rPr>
          <t xml:space="preserve">CTKM W8Q4FY24:
</t>
        </r>
        <r>
          <rPr>
            <sz val="12"/>
            <color rgb="FF000000"/>
            <rFont val="Aptos Narrow"/>
            <family val="2"/>
          </rPr>
          <t>Giảm 1% tối đa 300K thanh toán VNPAY</t>
        </r>
      </text>
    </comment>
    <comment ref="G16" authorId="4" shapeId="0" xr:uid="{F4B9388F-E52A-4087-AAF1-55955A7DBF87}">
      <text>
        <r>
          <rPr>
            <sz val="12"/>
            <color theme="1"/>
            <rFont val="Aptos Narrow"/>
            <family val="2"/>
            <scheme val="minor"/>
          </rPr>
          <t>Tran Dat:
21.490.000</t>
        </r>
      </text>
    </comment>
    <comment ref="E17" authorId="3" shapeId="0" xr:uid="{5AD78EF1-191B-4125-B4FD-483B11285EEF}">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W7Q4FY24:
</t>
        </r>
        <r>
          <rPr>
            <sz val="12"/>
            <color rgb="FF000000"/>
            <rFont val="Aptos Narrow"/>
            <family val="2"/>
          </rPr>
          <t>Giảm 1% tối đa 300K thanh toán VNPAY</t>
        </r>
      </text>
    </comment>
    <comment ref="D18" authorId="2" shapeId="0" xr:uid="{6B105B91-075C-6841-9BF8-DE387E84905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37.690.000</t>
        </r>
      </text>
    </comment>
    <comment ref="E19" authorId="3" shapeId="0" xr:uid="{F5481839-6DF4-4BE9-8834-52DDE3D5DECC}">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Giảm 1% tối đa 120K khi mở ví VNPAY
</t>
        </r>
      </text>
    </comment>
    <comment ref="F19" authorId="5" shapeId="0" xr:uid="{93CC8CF0-535D-471F-9AB2-CE7A9B9E4A71}">
      <text>
        <r>
          <rPr>
            <sz val="12"/>
            <color theme="1"/>
            <rFont val="Aptos Narrow"/>
            <family val="2"/>
            <scheme val="minor"/>
          </rPr>
          <t>chit trang:
Wass 5.990.000</t>
        </r>
      </text>
    </comment>
    <comment ref="E20" authorId="3" shapeId="0" xr:uid="{63E800D2-8234-4501-8A20-11B8CCDC3F10}">
      <text>
        <r>
          <rPr>
            <sz val="12"/>
            <color rgb="FF000000"/>
            <rFont val="Aptos Narrow"/>
            <family val="2"/>
          </rPr>
          <t>Giảm thêm 100K đổi 10.000 điểm Viettel++</t>
        </r>
      </text>
    </comment>
    <comment ref="E21" authorId="3" shapeId="0" xr:uid="{534BCB9F-17EF-4047-BF3C-564D40124B23}">
      <text>
        <r>
          <rPr>
            <sz val="12"/>
            <color rgb="FF000000"/>
            <rFont val="Aptos Narrow"/>
            <family val="2"/>
          </rPr>
          <t>CTKM W6: Giảm 100K khi đổi 10.000 điểm VIettel++ nhưng khó có đủ điểm</t>
        </r>
      </text>
    </comment>
    <comment ref="G21" authorId="4" shapeId="0" xr:uid="{2D056D44-8410-41EE-9B37-1872C83E99D6}">
      <text>
        <r>
          <rPr>
            <sz val="12"/>
            <color theme="1"/>
            <rFont val="Aptos Narrow"/>
            <family val="2"/>
            <scheme val="minor"/>
          </rPr>
          <t>Tran Dat:
6.790.000</t>
        </r>
      </text>
    </comment>
    <comment ref="E22" authorId="3" shapeId="0" xr:uid="{94AD520D-9FB4-4699-A111-E5104C09235B}">
      <text>
        <r>
          <rPr>
            <sz val="12"/>
            <color rgb="FF000000"/>
            <rFont val="Aptos Narrow"/>
            <family val="2"/>
          </rPr>
          <t xml:space="preserve">Last week was: 7.790K
</t>
        </r>
        <r>
          <rPr>
            <sz val="12"/>
            <color rgb="FF000000"/>
            <rFont val="Aptos Narrow"/>
            <family val="2"/>
          </rPr>
          <t xml:space="preserve">
</t>
        </r>
        <r>
          <rPr>
            <sz val="12"/>
            <color rgb="FF000000"/>
            <rFont val="Aptos Narrow"/>
            <family val="2"/>
          </rPr>
          <t xml:space="preserve">Giảm thêm 100K đổi 10.000 điểm Viettel++
</t>
        </r>
      </text>
    </comment>
    <comment ref="E23" authorId="3" shapeId="0" xr:uid="{04DFFDC8-C55D-4F51-A71B-85B6CDCE8BCC}">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Giảm 1% tối đa 120K khi mở ví VNPAY
</t>
        </r>
      </text>
    </comment>
    <comment ref="E24" authorId="3" shapeId="0" xr:uid="{599ABB60-7B4E-4466-83EF-D2097A041BC9}">
      <text>
        <r>
          <rPr>
            <sz val="12"/>
            <color theme="1"/>
            <rFont val="Aptos Narrow"/>
            <family val="2"/>
            <scheme val="minor"/>
          </rPr>
          <t xml:space="preserve">
Giảm thêm 100K đổi 10.000 điểm Viettel++</t>
        </r>
      </text>
    </comment>
    <comment ref="E25" authorId="3" shapeId="0" xr:uid="{10B7BDF8-C480-490B-A1BC-96ECD8D79159}">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Giảm thêm 100K đổi 10.000 điểm Viettel++
</t>
        </r>
      </text>
    </comment>
    <comment ref="E26" authorId="3" shapeId="0" xr:uid="{8CE5C5EF-DA7B-4B08-9EC9-F2A649BFAF16}">
      <text>
        <r>
          <rPr>
            <sz val="12"/>
            <color rgb="FF000000"/>
            <rFont val="Aptos Narrow"/>
            <family val="2"/>
          </rPr>
          <t xml:space="preserve">
</t>
        </r>
        <r>
          <rPr>
            <sz val="12"/>
            <color rgb="FF000000"/>
            <rFont val="Aptos Narrow"/>
            <family val="2"/>
          </rPr>
          <t>Giảm tiếp 100K nếu đổi 10.000 điểm Viettel++</t>
        </r>
      </text>
    </comment>
    <comment ref="E27" authorId="3" shapeId="0" xr:uid="{3419623E-1529-4DFF-ACD0-36BBAEE3536D}">
      <text>
        <r>
          <rPr>
            <sz val="12"/>
            <color rgb="FF000000"/>
            <rFont val="Aptos Narrow"/>
            <family val="2"/>
          </rPr>
          <t xml:space="preserve">
</t>
        </r>
        <r>
          <rPr>
            <sz val="12"/>
            <color rgb="FF000000"/>
            <rFont val="Aptos Narrow"/>
            <family val="2"/>
          </rPr>
          <t xml:space="preserve">Đổi 30.000 điểm Viettel++
</t>
        </r>
        <r>
          <rPr>
            <sz val="12"/>
            <color rgb="FF000000"/>
            <rFont val="Aptos Narrow"/>
            <family val="2"/>
          </rPr>
          <t>VNP 10% tối đa 300K</t>
        </r>
      </text>
    </comment>
    <comment ref="E28" authorId="3" shapeId="0" xr:uid="{3FF3CE8D-4307-4917-90EF-CD5B9A947DAA}">
      <text>
        <r>
          <rPr>
            <sz val="12"/>
            <color rgb="FF000000"/>
            <rFont val="Aptos Narrow"/>
            <family val="2"/>
          </rPr>
          <t xml:space="preserve">Last week was: 5.290K
</t>
        </r>
        <r>
          <rPr>
            <sz val="12"/>
            <color rgb="FF000000"/>
            <rFont val="Aptos Narrow"/>
            <family val="2"/>
          </rPr>
          <t xml:space="preserve">
</t>
        </r>
        <r>
          <rPr>
            <sz val="12"/>
            <color rgb="FF000000"/>
            <rFont val="Aptos Narrow"/>
            <family val="2"/>
          </rPr>
          <t xml:space="preserve">CTKM W9Q4FY:
</t>
        </r>
        <r>
          <rPr>
            <sz val="12"/>
            <color rgb="FF000000"/>
            <rFont val="Aptos Narrow"/>
            <family val="2"/>
          </rPr>
          <t>Giảm 10% tối đa 120K khi mở ví VNPAY</t>
        </r>
      </text>
    </comment>
    <comment ref="B29" authorId="0" shapeId="0" xr:uid="{1C3E0FA1-A78D-AD48-8CD3-D021FB41416E}">
      <text>
        <r>
          <rPr>
            <b/>
            <sz val="10"/>
            <color rgb="FF000000"/>
            <rFont val="Tahoma"/>
            <family val="2"/>
          </rPr>
          <t>was 3990000</t>
        </r>
      </text>
    </comment>
    <comment ref="C29" authorId="1" shapeId="0" xr:uid="{14FFD6C2-C863-E746-9742-E5B35684913D}">
      <text>
        <r>
          <rPr>
            <b/>
            <sz val="10"/>
            <color rgb="FF000000"/>
            <rFont val="Tahoma"/>
            <family val="2"/>
          </rPr>
          <t>Duy:</t>
        </r>
        <r>
          <rPr>
            <sz val="10"/>
            <color rgb="FF000000"/>
            <rFont val="Tahoma"/>
            <family val="2"/>
          </rPr>
          <t xml:space="preserve">
</t>
        </r>
        <r>
          <rPr>
            <sz val="10"/>
            <color rgb="FF000000"/>
            <rFont val="Tahoma"/>
            <family val="2"/>
          </rPr>
          <t>Last Week: 3,990,000</t>
        </r>
      </text>
    </comment>
    <comment ref="E29" authorId="3" shapeId="0" xr:uid="{5CA02EA7-DE24-440F-8A33-360622EC52CE}">
      <text>
        <r>
          <rPr>
            <sz val="12"/>
            <color rgb="FF000000"/>
            <rFont val="Aptos Narrow"/>
            <family val="2"/>
          </rPr>
          <t xml:space="preserve">
</t>
        </r>
        <r>
          <rPr>
            <sz val="12"/>
            <color rgb="FF000000"/>
            <rFont val="Aptos Narrow"/>
            <family val="2"/>
          </rPr>
          <t xml:space="preserve">CTKM W8Q4FY24:
</t>
        </r>
        <r>
          <rPr>
            <sz val="12"/>
            <color rgb="FF000000"/>
            <rFont val="Aptos Narrow"/>
            <family val="2"/>
          </rPr>
          <t xml:space="preserve">Giảm 10% tối đa 120K khi mở ví VNPAY
</t>
        </r>
      </text>
    </comment>
    <comment ref="E30" authorId="3" shapeId="0" xr:uid="{8D86678E-9741-4989-93E7-15C4A8193CDD}">
      <text>
        <r>
          <rPr>
            <sz val="12"/>
            <color rgb="FF000000"/>
            <rFont val="Aptos Narrow"/>
            <family val="2"/>
          </rPr>
          <t xml:space="preserve">Last week was: 2.570K
</t>
        </r>
        <r>
          <rPr>
            <sz val="12"/>
            <color rgb="FF000000"/>
            <rFont val="Aptos Narrow"/>
            <family val="2"/>
          </rPr>
          <t xml:space="preserve">
</t>
        </r>
        <r>
          <rPr>
            <sz val="12"/>
            <color rgb="FF000000"/>
            <rFont val="Aptos Narrow"/>
            <family val="2"/>
          </rPr>
          <t>VNP 10% tối đa 120K</t>
        </r>
      </text>
    </comment>
    <comment ref="G33" authorId="4" shapeId="0" xr:uid="{28479895-B4F7-47B2-8162-84FBD4918CB3}">
      <text>
        <r>
          <rPr>
            <sz val="12"/>
            <color theme="1"/>
            <rFont val="Aptos Narrow"/>
            <family val="2"/>
            <scheme val="minor"/>
          </rPr>
          <t>Tran Dat:
26.190.000</t>
        </r>
      </text>
    </comment>
    <comment ref="D35" authorId="2" shapeId="0" xr:uid="{10F01B13-BAE3-4D40-BCDE-CEED31D61F6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38.290.000</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Sheva Son</author>
    <author>chit trang</author>
    <author>Tran Dat</author>
    <author>Việt Hoàng</author>
    <author>Microsoft Office User</author>
    <author>Duy</author>
  </authors>
  <commentList>
    <comment ref="E2" authorId="0" shapeId="0" xr:uid="{BDD7B187-444B-6F4E-8B4F-E7FB4A099DE1}">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Cơ hội bốc thăm trúng xe Wave Alpha 110cc đỏ.
</t>
        </r>
        <r>
          <rPr>
            <sz val="12"/>
            <color rgb="FF000000"/>
            <rFont val="Aptos Narrow"/>
            <family val="2"/>
          </rPr>
          <t xml:space="preserve">Săn táo chớp nhoáng iPhone 15 128GB </t>
        </r>
      </text>
    </comment>
    <comment ref="F2" authorId="1" shapeId="0" xr:uid="{2C710BB8-82B6-4858-8AD1-2D089F5B86A2}">
      <text>
        <r>
          <rPr>
            <sz val="12"/>
            <color theme="1"/>
            <rFont val="Aptos Narrow"/>
            <family val="2"/>
            <scheme val="minor"/>
          </rPr>
          <t>chit trang:
Wass 19.190.000</t>
        </r>
      </text>
    </comment>
    <comment ref="G2" authorId="2" shapeId="0" xr:uid="{6040131C-46CE-2A4E-95B8-0CF2CBA2D2DF}">
      <text>
        <r>
          <rPr>
            <sz val="12"/>
            <color rgb="FF000000"/>
            <rFont val="Aptos Narrow"/>
            <family val="2"/>
          </rPr>
          <t xml:space="preserve">Tran Dat:
</t>
        </r>
        <r>
          <rPr>
            <sz val="12"/>
            <color rgb="FF000000"/>
            <rFont val="Aptos Narrow"/>
            <family val="2"/>
          </rPr>
          <t>18.990.000</t>
        </r>
      </text>
    </comment>
    <comment ref="E3" authorId="0" shapeId="0" xr:uid="{35EEBE2B-071D-224F-B6AC-0E9BE8C71658}">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E4" authorId="0" shapeId="0" xr:uid="{D762680D-96DB-3540-B44A-EEA5705600E6}">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Giảm 500K mua Online (đã trừ vào giá)
</t>
        </r>
        <r>
          <rPr>
            <sz val="12"/>
            <color rgb="FF000000"/>
            <rFont val="Aptos Narrow"/>
            <family val="2"/>
          </rPr>
          <t>Last week: 24,490,000</t>
        </r>
      </text>
    </comment>
    <comment ref="F4" authorId="1" shapeId="0" xr:uid="{F85DC801-4C0E-4B38-A39D-8C02F24D2994}">
      <text>
        <r>
          <rPr>
            <sz val="12"/>
            <color theme="1"/>
            <rFont val="Aptos Narrow"/>
            <family val="2"/>
            <scheme val="minor"/>
          </rPr>
          <t>chit trang:
24.290.000</t>
        </r>
      </text>
    </comment>
    <comment ref="G4" authorId="2" shapeId="0" xr:uid="{98CDA620-236E-A240-9AAE-9904DEE139F3}">
      <text>
        <r>
          <rPr>
            <b/>
            <sz val="10"/>
            <color rgb="FF000000"/>
            <rFont val="Tahoma"/>
            <family val="2"/>
          </rPr>
          <t>Tran Dat:</t>
        </r>
        <r>
          <rPr>
            <sz val="10"/>
            <color rgb="FF000000"/>
            <rFont val="Tahoma"/>
            <family val="2"/>
          </rPr>
          <t xml:space="preserve">
</t>
        </r>
        <r>
          <rPr>
            <sz val="10"/>
            <color rgb="FF000000"/>
            <rFont val="Tahoma"/>
            <family val="2"/>
          </rPr>
          <t>24.290.000</t>
        </r>
      </text>
    </comment>
    <comment ref="E5" authorId="0" shapeId="0" xr:uid="{2A315BA1-0E67-0B42-AFDF-DCC78AF93A7E}">
      <text>
        <r>
          <rPr>
            <sz val="12"/>
            <color rgb="FF000000"/>
            <rFont val="Aptos Narrow"/>
            <family val="2"/>
          </rPr>
          <t xml:space="preserve">Last week was: 28.700.000
</t>
        </r>
      </text>
    </comment>
    <comment ref="F5" authorId="1" shapeId="0" xr:uid="{F9A4DCFB-BF16-485D-8B51-8B3C42E579B7}">
      <text>
        <r>
          <rPr>
            <sz val="12"/>
            <color theme="1"/>
            <rFont val="Aptos Narrow"/>
            <family val="2"/>
            <scheme val="minor"/>
          </rPr>
          <t>chit trang:
27.890.000</t>
        </r>
      </text>
    </comment>
    <comment ref="F6" authorId="1" shapeId="0" xr:uid="{E8DC03D0-2B61-49D0-8401-D8A07E0EDB60}">
      <text>
        <r>
          <rPr>
            <sz val="12"/>
            <color theme="1"/>
            <rFont val="Aptos Narrow"/>
            <family val="2"/>
            <scheme val="minor"/>
          </rPr>
          <t>chit trang:
19.890.000</t>
        </r>
      </text>
    </comment>
    <comment ref="D9" authorId="3" shapeId="0" xr:uid="{E33EC600-29E1-E44C-81E8-F67D0D6A460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10.990.000</t>
        </r>
      </text>
    </comment>
    <comment ref="F15" authorId="1" shapeId="0" xr:uid="{45BB6D19-E578-484C-9D2D-EACE0CCAC1E0}">
      <text>
        <r>
          <rPr>
            <sz val="12"/>
            <color theme="1"/>
            <rFont val="Aptos Narrow"/>
            <family val="2"/>
            <scheme val="minor"/>
          </rPr>
          <t>chit trang:
Wass 16.790.000</t>
        </r>
      </text>
    </comment>
    <comment ref="F16" authorId="1" shapeId="0" xr:uid="{4B31BC12-2D57-4CF8-B480-BE81EFAFB225}">
      <text>
        <r>
          <rPr>
            <sz val="12"/>
            <color theme="1"/>
            <rFont val="Aptos Narrow"/>
            <family val="2"/>
            <scheme val="minor"/>
          </rPr>
          <t>chit trang:
21.690.000</t>
        </r>
      </text>
    </comment>
    <comment ref="D18" authorId="3" shapeId="0" xr:uid="{EE98A181-7277-CC4D-9D4C-CBD81A12CA5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37.790.000</t>
        </r>
      </text>
    </comment>
    <comment ref="E19" authorId="0" shapeId="0" xr:uid="{FCFE399E-F415-A443-88D4-B9D7F659F369}">
      <text>
        <r>
          <rPr>
            <sz val="12"/>
            <color rgb="FF000000"/>
            <rFont val="Aptos Narrow"/>
            <family val="2"/>
          </rPr>
          <t>Last week: 5.690.000</t>
        </r>
      </text>
    </comment>
    <comment ref="E20" authorId="0" shapeId="0" xr:uid="{C0BBD1B7-5769-0C4A-A66E-02F249C3925B}">
      <text>
        <r>
          <rPr>
            <sz val="12"/>
            <color rgb="FF000000"/>
            <rFont val="Aptos Narrow"/>
            <family val="2"/>
          </rPr>
          <t>Last week: 7.190.000</t>
        </r>
      </text>
    </comment>
    <comment ref="E21" authorId="0" shapeId="0" xr:uid="{EFD213CA-EEC8-C94F-AC88-DF66C654A4A2}">
      <text>
        <r>
          <rPr>
            <sz val="12"/>
            <color rgb="FF000000"/>
            <rFont val="Aptos Narrow"/>
            <family val="2"/>
          </rPr>
          <t>Last week: 6.590.000</t>
        </r>
      </text>
    </comment>
    <comment ref="G21" authorId="2" shapeId="0" xr:uid="{E7A52118-F73D-FE4E-BCDE-572E74F7DD96}">
      <text>
        <r>
          <rPr>
            <b/>
            <sz val="10"/>
            <color rgb="FF000000"/>
            <rFont val="Tahoma"/>
            <family val="2"/>
          </rPr>
          <t>Tran Dat:</t>
        </r>
        <r>
          <rPr>
            <sz val="10"/>
            <color rgb="FF000000"/>
            <rFont val="Tahoma"/>
            <family val="2"/>
          </rPr>
          <t xml:space="preserve">
</t>
        </r>
        <r>
          <rPr>
            <sz val="10"/>
            <color rgb="FF000000"/>
            <rFont val="Tahoma"/>
            <family val="2"/>
          </rPr>
          <t>6.390.000</t>
        </r>
      </text>
    </comment>
    <comment ref="E22" authorId="0" shapeId="0" xr:uid="{F100B4BB-9807-5B41-959E-F493E04AACE7}">
      <text>
        <r>
          <rPr>
            <sz val="12"/>
            <color rgb="FF000000"/>
            <rFont val="Aptos Narrow"/>
            <family val="2"/>
          </rPr>
          <t>Last week was: 7.990.000</t>
        </r>
      </text>
    </comment>
    <comment ref="E23" authorId="0" shapeId="0" xr:uid="{625F8AA4-EFDA-7447-92A3-7CE4B6E34827}">
      <text>
        <r>
          <rPr>
            <sz val="12"/>
            <color rgb="FF000000"/>
            <rFont val="Aptos Narrow"/>
            <family val="2"/>
          </rPr>
          <t>Last week: 8.990.000</t>
        </r>
      </text>
    </comment>
    <comment ref="F23" authorId="1" shapeId="0" xr:uid="{1D548C4E-C44A-4215-B6E3-701800E1A67F}">
      <text>
        <r>
          <rPr>
            <sz val="12"/>
            <color theme="1"/>
            <rFont val="Aptos Narrow"/>
            <family val="2"/>
            <scheme val="minor"/>
          </rPr>
          <t>chit trang:
9.590.000</t>
        </r>
      </text>
    </comment>
    <comment ref="G23" authorId="2" shapeId="0" xr:uid="{AD43F079-F9CA-8D43-9CDE-CFBF58A6B873}">
      <text>
        <r>
          <rPr>
            <b/>
            <sz val="10"/>
            <color rgb="FF000000"/>
            <rFont val="Tahoma"/>
            <family val="2"/>
          </rPr>
          <t>Tran Dat:</t>
        </r>
        <r>
          <rPr>
            <sz val="10"/>
            <color rgb="FF000000"/>
            <rFont val="Tahoma"/>
            <family val="2"/>
          </rPr>
          <t xml:space="preserve">
</t>
        </r>
        <r>
          <rPr>
            <sz val="10"/>
            <color rgb="FF000000"/>
            <rFont val="Tahoma"/>
            <family val="2"/>
          </rPr>
          <t>9.390.000</t>
        </r>
      </text>
    </comment>
    <comment ref="B24" authorId="4" shapeId="0" xr:uid="{CFECB826-1919-7149-AED3-7A95E0C432F2}">
      <text>
        <r>
          <rPr>
            <b/>
            <sz val="10"/>
            <color rgb="FF000000"/>
            <rFont val="Tahoma"/>
            <family val="2"/>
          </rPr>
          <t>was 12490000</t>
        </r>
      </text>
    </comment>
    <comment ref="E24" authorId="0" shapeId="0" xr:uid="{555246E2-B725-DE48-AD8A-07BA0CDA41AB}">
      <text>
        <r>
          <rPr>
            <sz val="12"/>
            <color rgb="FF000000"/>
            <rFont val="Aptos Narrow"/>
            <family val="2"/>
          </rPr>
          <t>Last Week: 11.690.000</t>
        </r>
      </text>
    </comment>
    <comment ref="G24" authorId="2" shapeId="0" xr:uid="{A0360AF3-BBE1-544E-A2EF-B5AEFE435238}">
      <text>
        <r>
          <rPr>
            <b/>
            <sz val="10"/>
            <color rgb="FF000000"/>
            <rFont val="Tahoma"/>
            <family val="2"/>
          </rPr>
          <t>Tran Dat:</t>
        </r>
        <r>
          <rPr>
            <sz val="10"/>
            <color rgb="FF000000"/>
            <rFont val="Tahoma"/>
            <family val="2"/>
          </rPr>
          <t xml:space="preserve">
</t>
        </r>
        <r>
          <rPr>
            <sz val="10"/>
            <color rgb="FF000000"/>
            <rFont val="Tahoma"/>
            <family val="2"/>
          </rPr>
          <t>11.890.000</t>
        </r>
      </text>
    </comment>
    <comment ref="E25" authorId="0" shapeId="0" xr:uid="{538E35AE-B3EB-8442-B5F7-8D18DD38A6FA}">
      <text>
        <r>
          <rPr>
            <sz val="12"/>
            <color rgb="FF000000"/>
            <rFont val="Aptos Narrow"/>
            <family val="2"/>
          </rPr>
          <t xml:space="preserve">Last week: 9.790.000
</t>
        </r>
      </text>
    </comment>
    <comment ref="F25" authorId="1" shapeId="0" xr:uid="{6BF8633E-8A12-4AC4-BBE7-E6E50D3BDFC6}">
      <text>
        <r>
          <rPr>
            <sz val="12"/>
            <color theme="1"/>
            <rFont val="Aptos Narrow"/>
            <family val="2"/>
            <scheme val="minor"/>
          </rPr>
          <t>chit trang:
10.690.000</t>
        </r>
      </text>
    </comment>
    <comment ref="G25" authorId="2" shapeId="0" xr:uid="{39998B0A-D5DE-AA4C-A046-83D17C6D8A61}">
      <text>
        <r>
          <rPr>
            <b/>
            <sz val="10"/>
            <color rgb="FF000000"/>
            <rFont val="Tahoma"/>
            <family val="2"/>
          </rPr>
          <t>Tran Dat:</t>
        </r>
        <r>
          <rPr>
            <sz val="10"/>
            <color rgb="FF000000"/>
            <rFont val="Tahoma"/>
            <family val="2"/>
          </rPr>
          <t xml:space="preserve">
</t>
        </r>
        <r>
          <rPr>
            <sz val="10"/>
            <color rgb="FF000000"/>
            <rFont val="Tahoma"/>
            <family val="2"/>
          </rPr>
          <t>10.390.000</t>
        </r>
      </text>
    </comment>
    <comment ref="E26" authorId="0" shapeId="0" xr:uid="{2FFE7849-B45E-A04E-9845-966729CFDE64}">
      <text>
        <r>
          <rPr>
            <sz val="12"/>
            <color rgb="FF000000"/>
            <rFont val="Aptos Narrow"/>
            <family val="2"/>
          </rPr>
          <t xml:space="preserve">
</t>
        </r>
        <r>
          <rPr>
            <sz val="12"/>
            <color rgb="FF000000"/>
            <rFont val="Aptos Narrow"/>
            <family val="2"/>
          </rPr>
          <t>Last week: 12.690.000</t>
        </r>
      </text>
    </comment>
    <comment ref="G26" authorId="2" shapeId="0" xr:uid="{285DE6B0-E5D0-FE47-AE0F-23900A764564}">
      <text>
        <r>
          <rPr>
            <b/>
            <sz val="10"/>
            <color rgb="FF000000"/>
            <rFont val="Tahoma"/>
            <family val="2"/>
          </rPr>
          <t>Tran Dat:</t>
        </r>
        <r>
          <rPr>
            <sz val="10"/>
            <color rgb="FF000000"/>
            <rFont val="Tahoma"/>
            <family val="2"/>
          </rPr>
          <t xml:space="preserve">
</t>
        </r>
        <r>
          <rPr>
            <sz val="10"/>
            <color rgb="FF000000"/>
            <rFont val="Tahoma"/>
            <family val="2"/>
          </rPr>
          <t>10.890.000</t>
        </r>
      </text>
    </comment>
    <comment ref="D27" authorId="3" shapeId="0" xr:uid="{73157984-1D79-C04B-B176-8D844D1833A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20.590.000</t>
        </r>
      </text>
    </comment>
    <comment ref="D28" authorId="3" shapeId="0" xr:uid="{A71447AB-7E88-7C40-8C79-9E919327F75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5.640.000</t>
        </r>
      </text>
    </comment>
    <comment ref="E28" authorId="0" shapeId="0" xr:uid="{352F4371-FC60-2C45-A43B-BC04E248ECC4}">
      <text>
        <r>
          <rPr>
            <sz val="12"/>
            <color rgb="FF000000"/>
            <rFont val="Aptos Narrow"/>
            <family val="2"/>
          </rPr>
          <t xml:space="preserve">Last week was: 5.390K
</t>
        </r>
      </text>
    </comment>
    <comment ref="B29" authorId="4" shapeId="0" xr:uid="{273210BE-4E8F-A641-90B0-7D0F2E64076C}">
      <text>
        <r>
          <rPr>
            <b/>
            <sz val="10"/>
            <color rgb="FF000000"/>
            <rFont val="Tahoma"/>
            <family val="2"/>
          </rPr>
          <t>was 3990000</t>
        </r>
      </text>
    </comment>
    <comment ref="C29" authorId="5" shapeId="0" xr:uid="{8BC2C00C-2331-6441-8547-862ACC522F66}">
      <text>
        <r>
          <rPr>
            <b/>
            <sz val="10"/>
            <color rgb="FF000000"/>
            <rFont val="Tahoma"/>
            <family val="2"/>
          </rPr>
          <t>Duy:</t>
        </r>
        <r>
          <rPr>
            <sz val="10"/>
            <color rgb="FF000000"/>
            <rFont val="Tahoma"/>
            <family val="2"/>
          </rPr>
          <t xml:space="preserve">
</t>
        </r>
        <r>
          <rPr>
            <sz val="10"/>
            <color rgb="FF000000"/>
            <rFont val="Tahoma"/>
            <family val="2"/>
          </rPr>
          <t>Last Week: 3,990,000</t>
        </r>
      </text>
    </comment>
    <comment ref="D29" authorId="3" shapeId="0" xr:uid="{28BD509F-2513-0E46-BD60-BE2BD941230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3.790.000</t>
        </r>
      </text>
    </comment>
    <comment ref="E29" authorId="0" shapeId="0" xr:uid="{4B5E3EDC-14CE-474B-8B27-B3D6EBB87B6C}">
      <text>
        <r>
          <rPr>
            <sz val="12"/>
            <color rgb="FF000000"/>
            <rFont val="Aptos Narrow"/>
            <family val="2"/>
          </rPr>
          <t xml:space="preserve">
</t>
        </r>
        <r>
          <rPr>
            <sz val="12"/>
            <color rgb="FF000000"/>
            <rFont val="Aptos Narrow"/>
            <family val="2"/>
          </rPr>
          <t>Last week: 3.890.000</t>
        </r>
      </text>
    </comment>
    <comment ref="F29" authorId="1" shapeId="0" xr:uid="{CEE7CABF-1BEB-431E-BC7C-C0F1ED2D7112}">
      <text>
        <r>
          <rPr>
            <sz val="12"/>
            <color theme="1"/>
            <rFont val="Aptos Narrow"/>
            <family val="2"/>
            <scheme val="minor"/>
          </rPr>
          <t>chit trang:
3.850.000</t>
        </r>
      </text>
    </comment>
    <comment ref="D30" authorId="3" shapeId="0" xr:uid="{E27E997A-CF98-9A46-B2CA-1AA5BA5C972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2.690.000</t>
        </r>
      </text>
    </comment>
    <comment ref="F30" authorId="1" shapeId="0" xr:uid="{0374C3C3-312E-4589-B841-C3A43F22D3BB}">
      <text>
        <r>
          <rPr>
            <sz val="12"/>
            <color theme="1"/>
            <rFont val="Aptos Narrow"/>
            <family val="2"/>
            <scheme val="minor"/>
          </rPr>
          <t>chit trang:
2.690.000</t>
        </r>
      </text>
    </comment>
    <comment ref="D31" authorId="3" shapeId="0" xr:uid="{2C725BFD-6604-BA43-86F8-91691089F7D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18.290.000</t>
        </r>
      </text>
    </comment>
    <comment ref="F31" authorId="1" shapeId="0" xr:uid="{157DF309-DBAD-4240-94F6-42FAB8D3ACDC}">
      <text>
        <r>
          <rPr>
            <sz val="12"/>
            <color theme="1"/>
            <rFont val="Aptos Narrow"/>
            <family val="2"/>
            <scheme val="minor"/>
          </rPr>
          <t>chit trang:
18.490.000</t>
        </r>
      </text>
    </comment>
    <comment ref="B32" authorId="4" shapeId="0" xr:uid="{F09ABE83-004B-FA47-84C7-D1BF7DEB7BFD}">
      <text>
        <r>
          <rPr>
            <b/>
            <sz val="10"/>
            <color rgb="FF000000"/>
            <rFont val="Tahoma"/>
            <family val="2"/>
          </rPr>
          <t>was 23090</t>
        </r>
      </text>
    </comment>
    <comment ref="C32" authorId="5" shapeId="0" xr:uid="{C1C23009-4B1E-F340-887C-C8EFFFBDC957}">
      <text>
        <r>
          <rPr>
            <b/>
            <sz val="10"/>
            <color rgb="FF000000"/>
            <rFont val="Tahoma"/>
            <family val="2"/>
          </rPr>
          <t>Duy:</t>
        </r>
        <r>
          <rPr>
            <sz val="10"/>
            <color rgb="FF000000"/>
            <rFont val="Tahoma"/>
            <family val="2"/>
          </rPr>
          <t xml:space="preserve">
</t>
        </r>
        <r>
          <rPr>
            <sz val="10"/>
            <color rgb="FF000000"/>
            <rFont val="Tahoma"/>
            <family val="2"/>
          </rPr>
          <t>Last week: 23.090.000</t>
        </r>
      </text>
    </comment>
    <comment ref="D32" authorId="3" shapeId="0" xr:uid="{6EF70173-9679-6D43-B661-F744DFA1EB2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22.790.000</t>
        </r>
      </text>
    </comment>
    <comment ref="F32" authorId="1" shapeId="0" xr:uid="{C487EC42-1EB5-46AB-8C1C-55761BBA301A}">
      <text>
        <r>
          <rPr>
            <sz val="12"/>
            <color theme="1"/>
            <rFont val="Aptos Narrow"/>
            <family val="2"/>
            <scheme val="minor"/>
          </rPr>
          <t>chit trang:
23.290.000</t>
        </r>
      </text>
    </comment>
    <comment ref="B33" authorId="4" shapeId="0" xr:uid="{AF0B2888-B14A-254D-B656-54D93AA4ECCD}">
      <text>
        <r>
          <rPr>
            <b/>
            <sz val="10"/>
            <color rgb="FF000000"/>
            <rFont val="Tahoma"/>
            <family val="2"/>
          </rPr>
          <t>was 26490</t>
        </r>
      </text>
    </comment>
    <comment ref="C33" authorId="5" shapeId="0" xr:uid="{B0B62E88-356F-B84A-8F5C-197F2D5AE1FD}">
      <text>
        <r>
          <rPr>
            <b/>
            <sz val="10"/>
            <color rgb="FF000000"/>
            <rFont val="Tahoma"/>
            <family val="2"/>
          </rPr>
          <t>Duy:</t>
        </r>
        <r>
          <rPr>
            <sz val="10"/>
            <color rgb="FF000000"/>
            <rFont val="Tahoma"/>
            <family val="2"/>
          </rPr>
          <t xml:space="preserve">
</t>
        </r>
        <r>
          <rPr>
            <sz val="10"/>
            <color rgb="FF000000"/>
            <rFont val="Tahoma"/>
            <family val="2"/>
          </rPr>
          <t>Last week: 26,490,000</t>
        </r>
      </text>
    </comment>
    <comment ref="D33" authorId="3" shapeId="0" xr:uid="{B1DBC610-B272-1E4A-8A0D-75C6B2CA64E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26.190.000</t>
        </r>
      </text>
    </comment>
    <comment ref="F33" authorId="1" shapeId="0" xr:uid="{095E117A-528F-4457-9B4F-BE9130D4D35B}">
      <text>
        <r>
          <rPr>
            <sz val="12"/>
            <color theme="1"/>
            <rFont val="Aptos Narrow"/>
            <family val="2"/>
            <scheme val="minor"/>
          </rPr>
          <t>chit trang:
26.690.000</t>
        </r>
      </text>
    </comment>
    <comment ref="F34" authorId="1" shapeId="0" xr:uid="{26D0CBB2-38F0-4A4C-9C1B-7CC06B601AD7}">
      <text>
        <r>
          <rPr>
            <sz val="12"/>
            <color theme="1"/>
            <rFont val="Aptos Narrow"/>
            <family val="2"/>
            <scheme val="minor"/>
          </rPr>
          <t>chit trang:
31.590.000</t>
        </r>
      </text>
    </comment>
    <comment ref="D35" authorId="3" shapeId="0" xr:uid="{9ED2DAA9-49AB-0644-A7D6-18F9DDCE51C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37.890.000</t>
        </r>
      </text>
    </comment>
    <comment ref="F35" authorId="1" shapeId="0" xr:uid="{E963019D-3CD4-4D40-AD8B-E718069E7153}">
      <text>
        <r>
          <rPr>
            <sz val="12"/>
            <color rgb="FF000000"/>
            <rFont val="Aptos Narrow"/>
            <family val="2"/>
          </rPr>
          <t xml:space="preserve">chit trang:
</t>
        </r>
        <r>
          <rPr>
            <sz val="12"/>
            <color rgb="FF000000"/>
            <rFont val="Aptos Narrow"/>
            <family val="2"/>
          </rPr>
          <t>38.490.000</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Sheva Son</author>
    <author>Tran Dat</author>
    <author>chit trang</author>
  </authors>
  <commentList>
    <comment ref="B2" authorId="0" shapeId="0" xr:uid="{B75A7894-F08A-2041-BCA3-160A31F6AC21}">
      <text>
        <r>
          <rPr>
            <b/>
            <sz val="10"/>
            <color rgb="FF000000"/>
            <rFont val="Tahoma"/>
            <family val="2"/>
          </rPr>
          <t>was 19590000</t>
        </r>
      </text>
    </comment>
    <comment ref="C2" authorId="1" shapeId="0" xr:uid="{7BE14510-70B7-CE4F-A4E9-40AE632D1F09}">
      <text>
        <r>
          <rPr>
            <b/>
            <sz val="10"/>
            <color rgb="FF000000"/>
            <rFont val="Tahoma"/>
            <family val="2"/>
          </rPr>
          <t>Duy:</t>
        </r>
        <r>
          <rPr>
            <sz val="10"/>
            <color rgb="FF000000"/>
            <rFont val="Tahoma"/>
            <family val="2"/>
          </rPr>
          <t xml:space="preserve">
</t>
        </r>
        <r>
          <rPr>
            <sz val="10"/>
            <color rgb="FF000000"/>
            <rFont val="Tahoma"/>
            <family val="2"/>
          </rPr>
          <t>lw: 19.590</t>
        </r>
      </text>
    </comment>
    <comment ref="D2" authorId="2" shapeId="0" xr:uid="{51ABA6FA-1BBB-574B-BEC2-0A9D1CAB201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19.490.000</t>
        </r>
      </text>
    </comment>
    <comment ref="E2" authorId="3" shapeId="0" xr:uid="{867EB5A6-DC60-3D47-A9BB-4D2EAEDF3D29}">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Cơ hội bốc thăm trúng xe Wave Alpha 110cc đỏ.
</t>
        </r>
        <r>
          <rPr>
            <sz val="12"/>
            <color rgb="FF000000"/>
            <rFont val="Aptos Narrow"/>
            <family val="2"/>
          </rPr>
          <t xml:space="preserve">Săn táo chớp nhoáng iPhone 15 128GB </t>
        </r>
      </text>
    </comment>
    <comment ref="G2" authorId="4" shapeId="0" xr:uid="{10F19795-FA74-CE41-881A-DF40098FD293}">
      <text>
        <r>
          <rPr>
            <sz val="12"/>
            <color rgb="FF000000"/>
            <rFont val="Aptos Narrow"/>
            <family val="2"/>
          </rPr>
          <t xml:space="preserve">Tran Dat:
</t>
        </r>
        <r>
          <rPr>
            <sz val="12"/>
            <color rgb="FF000000"/>
            <rFont val="Aptos Narrow"/>
            <family val="2"/>
          </rPr>
          <t>18.990.000</t>
        </r>
      </text>
    </comment>
    <comment ref="B3" authorId="0" shapeId="0" xr:uid="{3DF4D2C1-5F3C-5742-A8C3-F0F21F05BFBD}">
      <text>
        <r>
          <rPr>
            <b/>
            <sz val="10"/>
            <color rgb="FF000000"/>
            <rFont val="Tahoma"/>
            <family val="2"/>
          </rPr>
          <t>was 22590000</t>
        </r>
      </text>
    </comment>
    <comment ref="C3" authorId="1" shapeId="0" xr:uid="{84614B9E-56DA-3C42-A3F0-C133168C0F9E}">
      <text>
        <r>
          <rPr>
            <b/>
            <sz val="10"/>
            <color rgb="FF000000"/>
            <rFont val="Tahoma"/>
            <family val="2"/>
          </rPr>
          <t>Duy:</t>
        </r>
        <r>
          <rPr>
            <sz val="10"/>
            <color rgb="FF000000"/>
            <rFont val="Tahoma"/>
            <family val="2"/>
          </rPr>
          <t xml:space="preserve">
</t>
        </r>
        <r>
          <rPr>
            <sz val="10"/>
            <color rgb="FF000000"/>
            <rFont val="Tahoma"/>
            <family val="2"/>
          </rPr>
          <t>lw: 22.590</t>
        </r>
      </text>
    </comment>
    <comment ref="D3" authorId="2" shapeId="0" xr:uid="{AB9A9EFA-BF13-C149-A896-31826A08928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22.490.000</t>
        </r>
      </text>
    </comment>
    <comment ref="E3" authorId="3" shapeId="0" xr:uid="{EEC4E945-70EE-CD40-9692-3CC2EAC0A0B9}">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B4" authorId="0" shapeId="0" xr:uid="{664F4F40-CECE-B845-9CA5-6F17A259CCDE}">
      <text>
        <r>
          <rPr>
            <b/>
            <sz val="10"/>
            <color rgb="FF000000"/>
            <rFont val="Tahoma"/>
            <family val="2"/>
          </rPr>
          <t>was 24890000</t>
        </r>
      </text>
    </comment>
    <comment ref="C4" authorId="1" shapeId="0" xr:uid="{B1340DC5-A6E7-654F-8722-65C8124B0354}">
      <text>
        <r>
          <rPr>
            <b/>
            <sz val="10"/>
            <color rgb="FF000000"/>
            <rFont val="Tahoma"/>
            <family val="2"/>
          </rPr>
          <t>Duy:</t>
        </r>
        <r>
          <rPr>
            <sz val="10"/>
            <color rgb="FF000000"/>
            <rFont val="Tahoma"/>
            <family val="2"/>
          </rPr>
          <t xml:space="preserve">
</t>
        </r>
        <r>
          <rPr>
            <sz val="10"/>
            <color rgb="FF000000"/>
            <rFont val="Tahoma"/>
            <family val="2"/>
          </rPr>
          <t>24.890</t>
        </r>
      </text>
    </comment>
    <comment ref="D4" authorId="2" shapeId="0" xr:uid="{4FEC151E-8030-C74D-8314-6878E3E21FA5}">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24.790.000</t>
        </r>
      </text>
    </comment>
    <comment ref="E4" authorId="3" shapeId="0" xr:uid="{6F68EABA-05FC-FB40-9D01-3F45308B954C}">
      <text>
        <r>
          <rPr>
            <sz val="12"/>
            <color theme="1"/>
            <rFont val="Aptos Narrow"/>
            <family val="2"/>
            <scheme val="minor"/>
          </rPr>
          <t xml:space="preserve">
CTKM đến 15/9:
Giảm 500K mua Online (đã trừ vào giá)
Giảm 500K màu Blue titanium</t>
        </r>
      </text>
    </comment>
    <comment ref="G4" authorId="4" shapeId="0" xr:uid="{A12BE0DB-C858-0140-A58F-247AD504C7CB}">
      <text>
        <r>
          <rPr>
            <b/>
            <sz val="10"/>
            <color rgb="FF000000"/>
            <rFont val="Tahoma"/>
            <family val="2"/>
          </rPr>
          <t>Tran Dat:</t>
        </r>
        <r>
          <rPr>
            <sz val="10"/>
            <color rgb="FF000000"/>
            <rFont val="Tahoma"/>
            <family val="2"/>
          </rPr>
          <t xml:space="preserve">
</t>
        </r>
        <r>
          <rPr>
            <sz val="10"/>
            <color rgb="FF000000"/>
            <rFont val="Tahoma"/>
            <family val="2"/>
          </rPr>
          <t>24.290.000</t>
        </r>
      </text>
    </comment>
    <comment ref="B5" authorId="0" shapeId="0" xr:uid="{58710B89-F129-CF44-8A49-CE8A1742C56D}">
      <text>
        <r>
          <rPr>
            <b/>
            <sz val="10"/>
            <color rgb="FF000000"/>
            <rFont val="Tahoma"/>
            <family val="2"/>
          </rPr>
          <t>was 29390000</t>
        </r>
      </text>
    </comment>
    <comment ref="C5" authorId="1" shapeId="0" xr:uid="{48AE52C4-5FA4-B947-8730-50B921B2A967}">
      <text>
        <r>
          <rPr>
            <b/>
            <sz val="10"/>
            <color rgb="FF000000"/>
            <rFont val="Tahoma"/>
            <family val="2"/>
          </rPr>
          <t>Duy:</t>
        </r>
        <r>
          <rPr>
            <sz val="10"/>
            <color rgb="FF000000"/>
            <rFont val="Tahoma"/>
            <family val="2"/>
          </rPr>
          <t xml:space="preserve">
</t>
        </r>
        <r>
          <rPr>
            <sz val="10"/>
            <color rgb="FF000000"/>
            <rFont val="Tahoma"/>
            <family val="2"/>
          </rPr>
          <t>lw: 29.390</t>
        </r>
      </text>
    </comment>
    <comment ref="E5" authorId="3" shapeId="0" xr:uid="{93DC9E9F-CBDC-2641-A82F-7E496C122441}">
      <text>
        <r>
          <rPr>
            <sz val="12"/>
            <color theme="1"/>
            <rFont val="Aptos Narrow"/>
            <family val="2"/>
            <scheme val="minor"/>
          </rPr>
          <t>Last week was: 28.690.000
Giảm 1.000.000VND (Đã trừ vào giá)
Giảm 1% tối đa 300K khi mở ví VNPAY</t>
        </r>
      </text>
    </comment>
    <comment ref="D6" authorId="2" shapeId="0" xr:uid="{58AF5432-70C1-7443-BA04-EFA5E44CB52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19.690.000</t>
        </r>
      </text>
    </comment>
    <comment ref="B7" authorId="0" shapeId="0" xr:uid="{E855E39B-4146-3946-8233-F8AC9BC18BC6}">
      <text>
        <r>
          <rPr>
            <b/>
            <sz val="10"/>
            <color rgb="FF000000"/>
            <rFont val="Tahoma"/>
            <family val="2"/>
          </rPr>
          <t>was 17090000</t>
        </r>
      </text>
    </comment>
    <comment ref="C7" authorId="1" shapeId="0" xr:uid="{A09B89C6-7D11-EB41-B237-71DC05FC5A6F}">
      <text>
        <r>
          <rPr>
            <b/>
            <sz val="10"/>
            <color rgb="FF000000"/>
            <rFont val="Tahoma"/>
            <family val="2"/>
          </rPr>
          <t>Duy:</t>
        </r>
        <r>
          <rPr>
            <sz val="10"/>
            <color rgb="FF000000"/>
            <rFont val="Tahoma"/>
            <family val="2"/>
          </rPr>
          <t xml:space="preserve">
</t>
        </r>
        <r>
          <rPr>
            <sz val="10"/>
            <color rgb="FF000000"/>
            <rFont val="Tahoma"/>
            <family val="2"/>
          </rPr>
          <t>lw: 17.090</t>
        </r>
      </text>
    </comment>
    <comment ref="B8" authorId="0" shapeId="0" xr:uid="{A6BD5FC8-01A9-924F-B61E-BC1AC401AB56}">
      <text>
        <r>
          <rPr>
            <b/>
            <sz val="10"/>
            <color rgb="FF000000"/>
            <rFont val="Tahoma"/>
            <family val="2"/>
          </rPr>
          <t>was 13890000</t>
        </r>
      </text>
    </comment>
    <comment ref="C8" authorId="1" shapeId="0" xr:uid="{42736CF1-8CEE-C742-9E73-95FD9EFD4225}">
      <text>
        <r>
          <rPr>
            <b/>
            <sz val="10"/>
            <color rgb="FF000000"/>
            <rFont val="Tahoma"/>
            <family val="2"/>
          </rPr>
          <t>Duy:</t>
        </r>
        <r>
          <rPr>
            <sz val="10"/>
            <color rgb="FF000000"/>
            <rFont val="Tahoma"/>
            <family val="2"/>
          </rPr>
          <t xml:space="preserve">
</t>
        </r>
        <r>
          <rPr>
            <sz val="10"/>
            <color rgb="FF000000"/>
            <rFont val="Tahoma"/>
            <family val="2"/>
          </rPr>
          <t>lw: 13.890</t>
        </r>
      </text>
    </comment>
    <comment ref="D8" authorId="2" shapeId="0" xr:uid="{69EE58CD-2672-E941-995B-59A328504F7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13.790.000</t>
        </r>
      </text>
    </comment>
    <comment ref="F8" authorId="5" shapeId="0" xr:uid="{3BBA0F22-769C-094F-8900-02CFB41169BE}">
      <text>
        <r>
          <rPr>
            <sz val="12"/>
            <color theme="1"/>
            <rFont val="Aptos Narrow"/>
            <family val="2"/>
            <scheme val="minor"/>
          </rPr>
          <t>chit trang:
Wass 13.850</t>
        </r>
      </text>
    </comment>
    <comment ref="E9" authorId="3" shapeId="0" xr:uid="{D40E0FD3-1E5B-6C43-86EB-2E1003631019}">
      <text>
        <r>
          <rPr>
            <sz val="12"/>
            <color theme="1"/>
            <rFont val="Aptos Narrow"/>
            <family val="2"/>
            <scheme val="minor"/>
          </rPr>
          <t xml:space="preserve">Last week is: 11.390K
</t>
        </r>
      </text>
    </comment>
    <comment ref="B10" authorId="0" shapeId="0" xr:uid="{B194A992-8577-FD44-B30E-A335975B82ED}">
      <text>
        <r>
          <rPr>
            <b/>
            <sz val="10"/>
            <color rgb="FF000000"/>
            <rFont val="Tahoma"/>
            <family val="2"/>
          </rPr>
          <t>was 8990000</t>
        </r>
      </text>
    </comment>
    <comment ref="C10" authorId="1" shapeId="0" xr:uid="{E39CD4A2-FA6F-7F41-9C85-B750B068AB12}">
      <text>
        <r>
          <rPr>
            <b/>
            <sz val="10"/>
            <color rgb="FF000000"/>
            <rFont val="Tahoma"/>
            <family val="2"/>
          </rPr>
          <t>Duy:</t>
        </r>
        <r>
          <rPr>
            <sz val="10"/>
            <color rgb="FF000000"/>
            <rFont val="Tahoma"/>
            <family val="2"/>
          </rPr>
          <t xml:space="preserve">
</t>
        </r>
        <r>
          <rPr>
            <sz val="10"/>
            <color rgb="FF000000"/>
            <rFont val="Tahoma"/>
            <family val="2"/>
          </rPr>
          <t>lw: 8.990</t>
        </r>
      </text>
    </comment>
    <comment ref="F10" authorId="5" shapeId="0" xr:uid="{C36EB896-C133-6B49-9242-E55043EA7B27}">
      <text>
        <r>
          <rPr>
            <sz val="12"/>
            <color theme="1"/>
            <rFont val="Aptos Narrow"/>
            <family val="2"/>
            <scheme val="minor"/>
          </rPr>
          <t>chit trang:
Wass 8.690.000</t>
        </r>
      </text>
    </comment>
    <comment ref="F12" authorId="5" shapeId="0" xr:uid="{8C243D0C-510D-C041-8D54-AC23C39C8972}">
      <text>
        <r>
          <rPr>
            <sz val="12"/>
            <color theme="1"/>
            <rFont val="Aptos Narrow"/>
            <family val="2"/>
            <scheme val="minor"/>
          </rPr>
          <t>chit trang:
Wass 12.650.000</t>
        </r>
      </text>
    </comment>
    <comment ref="D13" authorId="2" shapeId="0" xr:uid="{4C8C7244-2598-6845-B758-05DE0CA18BD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9.740.000</t>
        </r>
      </text>
    </comment>
    <comment ref="E13" authorId="3" shapeId="0" xr:uid="{D3AE9C91-1971-A148-90F6-280915A5184F}">
      <text>
        <r>
          <rPr>
            <sz val="12"/>
            <color theme="1"/>
            <rFont val="Aptos Narrow"/>
            <family val="2"/>
            <scheme val="minor"/>
          </rPr>
          <t>Last week is: 9.490K
Giảm 200K mua Online
Giảm 10% tối đa 120K khi mở ví VNPAY</t>
        </r>
      </text>
    </comment>
    <comment ref="F13" authorId="5" shapeId="0" xr:uid="{7EF3804C-9A4D-EB4D-8F32-73D76A232FB6}">
      <text>
        <r>
          <rPr>
            <sz val="12"/>
            <color theme="1"/>
            <rFont val="Aptos Narrow"/>
            <family val="2"/>
            <scheme val="minor"/>
          </rPr>
          <t>chit trang:
9.690.000</t>
        </r>
      </text>
    </comment>
    <comment ref="E14" authorId="3" shapeId="0" xr:uid="{0AB8B208-77AC-7D4E-BAAC-2035EC627917}">
      <text>
        <r>
          <rPr>
            <sz val="12"/>
            <color theme="1"/>
            <rFont val="Aptos Narrow"/>
            <family val="2"/>
            <scheme val="minor"/>
          </rPr>
          <t>Giảm 10% tối đa 120K khi mở ví VNPAY</t>
        </r>
      </text>
    </comment>
    <comment ref="F14" authorId="5" shapeId="0" xr:uid="{7647E5A1-DE5C-6B43-9BB6-303927CB782A}">
      <text>
        <r>
          <rPr>
            <sz val="12"/>
            <color theme="1"/>
            <rFont val="Aptos Narrow"/>
            <family val="2"/>
            <scheme val="minor"/>
          </rPr>
          <t>chit trang:
7.090.000</t>
        </r>
      </text>
    </comment>
    <comment ref="E15" authorId="3" shapeId="0" xr:uid="{3FBB8008-6D81-C74D-BBCA-5A200C31580D}">
      <text>
        <r>
          <rPr>
            <sz val="12"/>
            <color theme="1"/>
            <rFont val="Aptos Narrow"/>
            <family val="2"/>
            <scheme val="minor"/>
          </rPr>
          <t>Last week is: 16.325K
Giảm 10% tối đa 300K khi mở ví VNPAY</t>
        </r>
      </text>
    </comment>
    <comment ref="F15" authorId="5" shapeId="0" xr:uid="{9ABED8C9-B871-374D-B0A8-8210C266BAD9}">
      <text>
        <r>
          <rPr>
            <sz val="12"/>
            <color theme="1"/>
            <rFont val="Aptos Narrow"/>
            <family val="2"/>
            <scheme val="minor"/>
          </rPr>
          <t>chit trang:
Wass 16.690.000</t>
        </r>
      </text>
    </comment>
    <comment ref="E16" authorId="3" shapeId="0" xr:uid="{B08CF3FD-6BD0-E647-90D8-64C8B1DADE98}">
      <text>
        <r>
          <rPr>
            <sz val="12"/>
            <color theme="1"/>
            <rFont val="Aptos Narrow"/>
            <family val="2"/>
            <scheme val="minor"/>
          </rPr>
          <t>Last week is: 21,275K
Giảm 10% tối đa 300K khi mở ví VNPAY</t>
        </r>
      </text>
    </comment>
    <comment ref="F16" authorId="5" shapeId="0" xr:uid="{C136A15D-3050-C948-9DC0-1FACDB5708A1}">
      <text>
        <r>
          <rPr>
            <sz val="12"/>
            <color theme="1"/>
            <rFont val="Aptos Narrow"/>
            <family val="2"/>
            <scheme val="minor"/>
          </rPr>
          <t>chit trang:
21.490.000</t>
        </r>
      </text>
    </comment>
    <comment ref="E17" authorId="3" shapeId="0" xr:uid="{5D5E70B4-06B2-DB44-B47D-C787D5853D16}">
      <text>
        <r>
          <rPr>
            <sz val="12"/>
            <color theme="1"/>
            <rFont val="Aptos Narrow"/>
            <family val="2"/>
            <scheme val="minor"/>
          </rPr>
          <t>Last week is: 27.215K
Giảm 10% tối đa 300K khi mở ví VNPAY</t>
        </r>
      </text>
    </comment>
    <comment ref="F17" authorId="5" shapeId="0" xr:uid="{2A6DD8F5-62CB-8C42-AF2E-213FE3D4CA6F}">
      <text>
        <r>
          <rPr>
            <sz val="12"/>
            <color theme="1"/>
            <rFont val="Aptos Narrow"/>
            <family val="2"/>
            <scheme val="minor"/>
          </rPr>
          <t>chit trang:
Wass 27.590.000</t>
        </r>
      </text>
    </comment>
    <comment ref="F18" authorId="5" shapeId="0" xr:uid="{A43726FB-4AAA-8F47-9ECB-70995C7A599B}">
      <text>
        <r>
          <rPr>
            <sz val="12"/>
            <color theme="1"/>
            <rFont val="Aptos Narrow"/>
            <family val="2"/>
            <scheme val="minor"/>
          </rPr>
          <t>chit trang:
36.990.000</t>
        </r>
      </text>
    </comment>
    <comment ref="E19" authorId="3" shapeId="0" xr:uid="{FCF3CE2E-297E-FB48-B287-BE6E8C6CBE07}">
      <text>
        <r>
          <rPr>
            <sz val="12"/>
            <color rgb="FF000000"/>
            <rFont val="Aptos Narrow"/>
            <family val="2"/>
          </rPr>
          <t>Last week: 5.870.000</t>
        </r>
      </text>
    </comment>
    <comment ref="F19" authorId="5" shapeId="0" xr:uid="{614683BD-236B-D74C-A48F-8D2498F13088}">
      <text>
        <r>
          <rPr>
            <sz val="12"/>
            <color theme="1"/>
            <rFont val="Aptos Narrow"/>
            <family val="2"/>
            <scheme val="minor"/>
          </rPr>
          <t>chit trang:
6.190.000</t>
        </r>
      </text>
    </comment>
    <comment ref="E20" authorId="3" shapeId="0" xr:uid="{625DF3FD-C4C3-AD4F-A346-C7C57D968FE6}">
      <text>
        <r>
          <rPr>
            <sz val="12"/>
            <color rgb="FF000000"/>
            <rFont val="Aptos Narrow"/>
            <family val="2"/>
          </rPr>
          <t>Last week: 7.190.000</t>
        </r>
      </text>
    </comment>
    <comment ref="B21" authorId="0" shapeId="0" xr:uid="{03B7128E-BBFE-BF49-B862-3CE9BA1D62B0}">
      <text>
        <r>
          <rPr>
            <b/>
            <sz val="10"/>
            <color rgb="FF000000"/>
            <rFont val="Tahoma"/>
            <family val="2"/>
          </rPr>
          <t>was 6990000</t>
        </r>
        <r>
          <rPr>
            <sz val="10"/>
            <color rgb="FF000000"/>
            <rFont val="Tahoma"/>
            <family val="2"/>
          </rPr>
          <t xml:space="preserve">
</t>
        </r>
      </text>
    </comment>
    <comment ref="C21" authorId="1" shapeId="0" xr:uid="{71E0C3B7-B244-D74A-8ABB-5599EC64052D}">
      <text>
        <r>
          <rPr>
            <b/>
            <sz val="10"/>
            <color rgb="FF000000"/>
            <rFont val="Tahoma"/>
            <family val="2"/>
          </rPr>
          <t>Duy:</t>
        </r>
        <r>
          <rPr>
            <sz val="10"/>
            <color rgb="FF000000"/>
            <rFont val="Tahoma"/>
            <family val="2"/>
          </rPr>
          <t xml:space="preserve">
</t>
        </r>
        <r>
          <rPr>
            <sz val="10"/>
            <color rgb="FF000000"/>
            <rFont val="Tahoma"/>
            <family val="2"/>
          </rPr>
          <t>lw: 6.990</t>
        </r>
      </text>
    </comment>
    <comment ref="E21" authorId="3" shapeId="0" xr:uid="{26BA42BC-B95B-D246-A21A-233CFB9AA893}">
      <text>
        <r>
          <rPr>
            <sz val="12"/>
            <color rgb="FF000000"/>
            <rFont val="Aptos Narrow"/>
            <family val="2"/>
          </rPr>
          <t>Last week: 6.470.000</t>
        </r>
      </text>
    </comment>
    <comment ref="G21" authorId="4" shapeId="0" xr:uid="{268A40D3-E707-4D47-A9F4-0EF97FC89C77}">
      <text>
        <r>
          <rPr>
            <b/>
            <sz val="10"/>
            <color rgb="FF000000"/>
            <rFont val="Tahoma"/>
            <family val="2"/>
          </rPr>
          <t>Tran Dat:</t>
        </r>
        <r>
          <rPr>
            <sz val="10"/>
            <color rgb="FF000000"/>
            <rFont val="Tahoma"/>
            <family val="2"/>
          </rPr>
          <t xml:space="preserve">
</t>
        </r>
        <r>
          <rPr>
            <sz val="10"/>
            <color rgb="FF000000"/>
            <rFont val="Tahoma"/>
            <family val="2"/>
          </rPr>
          <t>6.390.000</t>
        </r>
      </text>
    </comment>
    <comment ref="E22" authorId="3" shapeId="0" xr:uid="{73B01E40-1C01-2147-9CF4-C1C219EE9B9A}">
      <text>
        <r>
          <rPr>
            <sz val="12"/>
            <color rgb="FF000000"/>
            <rFont val="Aptos Narrow"/>
            <family val="2"/>
          </rPr>
          <t>Last week was: 7.870.000</t>
        </r>
      </text>
    </comment>
    <comment ref="E23" authorId="3" shapeId="0" xr:uid="{F7A7CC27-8273-E441-8091-155764EB99FA}">
      <text>
        <r>
          <rPr>
            <sz val="12"/>
            <color rgb="FF000000"/>
            <rFont val="Aptos Narrow"/>
            <family val="2"/>
          </rPr>
          <t>Last week: 8.990.000</t>
        </r>
      </text>
    </comment>
    <comment ref="F23" authorId="5" shapeId="0" xr:uid="{C05C0668-6B6E-D04B-8D67-3AE445ADD5FE}">
      <text>
        <r>
          <rPr>
            <sz val="12"/>
            <color theme="1"/>
            <rFont val="Aptos Narrow"/>
            <family val="2"/>
            <scheme val="minor"/>
          </rPr>
          <t>chit trang:
9.490.000</t>
        </r>
      </text>
    </comment>
    <comment ref="G23" authorId="4" shapeId="0" xr:uid="{5E02D427-C553-5F4E-83E7-283F89E7015B}">
      <text>
        <r>
          <rPr>
            <b/>
            <sz val="10"/>
            <color rgb="FF000000"/>
            <rFont val="Tahoma"/>
            <family val="2"/>
          </rPr>
          <t>Tran Dat:</t>
        </r>
        <r>
          <rPr>
            <sz val="10"/>
            <color rgb="FF000000"/>
            <rFont val="Tahoma"/>
            <family val="2"/>
          </rPr>
          <t xml:space="preserve">
</t>
        </r>
        <r>
          <rPr>
            <sz val="10"/>
            <color rgb="FF000000"/>
            <rFont val="Tahoma"/>
            <family val="2"/>
          </rPr>
          <t>9.390.000</t>
        </r>
      </text>
    </comment>
    <comment ref="B24" authorId="0" shapeId="0" xr:uid="{77931867-DC5D-2249-AE5B-298312A2B3FC}">
      <text>
        <r>
          <rPr>
            <b/>
            <sz val="10"/>
            <color rgb="FF000000"/>
            <rFont val="Tahoma"/>
            <family val="2"/>
          </rPr>
          <t>was 12590000</t>
        </r>
      </text>
    </comment>
    <comment ref="E24" authorId="3" shapeId="0" xr:uid="{5B6FABEB-D803-2841-B35F-886CD0F2C926}">
      <text>
        <r>
          <rPr>
            <sz val="12"/>
            <color theme="1"/>
            <rFont val="Aptos Narrow"/>
            <family val="2"/>
            <scheme val="minor"/>
          </rPr>
          <t>Last Week: 12.070.000</t>
        </r>
      </text>
    </comment>
    <comment ref="G24" authorId="4" shapeId="0" xr:uid="{65D543A8-E291-F34D-BC66-F0A5F0F386BD}">
      <text>
        <r>
          <rPr>
            <b/>
            <sz val="10"/>
            <color rgb="FF000000"/>
            <rFont val="Tahoma"/>
            <family val="2"/>
          </rPr>
          <t>Tran Dat:</t>
        </r>
        <r>
          <rPr>
            <sz val="10"/>
            <color rgb="FF000000"/>
            <rFont val="Tahoma"/>
            <family val="2"/>
          </rPr>
          <t xml:space="preserve">
</t>
        </r>
        <r>
          <rPr>
            <sz val="10"/>
            <color rgb="FF000000"/>
            <rFont val="Tahoma"/>
            <family val="2"/>
          </rPr>
          <t>11.890.000</t>
        </r>
      </text>
    </comment>
    <comment ref="E25" authorId="3" shapeId="0" xr:uid="{C186EA83-335B-CF42-A1B6-A77642A4DE92}">
      <text>
        <r>
          <rPr>
            <sz val="12"/>
            <color rgb="FF000000"/>
            <rFont val="Aptos Narrow"/>
            <family val="2"/>
          </rPr>
          <t xml:space="preserve">Last week: 10.370.000
</t>
        </r>
      </text>
    </comment>
    <comment ref="F25" authorId="5" shapeId="0" xr:uid="{DA5A05D9-243C-B14E-B9CB-1ACBE9BCDB29}">
      <text>
        <r>
          <rPr>
            <sz val="12"/>
            <color theme="1"/>
            <rFont val="Aptos Narrow"/>
            <family val="2"/>
            <scheme val="minor"/>
          </rPr>
          <t>chit trang:
10.390.000</t>
        </r>
      </text>
    </comment>
    <comment ref="G25" authorId="4" shapeId="0" xr:uid="{8921A456-918F-5C48-996E-BDC02714ED05}">
      <text>
        <r>
          <rPr>
            <b/>
            <sz val="10"/>
            <color rgb="FF000000"/>
            <rFont val="Tahoma"/>
            <family val="2"/>
          </rPr>
          <t>Tran Dat:</t>
        </r>
        <r>
          <rPr>
            <sz val="10"/>
            <color rgb="FF000000"/>
            <rFont val="Tahoma"/>
            <family val="2"/>
          </rPr>
          <t xml:space="preserve">
</t>
        </r>
        <r>
          <rPr>
            <sz val="10"/>
            <color rgb="FF000000"/>
            <rFont val="Tahoma"/>
            <family val="2"/>
          </rPr>
          <t>10.390.000</t>
        </r>
      </text>
    </comment>
    <comment ref="E26" authorId="3" shapeId="0" xr:uid="{F60C8FF9-F36A-3340-92AB-25348901A627}">
      <text>
        <r>
          <rPr>
            <sz val="12"/>
            <color rgb="FF000000"/>
            <rFont val="Aptos Narrow"/>
            <family val="2"/>
          </rPr>
          <t xml:space="preserve">
</t>
        </r>
        <r>
          <rPr>
            <sz val="12"/>
            <color rgb="FF000000"/>
            <rFont val="Aptos Narrow"/>
            <family val="2"/>
          </rPr>
          <t>Last week: 12.870.000</t>
        </r>
      </text>
    </comment>
    <comment ref="G26" authorId="4" shapeId="0" xr:uid="{CFBF05E7-6DC0-644B-9FEE-261DB854F980}">
      <text>
        <r>
          <rPr>
            <b/>
            <sz val="10"/>
            <color rgb="FF000000"/>
            <rFont val="Tahoma"/>
            <family val="2"/>
          </rPr>
          <t>Tran Dat:</t>
        </r>
        <r>
          <rPr>
            <sz val="10"/>
            <color rgb="FF000000"/>
            <rFont val="Tahoma"/>
            <family val="2"/>
          </rPr>
          <t xml:space="preserve">
</t>
        </r>
        <r>
          <rPr>
            <sz val="10"/>
            <color rgb="FF000000"/>
            <rFont val="Tahoma"/>
            <family val="2"/>
          </rPr>
          <t>10.890.000</t>
        </r>
      </text>
    </comment>
    <comment ref="F27" authorId="5" shapeId="0" xr:uid="{5B54D1DB-CE08-DF49-9469-D0D24595C7EF}">
      <text>
        <r>
          <rPr>
            <sz val="12"/>
            <color theme="1"/>
            <rFont val="Aptos Narrow"/>
            <family val="2"/>
            <scheme val="minor"/>
          </rPr>
          <t>chit trang:
21.290.000</t>
        </r>
      </text>
    </comment>
    <comment ref="B28" authorId="0" shapeId="0" xr:uid="{F777D3FB-2A1E-6F46-9BEE-E67F0A83E978}">
      <text>
        <r>
          <rPr>
            <b/>
            <sz val="10"/>
            <color rgb="FF000000"/>
            <rFont val="Tahoma"/>
            <family val="2"/>
          </rPr>
          <t>was 5690000</t>
        </r>
      </text>
    </comment>
    <comment ref="C28" authorId="1" shapeId="0" xr:uid="{A1070A2D-43FB-0B4F-A455-967B0EBF6AB6}">
      <text>
        <r>
          <rPr>
            <b/>
            <sz val="10"/>
            <color rgb="FF000000"/>
            <rFont val="Tahoma"/>
            <family val="2"/>
          </rPr>
          <t>Duy:</t>
        </r>
        <r>
          <rPr>
            <sz val="10"/>
            <color rgb="FF000000"/>
            <rFont val="Tahoma"/>
            <family val="2"/>
          </rPr>
          <t xml:space="preserve">
</t>
        </r>
        <r>
          <rPr>
            <sz val="10"/>
            <color rgb="FF000000"/>
            <rFont val="Tahoma"/>
            <family val="2"/>
          </rPr>
          <t>lw: 5.690</t>
        </r>
      </text>
    </comment>
    <comment ref="E28" authorId="3" shapeId="0" xr:uid="{440B9644-CD39-F44E-9B17-9BB6C3CDD9C3}">
      <text>
        <r>
          <rPr>
            <sz val="12"/>
            <color theme="1"/>
            <rFont val="Aptos Narrow"/>
            <family val="2"/>
            <scheme val="minor"/>
          </rPr>
          <t xml:space="preserve">Last week was: 5.370K
</t>
        </r>
      </text>
    </comment>
    <comment ref="F28" authorId="5" shapeId="0" xr:uid="{B72282E5-7A76-5E4B-A2F1-8B250CC57D57}">
      <text>
        <r>
          <rPr>
            <sz val="12"/>
            <color theme="1"/>
            <rFont val="Aptos Narrow"/>
            <family val="2"/>
            <scheme val="minor"/>
          </rPr>
          <t>chit trang:
5.550.000</t>
        </r>
      </text>
    </comment>
    <comment ref="B29" authorId="0" shapeId="0" xr:uid="{869AAF0A-CAB1-AD42-BAB6-C1C32F3CD73E}">
      <text>
        <r>
          <rPr>
            <b/>
            <sz val="10"/>
            <color rgb="FF000000"/>
            <rFont val="Tahoma"/>
            <family val="2"/>
          </rPr>
          <t>was 3990000</t>
        </r>
      </text>
    </comment>
    <comment ref="C29" authorId="1" shapeId="0" xr:uid="{87D477D6-96C0-CD40-B5A9-15A9CB88E4F0}">
      <text>
        <r>
          <rPr>
            <b/>
            <sz val="10"/>
            <color rgb="FF000000"/>
            <rFont val="Tahoma"/>
            <family val="2"/>
          </rPr>
          <t>Duy:</t>
        </r>
        <r>
          <rPr>
            <sz val="10"/>
            <color rgb="FF000000"/>
            <rFont val="Tahoma"/>
            <family val="2"/>
          </rPr>
          <t xml:space="preserve">
</t>
        </r>
        <r>
          <rPr>
            <sz val="10"/>
            <color rgb="FF000000"/>
            <rFont val="Tahoma"/>
            <family val="2"/>
          </rPr>
          <t>Last Week: 3,790,000</t>
        </r>
      </text>
    </comment>
    <comment ref="E29" authorId="3" shapeId="0" xr:uid="{BED3024D-1C2A-0C46-8BFE-5DFDA8F0EA2E}">
      <text>
        <r>
          <rPr>
            <sz val="12"/>
            <color theme="1"/>
            <rFont val="Aptos Narrow"/>
            <family val="2"/>
            <scheme val="minor"/>
          </rPr>
          <t xml:space="preserve">
Last week: 3.770.000</t>
        </r>
      </text>
    </comment>
    <comment ref="F29" authorId="5" shapeId="0" xr:uid="{9A86EA8A-8EC9-6F44-932E-817CDE511650}">
      <text>
        <r>
          <rPr>
            <sz val="12"/>
            <color theme="1"/>
            <rFont val="Aptos Narrow"/>
            <family val="2"/>
            <scheme val="minor"/>
          </rPr>
          <t>chit trang:
3.950.000</t>
        </r>
      </text>
    </comment>
    <comment ref="B30" authorId="0" shapeId="0" xr:uid="{385FCB30-6F5E-FB44-A433-FF4E4DA65E14}">
      <text>
        <r>
          <rPr>
            <b/>
            <sz val="10"/>
            <color rgb="FF000000"/>
            <rFont val="Tahoma"/>
            <family val="2"/>
          </rPr>
          <t>was 2690000</t>
        </r>
      </text>
    </comment>
    <comment ref="C30" authorId="1" shapeId="0" xr:uid="{921F3577-A3AE-504E-8EA7-9DAA39492328}">
      <text>
        <r>
          <rPr>
            <b/>
            <sz val="10"/>
            <color rgb="FF000000"/>
            <rFont val="Tahoma"/>
            <family val="2"/>
          </rPr>
          <t>Duy:</t>
        </r>
        <r>
          <rPr>
            <sz val="10"/>
            <color rgb="FF000000"/>
            <rFont val="Tahoma"/>
            <family val="2"/>
          </rPr>
          <t xml:space="preserve">
</t>
        </r>
        <r>
          <rPr>
            <sz val="10"/>
            <color rgb="FF000000"/>
            <rFont val="Tahoma"/>
            <family val="2"/>
          </rPr>
          <t>lw: 2.690</t>
        </r>
      </text>
    </comment>
    <comment ref="F30" authorId="5" shapeId="0" xr:uid="{27B8E35A-1653-A442-8CED-97229447BB69}">
      <text>
        <r>
          <rPr>
            <sz val="12"/>
            <color rgb="FF000000"/>
            <rFont val="Aptos Narrow"/>
            <family val="2"/>
          </rPr>
          <t xml:space="preserve">chit trang:
</t>
        </r>
        <r>
          <rPr>
            <sz val="12"/>
            <color rgb="FF000000"/>
            <rFont val="Aptos Narrow"/>
            <family val="2"/>
          </rPr>
          <t>2.690.000</t>
        </r>
      </text>
    </comment>
    <comment ref="B31" authorId="0" shapeId="0" xr:uid="{80F1E28D-5B27-E646-AF01-0FEFC4FC7485}">
      <text>
        <r>
          <rPr>
            <b/>
            <sz val="10"/>
            <color rgb="FF000000"/>
            <rFont val="Tahoma"/>
            <family val="2"/>
          </rPr>
          <t>was 18290000</t>
        </r>
      </text>
    </comment>
    <comment ref="D31" authorId="2" shapeId="0" xr:uid="{127C88E3-2EC4-3043-BC82-DB7F8A83FBE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18.390.000</t>
        </r>
      </text>
    </comment>
    <comment ref="F31" authorId="5" shapeId="0" xr:uid="{DB807AFA-D064-6347-8BB2-884B9A896D75}">
      <text>
        <r>
          <rPr>
            <sz val="12"/>
            <color theme="1"/>
            <rFont val="Aptos Narrow"/>
            <family val="2"/>
            <scheme val="minor"/>
          </rPr>
          <t>chit trang:
18.390.000</t>
        </r>
      </text>
    </comment>
    <comment ref="D32" authorId="2" shapeId="0" xr:uid="{CF8034E0-BF84-8F45-92FD-E34C985FF665}">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23.590.000</t>
        </r>
      </text>
    </comment>
    <comment ref="F32" authorId="5" shapeId="0" xr:uid="{DEDEC518-130E-E240-89B9-EC54484370DB}">
      <text>
        <r>
          <rPr>
            <sz val="12"/>
            <color theme="1"/>
            <rFont val="Aptos Narrow"/>
            <family val="2"/>
            <scheme val="minor"/>
          </rPr>
          <t>chit trang:
23.490.000</t>
        </r>
      </text>
    </comment>
    <comment ref="B34" authorId="0" shapeId="0" xr:uid="{6B3F66D7-83C8-1F44-9F15-F69AC9532ED7}">
      <text>
        <r>
          <rPr>
            <b/>
            <sz val="10"/>
            <color rgb="FF000000"/>
            <rFont val="Tahoma"/>
            <family val="2"/>
          </rPr>
          <t>was 31390000</t>
        </r>
      </text>
    </comment>
    <comment ref="C34" authorId="1" shapeId="0" xr:uid="{FBA0F0A2-0777-9243-956A-3487057490A2}">
      <text>
        <r>
          <rPr>
            <b/>
            <sz val="10"/>
            <color rgb="FF000000"/>
            <rFont val="Tahoma"/>
            <family val="2"/>
          </rPr>
          <t>Duy:</t>
        </r>
        <r>
          <rPr>
            <sz val="10"/>
            <color rgb="FF000000"/>
            <rFont val="Tahoma"/>
            <family val="2"/>
          </rPr>
          <t xml:space="preserve">
</t>
        </r>
        <r>
          <rPr>
            <sz val="10"/>
            <color rgb="FF000000"/>
            <rFont val="Tahoma"/>
            <family val="2"/>
          </rPr>
          <t>lw: 31.390</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Sheva Son</author>
    <author>Microsoft Office User</author>
    <author>Việt Hoàng</author>
    <author>chit trang</author>
    <author>Duy Ha Minh</author>
    <author>Duy</author>
    <author>Tran Dat</author>
  </authors>
  <commentList>
    <comment ref="E2" authorId="0" shapeId="0" xr:uid="{D2DDF50D-3690-0B40-9201-B7EB5AC2160B}">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Cơ hội bốc thăm trúng xe Wave Alpha 110cc đỏ.
</t>
        </r>
        <r>
          <rPr>
            <sz val="12"/>
            <color rgb="FF000000"/>
            <rFont val="Aptos Narrow"/>
            <family val="2"/>
          </rPr>
          <t xml:space="preserve">Săn táo chớp nhoáng iPhone 15 128GB </t>
        </r>
      </text>
    </comment>
    <comment ref="E3" authorId="0" shapeId="0" xr:uid="{3FA5632D-C0BA-2B43-83DA-B4A361EF4440}">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B4" authorId="1" shapeId="0" xr:uid="{267D6374-F2CE-6742-8082-3CCC4FB399F6}">
      <text>
        <r>
          <rPr>
            <b/>
            <sz val="10"/>
            <color rgb="FF000000"/>
            <rFont val="Tahoma"/>
            <family val="2"/>
          </rPr>
          <t>was 24990000</t>
        </r>
      </text>
    </comment>
    <comment ref="D4" authorId="2" shapeId="0" xr:uid="{E9D0430D-B9C0-8943-83DA-F0579B818DC9}">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24.890.000</t>
        </r>
      </text>
    </comment>
    <comment ref="E4" authorId="0" shapeId="0" xr:uid="{BBDA53B1-A341-D349-AA2F-CCD6D8738B8C}">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Giảm 500K mua Online (đã trừ vào giá)
</t>
        </r>
        <r>
          <rPr>
            <sz val="12"/>
            <color rgb="FF000000"/>
            <rFont val="Aptos Narrow"/>
            <family val="2"/>
          </rPr>
          <t>Giảm 500K màu Blue titanium</t>
        </r>
      </text>
    </comment>
    <comment ref="F4" authorId="3" shapeId="0" xr:uid="{92F5019F-D474-4559-B4D7-5507A24BC313}">
      <text>
        <r>
          <rPr>
            <sz val="12"/>
            <color rgb="FF000000"/>
            <rFont val="Aptos Narrow"/>
            <family val="2"/>
          </rPr>
          <t xml:space="preserve">chit trang:
</t>
        </r>
        <r>
          <rPr>
            <sz val="12"/>
            <color rgb="FF000000"/>
            <rFont val="Aptos Narrow"/>
            <family val="2"/>
          </rPr>
          <t>24.390.000</t>
        </r>
      </text>
    </comment>
    <comment ref="B5" authorId="1" shapeId="0" xr:uid="{4970E794-1E00-5147-B057-F2F21F5F613C}">
      <text>
        <r>
          <rPr>
            <b/>
            <sz val="10"/>
            <color rgb="FF000000"/>
            <rFont val="Tahoma"/>
            <family val="2"/>
          </rPr>
          <t>was 29490000</t>
        </r>
      </text>
    </comment>
    <comment ref="C5" authorId="4" shapeId="0" xr:uid="{9785796E-7311-491E-BF18-13343CE6B38F}">
      <text>
        <r>
          <rPr>
            <sz val="12"/>
            <color rgb="FF000000"/>
            <rFont val="Aptos Narrow"/>
            <family val="2"/>
          </rPr>
          <t xml:space="preserve">Duy Ha Minh:
</t>
        </r>
        <r>
          <rPr>
            <sz val="12"/>
            <color rgb="FF000000"/>
            <rFont val="Aptos Narrow"/>
            <family val="2"/>
          </rPr>
          <t>lw: 29.490</t>
        </r>
      </text>
    </comment>
    <comment ref="E5" authorId="0" shapeId="0" xr:uid="{0DAFAD6D-4396-EF40-A7F8-0FF60679BD39}">
      <text>
        <r>
          <rPr>
            <sz val="12"/>
            <color theme="1"/>
            <rFont val="Aptos Narrow"/>
            <family val="2"/>
            <scheme val="minor"/>
          </rPr>
          <t>Last week was: 28.690.000
Giảm 1.000.000VND (Đã trừ vào giá)
Giảm 1% tối đa 300K khi mở ví VNPAY</t>
        </r>
      </text>
    </comment>
    <comment ref="B6" authorId="1" shapeId="0" xr:uid="{EE18EAAC-D7C6-A44D-AA4D-8BB53EADBBFB}">
      <text>
        <r>
          <rPr>
            <b/>
            <sz val="10"/>
            <color rgb="FF000000"/>
            <rFont val="Tahoma"/>
            <family val="2"/>
          </rPr>
          <t>was 19890000</t>
        </r>
      </text>
    </comment>
    <comment ref="C6" authorId="4" shapeId="0" xr:uid="{88791726-9045-4326-AEA1-1E4DA470A606}">
      <text>
        <r>
          <rPr>
            <sz val="12"/>
            <color rgb="FF000000"/>
            <rFont val="Aptos Narrow"/>
            <family val="2"/>
          </rPr>
          <t xml:space="preserve">Duy Ha Minh:
</t>
        </r>
        <r>
          <rPr>
            <sz val="12"/>
            <color rgb="FF000000"/>
            <rFont val="Aptos Narrow"/>
            <family val="2"/>
          </rPr>
          <t>lw: 19.890</t>
        </r>
      </text>
    </comment>
    <comment ref="D6" authorId="2" shapeId="0" xr:uid="{51182168-788B-AF4F-8C95-42251ADC7F7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19.790.000</t>
        </r>
      </text>
    </comment>
    <comment ref="F6" authorId="3" shapeId="0" xr:uid="{CE42792A-EEBD-4229-9370-86E9F2D3F31F}">
      <text>
        <r>
          <rPr>
            <sz val="12"/>
            <color rgb="FF000000"/>
            <rFont val="Aptos Narrow"/>
            <family val="2"/>
          </rPr>
          <t xml:space="preserve">chit trang:
</t>
        </r>
        <r>
          <rPr>
            <sz val="12"/>
            <color rgb="FF000000"/>
            <rFont val="Aptos Narrow"/>
            <family val="2"/>
          </rPr>
          <t>19.790.000</t>
        </r>
      </text>
    </comment>
    <comment ref="B7" authorId="1" shapeId="0" xr:uid="{89E0CC46-BDDC-A14E-A150-6A9AA8708561}">
      <text>
        <r>
          <rPr>
            <b/>
            <sz val="10"/>
            <color rgb="FF000000"/>
            <rFont val="Tahoma"/>
            <family val="2"/>
          </rPr>
          <t>was 16990000</t>
        </r>
      </text>
    </comment>
    <comment ref="C7" authorId="5" shapeId="0" xr:uid="{6BF92889-3691-6D40-96D5-D1ADB91FED37}">
      <text>
        <r>
          <rPr>
            <sz val="12"/>
            <color rgb="FF000000"/>
            <rFont val="Aptos Narrow"/>
            <family val="2"/>
          </rPr>
          <t xml:space="preserve">Duy:
</t>
        </r>
        <r>
          <rPr>
            <sz val="12"/>
            <color rgb="FF000000"/>
            <rFont val="Aptos Narrow"/>
            <family val="2"/>
          </rPr>
          <t>lw: 16.990</t>
        </r>
      </text>
    </comment>
    <comment ref="D7" authorId="2" shapeId="0" xr:uid="{684A59FF-3936-7146-AD89-76E9D526D66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16.890.000</t>
        </r>
      </text>
    </comment>
    <comment ref="B8" authorId="1" shapeId="0" xr:uid="{8CF89181-F2F6-1244-8ADD-54049E0B9956}">
      <text>
        <r>
          <rPr>
            <b/>
            <sz val="10"/>
            <color rgb="FF000000"/>
            <rFont val="Tahoma"/>
            <family val="2"/>
          </rPr>
          <t>was 13990000</t>
        </r>
      </text>
    </comment>
    <comment ref="C8" authorId="5" shapeId="0" xr:uid="{FB4A2704-55C8-1E46-BEAC-A679B4DE566E}">
      <text>
        <r>
          <rPr>
            <sz val="12"/>
            <color rgb="FF000000"/>
            <rFont val="Aptos Narrow"/>
            <family val="2"/>
          </rPr>
          <t xml:space="preserve">Duy:
</t>
        </r>
        <r>
          <rPr>
            <sz val="12"/>
            <color rgb="FF000000"/>
            <rFont val="Aptos Narrow"/>
            <family val="2"/>
          </rPr>
          <t>lw: 13.990</t>
        </r>
      </text>
    </comment>
    <comment ref="D8" authorId="2" shapeId="0" xr:uid="{BD829107-B3C4-0747-88C6-854D7763AB2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13.790.000</t>
        </r>
      </text>
    </comment>
    <comment ref="F8" authorId="3" shapeId="0" xr:uid="{E39D1C9F-5F22-A147-8540-3CEEBDEBCC2E}">
      <text>
        <r>
          <rPr>
            <sz val="12"/>
            <color theme="1"/>
            <rFont val="Aptos Narrow"/>
            <family val="2"/>
            <scheme val="minor"/>
          </rPr>
          <t>chit trang:
Wass 13.950.000</t>
        </r>
      </text>
    </comment>
    <comment ref="G8" authorId="6" shapeId="0" xr:uid="{11558CB0-4D13-CA44-A8A5-102279A4CB0D}">
      <text>
        <r>
          <rPr>
            <b/>
            <sz val="10"/>
            <color rgb="FF000000"/>
            <rFont val="Tahoma"/>
            <family val="2"/>
          </rPr>
          <t>Tran Dat:</t>
        </r>
        <r>
          <rPr>
            <sz val="10"/>
            <color rgb="FF000000"/>
            <rFont val="Tahoma"/>
            <family val="2"/>
          </rPr>
          <t xml:space="preserve">
</t>
        </r>
        <r>
          <rPr>
            <sz val="10"/>
            <color rgb="FF000000"/>
            <rFont val="Tahoma"/>
            <family val="2"/>
          </rPr>
          <t>13.690.000</t>
        </r>
      </text>
    </comment>
    <comment ref="C9" authorId="4" shapeId="0" xr:uid="{AB2C2637-98C3-4F7B-9305-581086A2BCAE}">
      <text>
        <r>
          <rPr>
            <sz val="12"/>
            <color rgb="FF000000"/>
            <rFont val="Aptos Narrow"/>
            <family val="2"/>
          </rPr>
          <t xml:space="preserve">Duy Ha Minh:
</t>
        </r>
        <r>
          <rPr>
            <sz val="12"/>
            <color rgb="FF000000"/>
            <rFont val="Aptos Narrow"/>
            <family val="2"/>
          </rPr>
          <t>lw: 11.590</t>
        </r>
      </text>
    </comment>
    <comment ref="E9" authorId="0" shapeId="0" xr:uid="{98B74474-4695-5244-8023-CC4ADB2307EA}">
      <text>
        <r>
          <rPr>
            <sz val="12"/>
            <color rgb="FF000000"/>
            <rFont val="Aptos Narrow"/>
            <family val="2"/>
          </rPr>
          <t xml:space="preserve">Last week is: 11.390K
</t>
        </r>
      </text>
    </comment>
    <comment ref="B10" authorId="1" shapeId="0" xr:uid="{59AE52D9-82A8-5A45-B7F3-757BED07F919}">
      <text>
        <r>
          <rPr>
            <b/>
            <sz val="10"/>
            <color rgb="FF000000"/>
            <rFont val="Tahoma"/>
            <family val="2"/>
          </rPr>
          <t>was 8890000</t>
        </r>
      </text>
    </comment>
    <comment ref="D10" authorId="2" shapeId="0" xr:uid="{74E19307-519C-4142-9DEB-0125B2674609}">
      <text>
        <r>
          <rPr>
            <b/>
            <sz val="10"/>
            <color rgb="FF000000"/>
            <rFont val="Tahoma"/>
            <family val="2"/>
          </rPr>
          <t>Việt Hoàng:</t>
        </r>
        <r>
          <rPr>
            <sz val="10"/>
            <color rgb="FF000000"/>
            <rFont val="Tahoma"/>
            <family val="2"/>
          </rPr>
          <t xml:space="preserve">
</t>
        </r>
        <r>
          <rPr>
            <sz val="10"/>
            <color rgb="FF000000"/>
            <rFont val="Tahoma"/>
            <family val="2"/>
          </rPr>
          <t xml:space="preserve">Last wekk was
</t>
        </r>
        <r>
          <rPr>
            <sz val="10"/>
            <color rgb="FF000000"/>
            <rFont val="Tahoma"/>
            <family val="2"/>
          </rPr>
          <t>8.840.000</t>
        </r>
      </text>
    </comment>
    <comment ref="E10" authorId="0" shapeId="0" xr:uid="{894DFAC8-0E66-4B9F-AFA9-77BE8C51BA12}">
      <text>
        <r>
          <rPr>
            <sz val="12"/>
            <color rgb="FF000000"/>
            <rFont val="Aptos Narrow"/>
            <family val="2"/>
          </rPr>
          <t>Giảm 200K khi mua Online (đã trừ vào giá)</t>
        </r>
      </text>
    </comment>
    <comment ref="F12" authorId="3" shapeId="0" xr:uid="{33FB92C3-C2CC-6643-884B-9B150AE30002}">
      <text>
        <r>
          <rPr>
            <sz val="12"/>
            <color theme="1"/>
            <rFont val="Aptos Narrow"/>
            <family val="2"/>
            <scheme val="minor"/>
          </rPr>
          <t>chit trang:
Wass 12.790.000</t>
        </r>
      </text>
    </comment>
    <comment ref="E13" authorId="0" shapeId="0" xr:uid="{C036E1FA-523D-DD44-A314-9308DB722847}">
      <text>
        <r>
          <rPr>
            <sz val="12"/>
            <color theme="1"/>
            <rFont val="Aptos Narrow"/>
            <family val="2"/>
            <scheme val="minor"/>
          </rPr>
          <t>Last week is: 9.690K
Giảm 200K mua Online
Giảm 10% tối đa 120K khi mở ví VNPAY</t>
        </r>
      </text>
    </comment>
    <comment ref="F13" authorId="3" shapeId="0" xr:uid="{912908AB-81CB-1344-BD3D-68AFB2500D70}">
      <text>
        <r>
          <rPr>
            <sz val="12"/>
            <color theme="1"/>
            <rFont val="Aptos Narrow"/>
            <family val="2"/>
            <scheme val="minor"/>
          </rPr>
          <t>chit trang:
9.790.000</t>
        </r>
      </text>
    </comment>
    <comment ref="B14" authorId="1" shapeId="0" xr:uid="{BD08CC4B-8A36-F847-95C8-0050C2BAE761}">
      <text>
        <r>
          <rPr>
            <b/>
            <sz val="10"/>
            <color rgb="FF000000"/>
            <rFont val="Tahoma"/>
            <family val="2"/>
          </rPr>
          <t>was 7190000</t>
        </r>
      </text>
    </comment>
    <comment ref="C14" authorId="1" shapeId="0" xr:uid="{8E0A1E3A-9E37-405F-9577-8B90107F8186}">
      <text>
        <r>
          <rPr>
            <sz val="12"/>
            <color rgb="FF000000"/>
            <rFont val="Aptos Narrow"/>
            <family val="2"/>
          </rPr>
          <t>lw: 7.190</t>
        </r>
      </text>
    </comment>
    <comment ref="E14" authorId="0" shapeId="0" xr:uid="{3D45E9F0-E79C-D247-ACC3-9F3F3B7A89B7}">
      <text>
        <r>
          <rPr>
            <sz val="12"/>
            <color rgb="FF000000"/>
            <rFont val="Aptos Narrow"/>
            <family val="2"/>
          </rPr>
          <t>Giảm 10% tối đa 120K khi mở ví VNPAY</t>
        </r>
      </text>
    </comment>
    <comment ref="F14" authorId="3" shapeId="0" xr:uid="{B2FF5604-929B-B046-B745-390A92EA9770}">
      <text>
        <r>
          <rPr>
            <sz val="12"/>
            <color theme="1"/>
            <rFont val="Aptos Narrow"/>
            <family val="2"/>
            <scheme val="minor"/>
          </rPr>
          <t>chit trang:
7.150.000</t>
        </r>
      </text>
    </comment>
    <comment ref="E15" authorId="0" shapeId="0" xr:uid="{E6A3F1D8-5AAF-1E4A-A044-96A119668614}">
      <text>
        <r>
          <rPr>
            <sz val="12"/>
            <color theme="1"/>
            <rFont val="Aptos Narrow"/>
            <family val="2"/>
            <scheme val="minor"/>
          </rPr>
          <t>Last week is: 16.325K
Giảm 10% tối đa 300K khi mở ví VNPAY</t>
        </r>
      </text>
    </comment>
    <comment ref="F15" authorId="3" shapeId="0" xr:uid="{93852F4E-D6A0-4040-B30B-3074DC01109A}">
      <text>
        <r>
          <rPr>
            <sz val="12"/>
            <color theme="1"/>
            <rFont val="Aptos Narrow"/>
            <family val="2"/>
            <scheme val="minor"/>
          </rPr>
          <t>chit trang:
Wass 16.990.000</t>
        </r>
      </text>
    </comment>
    <comment ref="G15" authorId="6" shapeId="0" xr:uid="{EF4ACF97-4F2D-2A49-8D46-DFE4C784C596}">
      <text>
        <r>
          <rPr>
            <b/>
            <sz val="10"/>
            <color rgb="FF000000"/>
            <rFont val="Tahoma"/>
            <family val="2"/>
          </rPr>
          <t>Tran Dat:</t>
        </r>
        <r>
          <rPr>
            <sz val="10"/>
            <color rgb="FF000000"/>
            <rFont val="Tahoma"/>
            <family val="2"/>
          </rPr>
          <t xml:space="preserve">
</t>
        </r>
        <r>
          <rPr>
            <sz val="10"/>
            <color rgb="FF000000"/>
            <rFont val="Tahoma"/>
            <family val="2"/>
          </rPr>
          <t>16.390.000</t>
        </r>
      </text>
    </comment>
    <comment ref="E16" authorId="0" shapeId="0" xr:uid="{F0E4B89D-E4D1-524B-83FF-4D41E6FD5F2A}">
      <text>
        <r>
          <rPr>
            <sz val="12"/>
            <color theme="1"/>
            <rFont val="Aptos Narrow"/>
            <family val="2"/>
            <scheme val="minor"/>
          </rPr>
          <t>Last week is: 21,290K
Giảm 10% tối đa 300K khi mở ví VNPAY</t>
        </r>
      </text>
    </comment>
    <comment ref="F16" authorId="3" shapeId="0" xr:uid="{34CBB6B2-5D91-4B1B-A72D-70A6C0158F86}">
      <text>
        <r>
          <rPr>
            <sz val="12"/>
            <color rgb="FF000000"/>
            <rFont val="Aptos Narrow"/>
            <family val="2"/>
          </rPr>
          <t xml:space="preserve">chit trang:
</t>
        </r>
        <r>
          <rPr>
            <sz val="12"/>
            <color rgb="FF000000"/>
            <rFont val="Aptos Narrow"/>
            <family val="2"/>
          </rPr>
          <t>21.790.000</t>
        </r>
      </text>
    </comment>
    <comment ref="E17" authorId="0" shapeId="0" xr:uid="{0325E39F-51D0-A744-A114-36C99CF5E9B0}">
      <text>
        <r>
          <rPr>
            <sz val="12"/>
            <color theme="1"/>
            <rFont val="Aptos Narrow"/>
            <family val="2"/>
            <scheme val="minor"/>
          </rPr>
          <t>Last week is: 27.215K
Giảm 10% tối đa 300K khi mở ví VNPAY</t>
        </r>
      </text>
    </comment>
    <comment ref="F17" authorId="3" shapeId="0" xr:uid="{E5277DC5-7F60-6A4D-B0F0-B13F0669FDC7}">
      <text>
        <r>
          <rPr>
            <sz val="12"/>
            <color theme="1"/>
            <rFont val="Aptos Narrow"/>
            <family val="2"/>
            <scheme val="minor"/>
          </rPr>
          <t>chit trang:
Wass 27.490.000</t>
        </r>
      </text>
    </comment>
    <comment ref="F18" authorId="3" shapeId="0" xr:uid="{615650DD-6400-7944-B56A-76B7607A2E4F}">
      <text>
        <r>
          <rPr>
            <sz val="12"/>
            <color theme="1"/>
            <rFont val="Aptos Narrow"/>
            <family val="2"/>
            <scheme val="minor"/>
          </rPr>
          <t>chit trang:
36.790.000</t>
        </r>
      </text>
    </comment>
    <comment ref="E19" authorId="0" shapeId="0" xr:uid="{57649517-4546-D44A-A149-728C94051173}">
      <text>
        <r>
          <rPr>
            <sz val="12"/>
            <color rgb="FF000000"/>
            <rFont val="Aptos Narrow"/>
            <family val="2"/>
          </rPr>
          <t>Last week: 5.870.000</t>
        </r>
      </text>
    </comment>
    <comment ref="F19" authorId="3" shapeId="0" xr:uid="{A818EDED-EC59-C243-B455-2263B3320D0D}">
      <text>
        <r>
          <rPr>
            <sz val="12"/>
            <color theme="1"/>
            <rFont val="Aptos Narrow"/>
            <family val="2"/>
            <scheme val="minor"/>
          </rPr>
          <t>chit trang:
6.190.000</t>
        </r>
      </text>
    </comment>
    <comment ref="E20" authorId="0" shapeId="0" xr:uid="{642C309D-62F1-BD46-99D8-CAC2C065E33D}">
      <text>
        <r>
          <rPr>
            <sz val="12"/>
            <color rgb="FF000000"/>
            <rFont val="Aptos Narrow"/>
            <family val="2"/>
          </rPr>
          <t>Last week: 7.190.000</t>
        </r>
      </text>
    </comment>
    <comment ref="B21" authorId="1" shapeId="0" xr:uid="{5A9FADF9-645E-9D44-973E-87C8B34DE110}">
      <text>
        <r>
          <rPr>
            <b/>
            <sz val="10"/>
            <color rgb="FF000000"/>
            <rFont val="Tahoma"/>
            <family val="2"/>
          </rPr>
          <t>was 6890000</t>
        </r>
      </text>
    </comment>
    <comment ref="C21" authorId="5" shapeId="0" xr:uid="{EC84B2B6-603E-FB47-AF81-CB9A36F0B0F2}">
      <text>
        <r>
          <rPr>
            <sz val="12"/>
            <color theme="1"/>
            <rFont val="Aptos Narrow"/>
            <family val="2"/>
            <scheme val="minor"/>
          </rPr>
          <t>Duy:
lw: 6.890</t>
        </r>
      </text>
    </comment>
    <comment ref="E21" authorId="0" shapeId="0" xr:uid="{62B84B48-9FFB-C148-877F-15EFD65E51BC}">
      <text>
        <r>
          <rPr>
            <sz val="12"/>
            <color rgb="FF000000"/>
            <rFont val="Aptos Narrow"/>
            <family val="2"/>
          </rPr>
          <t>Last week: 6.470.000</t>
        </r>
      </text>
    </comment>
    <comment ref="B22" authorId="1" shapeId="0" xr:uid="{F1A97361-B06F-BD45-8195-6FCE0744BD1A}">
      <text>
        <r>
          <rPr>
            <b/>
            <sz val="10"/>
            <color rgb="FF000000"/>
            <rFont val="Tahoma"/>
            <family val="2"/>
          </rPr>
          <t>was 8290000</t>
        </r>
      </text>
    </comment>
    <comment ref="E22" authorId="0" shapeId="0" xr:uid="{071612C4-CB43-614B-A7E3-1D73E98E0532}">
      <text>
        <r>
          <rPr>
            <sz val="12"/>
            <color rgb="FF000000"/>
            <rFont val="Aptos Narrow"/>
            <family val="2"/>
          </rPr>
          <t>Last week was: 7.870.000</t>
        </r>
      </text>
    </comment>
    <comment ref="B23" authorId="1" shapeId="0" xr:uid="{B51A7FCE-8E0E-0743-A7FF-ED67DAFEF94A}">
      <text>
        <r>
          <rPr>
            <b/>
            <sz val="10"/>
            <color rgb="FF000000"/>
            <rFont val="Tahoma"/>
            <family val="2"/>
          </rPr>
          <t>was 9890000</t>
        </r>
      </text>
    </comment>
    <comment ref="C23" authorId="1" shapeId="0" xr:uid="{5A40FE9B-348A-439C-BA48-3E3E3679C314}">
      <text>
        <r>
          <rPr>
            <sz val="12"/>
            <color rgb="FF000000"/>
            <rFont val="Aptos Narrow"/>
            <family val="2"/>
          </rPr>
          <t>lw 9890000</t>
        </r>
      </text>
    </comment>
    <comment ref="E23" authorId="0" shapeId="0" xr:uid="{BFD02D89-083A-954A-B0DA-C8E6B76F454B}">
      <text>
        <r>
          <rPr>
            <sz val="12"/>
            <color theme="1"/>
            <rFont val="Aptos Narrow"/>
            <family val="2"/>
            <scheme val="minor"/>
          </rPr>
          <t>Last week: 9.670K</t>
        </r>
      </text>
    </comment>
    <comment ref="F23" authorId="3" shapeId="0" xr:uid="{0C31FB71-02E9-FA48-A9C6-05B50B6034D0}">
      <text>
        <r>
          <rPr>
            <sz val="12"/>
            <color theme="1"/>
            <rFont val="Aptos Narrow"/>
            <family val="2"/>
            <scheme val="minor"/>
          </rPr>
          <t>chit trang:
9.790.000</t>
        </r>
      </text>
    </comment>
    <comment ref="B24" authorId="1" shapeId="0" xr:uid="{D5777C36-8198-C441-AFA0-EAB6009EDE43}">
      <text>
        <r>
          <rPr>
            <b/>
            <sz val="10"/>
            <color rgb="FF000000"/>
            <rFont val="Tahoma"/>
            <family val="2"/>
          </rPr>
          <t>was 12490000</t>
        </r>
      </text>
    </comment>
    <comment ref="E24" authorId="0" shapeId="0" xr:uid="{3B5090BE-235F-0D44-B4CA-FBAEFFB26162}">
      <text>
        <r>
          <rPr>
            <sz val="12"/>
            <color theme="1"/>
            <rFont val="Aptos Narrow"/>
            <family val="2"/>
            <scheme val="minor"/>
          </rPr>
          <t>Last Week: 12.070.000</t>
        </r>
      </text>
    </comment>
    <comment ref="B25" authorId="1" shapeId="0" xr:uid="{47A4B59E-921E-4144-A7A1-A63CB8F18496}">
      <text>
        <r>
          <rPr>
            <b/>
            <sz val="10"/>
            <color rgb="FF000000"/>
            <rFont val="Tahoma"/>
            <family val="2"/>
          </rPr>
          <t>was 10890000</t>
        </r>
      </text>
    </comment>
    <comment ref="C25" authorId="1" shapeId="0" xr:uid="{DDC89824-B001-41F1-AB42-D63E0E17DDCF}">
      <text>
        <r>
          <rPr>
            <sz val="12"/>
            <color rgb="FF000000"/>
            <rFont val="Aptos Narrow"/>
            <family val="2"/>
          </rPr>
          <t>lw 10.8900</t>
        </r>
      </text>
    </comment>
    <comment ref="E25" authorId="0" shapeId="0" xr:uid="{24D4A9C8-ACA4-9443-AB22-5F2EA8EBCEEB}">
      <text>
        <r>
          <rPr>
            <sz val="12"/>
            <color rgb="FF000000"/>
            <rFont val="Aptos Narrow"/>
            <family val="2"/>
          </rPr>
          <t xml:space="preserve">Last week: 10.370.000
</t>
        </r>
      </text>
    </comment>
    <comment ref="F25" authorId="3" shapeId="0" xr:uid="{E9053895-016B-954D-B47E-64DF15AF2FF7}">
      <text>
        <r>
          <rPr>
            <sz val="12"/>
            <color theme="1"/>
            <rFont val="Aptos Narrow"/>
            <family val="2"/>
            <scheme val="minor"/>
          </rPr>
          <t>chit trang:
10.790.000</t>
        </r>
      </text>
    </comment>
    <comment ref="B26" authorId="1" shapeId="0" xr:uid="{4DCEEE6C-2190-0A48-8FEB-3F60FAA41404}">
      <text>
        <r>
          <rPr>
            <b/>
            <sz val="10"/>
            <color rgb="FF000000"/>
            <rFont val="Tahoma"/>
            <family val="2"/>
          </rPr>
          <t>was 13690000</t>
        </r>
      </text>
    </comment>
    <comment ref="E26" authorId="0" shapeId="0" xr:uid="{18FA2E57-3269-0F41-A391-C2897E420A57}">
      <text>
        <r>
          <rPr>
            <sz val="12"/>
            <color rgb="FF000000"/>
            <rFont val="Aptos Narrow"/>
            <family val="2"/>
          </rPr>
          <t xml:space="preserve">
</t>
        </r>
        <r>
          <rPr>
            <sz val="12"/>
            <color rgb="FF000000"/>
            <rFont val="Aptos Narrow"/>
            <family val="2"/>
          </rPr>
          <t>Last week: 12.870.000</t>
        </r>
      </text>
    </comment>
    <comment ref="B27" authorId="1" shapeId="0" xr:uid="{3A0C6942-1B28-3D4A-8B14-994F40E4E567}">
      <text>
        <r>
          <rPr>
            <b/>
            <sz val="10"/>
            <color rgb="FF000000"/>
            <rFont val="Tahoma"/>
            <family val="2"/>
          </rPr>
          <t>was 21190000</t>
        </r>
      </text>
    </comment>
    <comment ref="F27" authorId="3" shapeId="0" xr:uid="{FA97F1D7-ADAE-0643-B353-AD5B07AFD6B2}">
      <text>
        <r>
          <rPr>
            <sz val="12"/>
            <color theme="1"/>
            <rFont val="Aptos Narrow"/>
            <family val="2"/>
            <scheme val="minor"/>
          </rPr>
          <t>chit trang:
21.190.000</t>
        </r>
      </text>
    </comment>
    <comment ref="E28" authorId="0" shapeId="0" xr:uid="{4679377C-67D2-C14C-AC61-C155D3DB1F29}">
      <text>
        <r>
          <rPr>
            <sz val="12"/>
            <color theme="1"/>
            <rFont val="Aptos Narrow"/>
            <family val="2"/>
            <scheme val="minor"/>
          </rPr>
          <t xml:space="preserve">Last week was: 5.520K
Giảm 10% tối đa 120K khi mở ví VNPAY
</t>
        </r>
      </text>
    </comment>
    <comment ref="F28" authorId="3" shapeId="0" xr:uid="{C00EABEF-E56A-2D4E-84D7-F031DEC1BE5A}">
      <text>
        <r>
          <rPr>
            <sz val="12"/>
            <color theme="1"/>
            <rFont val="Aptos Narrow"/>
            <family val="2"/>
            <scheme val="minor"/>
          </rPr>
          <t>chit trang:
5.550.000</t>
        </r>
      </text>
    </comment>
    <comment ref="E29" authorId="0" shapeId="0" xr:uid="{5A354ECC-525E-6D4B-A5DA-DAF01EBA6CC0}">
      <text>
        <r>
          <rPr>
            <sz val="12"/>
            <color theme="1"/>
            <rFont val="Aptos Narrow"/>
            <family val="2"/>
            <scheme val="minor"/>
          </rPr>
          <t xml:space="preserve">
Last week: 3.770.000</t>
        </r>
      </text>
    </comment>
    <comment ref="F29" authorId="3" shapeId="0" xr:uid="{F0C152D6-B41A-C240-AD63-FBBEF4FA7F48}">
      <text>
        <r>
          <rPr>
            <sz val="12"/>
            <color theme="1"/>
            <rFont val="Aptos Narrow"/>
            <family val="2"/>
            <scheme val="minor"/>
          </rPr>
          <t>chit trang:
3.950.000</t>
        </r>
      </text>
    </comment>
    <comment ref="B30" authorId="1" shapeId="0" xr:uid="{FD29E2C5-1641-AA4D-8F0F-CA58D1CF818C}">
      <text>
        <r>
          <rPr>
            <b/>
            <sz val="10"/>
            <color rgb="FF000000"/>
            <rFont val="Tahoma"/>
            <family val="2"/>
          </rPr>
          <t>was 2790000</t>
        </r>
      </text>
    </comment>
    <comment ref="C30" authorId="1" shapeId="0" xr:uid="{04A5E8AC-8BEE-4A19-94F7-AA18E98D866C}">
      <text>
        <r>
          <rPr>
            <sz val="12"/>
            <color rgb="FF000000"/>
            <rFont val="Aptos Narrow"/>
            <family val="2"/>
          </rPr>
          <t>was 2.790</t>
        </r>
      </text>
    </comment>
    <comment ref="D30" authorId="2" shapeId="0" xr:uid="{9F3705FB-04B1-524E-B328-8659D055F0E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2.790.000</t>
        </r>
      </text>
    </comment>
    <comment ref="F30" authorId="3" shapeId="0" xr:uid="{ACB7E483-3533-7948-A18C-AAD4F6460108}">
      <text>
        <r>
          <rPr>
            <sz val="12"/>
            <color theme="1"/>
            <rFont val="Aptos Narrow"/>
            <family val="2"/>
            <scheme val="minor"/>
          </rPr>
          <t>chit trang:
2.790.000</t>
        </r>
      </text>
    </comment>
    <comment ref="B31" authorId="1" shapeId="0" xr:uid="{A7805578-767D-8141-A726-AE63C5239AD0}">
      <text>
        <r>
          <rPr>
            <b/>
            <sz val="10"/>
            <color rgb="FF000000"/>
            <rFont val="Tahoma"/>
            <family val="2"/>
          </rPr>
          <t>was 18490000</t>
        </r>
      </text>
    </comment>
    <comment ref="C31" authorId="1" shapeId="0" xr:uid="{F9369CEE-078D-4F81-9F87-13CACE9EEBEC}">
      <text>
        <r>
          <rPr>
            <sz val="12"/>
            <color rgb="FF000000"/>
            <rFont val="Aptos Narrow"/>
            <family val="2"/>
          </rPr>
          <t>lw 18.490</t>
        </r>
      </text>
    </comment>
    <comment ref="D31" authorId="2" shapeId="0" xr:uid="{E5D736C0-C165-BE41-AF67-29BC0E49B9A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18.290.000</t>
        </r>
      </text>
    </comment>
    <comment ref="F31" authorId="3" shapeId="0" xr:uid="{A0F8A0EB-10B2-A944-8038-8E353DB02503}">
      <text>
        <r>
          <rPr>
            <sz val="12"/>
            <color theme="1"/>
            <rFont val="Aptos Narrow"/>
            <family val="2"/>
            <scheme val="minor"/>
          </rPr>
          <t>chit trang:
18.290.000</t>
        </r>
      </text>
    </comment>
    <comment ref="B32" authorId="1" shapeId="0" xr:uid="{F4BBDCC4-39EA-3945-9E5D-9F89F038D08A}">
      <text>
        <r>
          <rPr>
            <b/>
            <sz val="10"/>
            <color rgb="FF000000"/>
            <rFont val="Tahoma"/>
            <family val="2"/>
          </rPr>
          <t>was 23890000</t>
        </r>
      </text>
    </comment>
    <comment ref="C32" authorId="1" shapeId="0" xr:uid="{24157854-6F71-4C6A-A6CD-3FA364BD1178}">
      <text>
        <r>
          <rPr>
            <sz val="12"/>
            <color rgb="FF000000"/>
            <rFont val="Aptos Narrow"/>
            <family val="2"/>
          </rPr>
          <t>lw 23.890</t>
        </r>
      </text>
    </comment>
    <comment ref="F32" authorId="3" shapeId="0" xr:uid="{1BF5BC77-A385-7B42-958A-B6BD92C45FCD}">
      <text>
        <r>
          <rPr>
            <sz val="12"/>
            <color theme="1"/>
            <rFont val="Aptos Narrow"/>
            <family val="2"/>
            <scheme val="minor"/>
          </rPr>
          <t>chit trang:
23.790.000</t>
        </r>
      </text>
    </comment>
    <comment ref="F33" authorId="3" shapeId="0" xr:uid="{E75F2146-20D1-4001-B194-056B57A79D4E}">
      <text>
        <r>
          <rPr>
            <sz val="12"/>
            <color rgb="FF000000"/>
            <rFont val="Aptos Narrow"/>
            <family val="2"/>
          </rPr>
          <t xml:space="preserve">chit trang:
</t>
        </r>
        <r>
          <rPr>
            <sz val="12"/>
            <color rgb="FF000000"/>
            <rFont val="Aptos Narrow"/>
            <family val="2"/>
          </rPr>
          <t>26.990.000</t>
        </r>
      </text>
    </comment>
    <comment ref="B34" authorId="1" shapeId="0" xr:uid="{DD121D10-4F9F-B442-AC85-66705FDBB9B7}">
      <text>
        <r>
          <rPr>
            <b/>
            <sz val="10"/>
            <color rgb="FF000000"/>
            <rFont val="Tahoma"/>
            <family val="2"/>
          </rPr>
          <t>was 31390000</t>
        </r>
      </text>
    </comment>
    <comment ref="C34" authorId="1" shapeId="0" xr:uid="{91FB5AA4-E14E-4149-9BA1-5208CB29F685}">
      <text>
        <r>
          <rPr>
            <sz val="12"/>
            <color rgb="FF000000"/>
            <rFont val="Aptos Narrow"/>
            <family val="2"/>
          </rPr>
          <t>lw 31.390</t>
        </r>
      </text>
    </comment>
    <comment ref="B35" authorId="1" shapeId="0" xr:uid="{027CC435-24E0-9743-8DBB-DF8782E7EC24}">
      <text>
        <r>
          <rPr>
            <b/>
            <sz val="10"/>
            <color rgb="FF000000"/>
            <rFont val="Tahoma"/>
            <family val="2"/>
          </rPr>
          <t xml:space="preserve">was 38290000
</t>
        </r>
      </text>
    </comment>
    <comment ref="C35" authorId="1" shapeId="0" xr:uid="{E684EB25-DCB3-4C1F-A6AF-ED6B3FC43E0D}">
      <text>
        <r>
          <rPr>
            <sz val="12"/>
            <color rgb="FF000000"/>
            <rFont val="Aptos Narrow"/>
            <family val="2"/>
          </rPr>
          <t xml:space="preserve">lw 38.290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Sheva Son</author>
    <author>Microsoft Office User</author>
    <author>chit trang</author>
    <author>Duy Ha Minh</author>
    <author>Người dùng Khách</author>
    <author>Tran Dat</author>
    <author>Việt Hoàng</author>
  </authors>
  <commentList>
    <comment ref="E2" authorId="0" shapeId="0" xr:uid="{4C69DA67-63CF-45AA-A9DC-144F46E201DC}">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E3" authorId="0" shapeId="0" xr:uid="{B25DC83A-18CD-41DC-B0E5-E2C5B6D48F2B}">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E4" authorId="0" shapeId="0" xr:uid="{A0589435-8238-4110-99B9-045EA641FFF9}">
      <text>
        <r>
          <rPr>
            <sz val="12"/>
            <color theme="1"/>
            <rFont val="Aptos Narrow"/>
            <family val="2"/>
            <scheme val="minor"/>
          </rPr>
          <t xml:space="preserve">Giảm 500K cho khách Pre-order (trừ màu titan sa mạc).
Giảm VPBank 2000K (200 suất mua iPhone 16 series)
Đổi điểm Viettel++ lên tới 6000K
Hoặc giảm ngay 1.500K ap dụng cho cả titan sa mạc
</t>
        </r>
      </text>
    </comment>
    <comment ref="E5" authorId="0" shapeId="0" xr:uid="{39F14349-B929-4E50-B1D1-359FA31F40AC}">
      <text>
        <r>
          <rPr>
            <sz val="12"/>
            <color theme="1"/>
            <rFont val="Aptos Narrow"/>
            <family val="2"/>
            <scheme val="minor"/>
          </rPr>
          <t>Giảm 500K cho khách Pre-order (trừ màu titan sa mạc).
Giảm 500K khi thanh toán qua Zalo Pay (160 suất)
Giảm VPBank 2000K (200 suất mua iPhone 16 series)
Đổi điểm Viettel++ lên tới 6000K</t>
        </r>
      </text>
    </comment>
    <comment ref="B6" authorId="1" shapeId="0" xr:uid="{31557662-AB30-C341-B765-208685960FC1}">
      <text>
        <r>
          <rPr>
            <b/>
            <sz val="10"/>
            <color rgb="FF000000"/>
            <rFont val="Tahoma"/>
            <family val="2"/>
          </rPr>
          <t xml:space="preserve">was 19690000
</t>
        </r>
        <r>
          <rPr>
            <b/>
            <sz val="10"/>
            <color rgb="FF000000"/>
            <rFont val="Tahoma"/>
            <family val="2"/>
          </rPr>
          <t xml:space="preserve">
</t>
        </r>
        <r>
          <rPr>
            <b/>
            <sz val="10"/>
            <color rgb="FF000000"/>
            <rFont val="Tahoma"/>
            <family val="2"/>
          </rPr>
          <t>VNP100</t>
        </r>
      </text>
    </comment>
    <comment ref="C6" authorId="1" shapeId="0" xr:uid="{68B8966F-FE50-3F41-9DAE-CEAD310614AF}">
      <text>
        <r>
          <rPr>
            <b/>
            <sz val="10"/>
            <color rgb="FF000000"/>
            <rFont val="Tahoma"/>
            <family val="2"/>
          </rPr>
          <t xml:space="preserve">w12 19.690
</t>
        </r>
      </text>
    </comment>
    <comment ref="E6" authorId="0" shapeId="0" xr:uid="{147CDFB3-5CE1-C342-9B1D-2DEC477C0AEB}">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Cơ hội bốc thăm trúng xe Wave Alpha 110cc đỏ.
</t>
        </r>
        <r>
          <rPr>
            <sz val="12"/>
            <color rgb="FF000000"/>
            <rFont val="Aptos Narrow"/>
            <family val="2"/>
          </rPr>
          <t xml:space="preserve">Săn táo chớp nhoáng iPhone 15 128GB </t>
        </r>
      </text>
    </comment>
    <comment ref="B7" authorId="1" shapeId="0" xr:uid="{BEB7F979-F194-F34C-B809-6AB2E7E8E371}">
      <text>
        <r>
          <rPr>
            <b/>
            <sz val="10"/>
            <color rgb="FF000000"/>
            <rFont val="Tahoma"/>
            <family val="2"/>
          </rPr>
          <t xml:space="preserve">was 22690000
</t>
        </r>
        <r>
          <rPr>
            <b/>
            <sz val="10"/>
            <color rgb="FF000000"/>
            <rFont val="Tahoma"/>
            <family val="2"/>
          </rPr>
          <t xml:space="preserve">
</t>
        </r>
        <r>
          <rPr>
            <b/>
            <sz val="10"/>
            <color rgb="FF000000"/>
            <rFont val="Tahoma"/>
            <family val="2"/>
          </rPr>
          <t>VNP100</t>
        </r>
      </text>
    </comment>
    <comment ref="C7" authorId="1" shapeId="0" xr:uid="{5619395C-9109-BC4C-BB18-85FB792B9AA9}">
      <text>
        <r>
          <rPr>
            <b/>
            <sz val="10"/>
            <color rgb="FF000000"/>
            <rFont val="Tahoma"/>
            <family val="2"/>
          </rPr>
          <t>w12 22690</t>
        </r>
      </text>
    </comment>
    <comment ref="E7" authorId="0" shapeId="0" xr:uid="{A34E3813-ECC2-194F-BC18-88B4B909104F}">
      <text>
        <r>
          <rPr>
            <sz val="12"/>
            <color rgb="FF000000"/>
            <rFont val="Aptos Narrow"/>
            <family val="2"/>
          </rPr>
          <t xml:space="preserve">
</t>
        </r>
        <r>
          <rPr>
            <sz val="12"/>
            <color rgb="FF000000"/>
            <rFont val="Aptos Narrow"/>
            <family val="2"/>
          </rPr>
          <t xml:space="preserve">
</t>
        </r>
        <r>
          <rPr>
            <sz val="12"/>
            <color rgb="FF000000"/>
            <rFont val="Aptos Narrow"/>
            <family val="2"/>
          </rPr>
          <t xml:space="preserve">CTKM đến 15/9:
</t>
        </r>
        <r>
          <rPr>
            <sz val="12"/>
            <color rgb="FF000000"/>
            <rFont val="Aptos Narrow"/>
            <family val="2"/>
          </rPr>
          <t xml:space="preserve">Back to school, cơ hội trúng xe Wave Alpha 110cc đỏ.
</t>
        </r>
        <r>
          <rPr>
            <sz val="12"/>
            <color rgb="FF000000"/>
            <rFont val="Aptos Narrow"/>
            <family val="2"/>
          </rPr>
          <t xml:space="preserve">Săn táo hớp nhoáng:
</t>
        </r>
        <r>
          <rPr>
            <sz val="12"/>
            <color rgb="FF000000"/>
            <rFont val="Aptos Narrow"/>
            <family val="2"/>
          </rPr>
          <t xml:space="preserve">iPhone 15 Plus 128GB Pink: 21.990K
</t>
        </r>
        <r>
          <rPr>
            <sz val="12"/>
            <color rgb="FF000000"/>
            <rFont val="Aptos Narrow"/>
            <family val="2"/>
          </rPr>
          <t>iPhone 15 Plus 256GB Pink: 24.790K</t>
        </r>
      </text>
    </comment>
    <comment ref="E8" authorId="0" shapeId="0" xr:uid="{1BF73264-CFD4-5B46-8050-190A2A1EB789}">
      <text>
        <r>
          <rPr>
            <sz val="12"/>
            <color theme="1"/>
            <rFont val="Aptos Narrow"/>
            <family val="2"/>
            <scheme val="minor"/>
          </rPr>
          <t xml:space="preserve">Last week is: 23.990K
Giảm 500K mua Online (đã trừ vào giá)
Giảm 500K màu Blue titanium
Giảm 300K VNPAY
</t>
        </r>
      </text>
    </comment>
    <comment ref="F8" authorId="2" shapeId="0" xr:uid="{45404B4F-248C-9040-B669-7A037C26BC9D}">
      <text>
        <r>
          <rPr>
            <sz val="12"/>
            <color theme="1"/>
            <rFont val="Aptos Narrow"/>
            <family val="2"/>
            <scheme val="minor"/>
          </rPr>
          <t>chit trang:
24.490.000</t>
        </r>
      </text>
    </comment>
    <comment ref="B9" authorId="1" shapeId="0" xr:uid="{EF7272C0-AB03-904B-B6B5-F231746FC30E}">
      <text>
        <r>
          <rPr>
            <b/>
            <sz val="10"/>
            <color rgb="FF000000"/>
            <rFont val="Tahoma"/>
            <family val="2"/>
          </rPr>
          <t xml:space="preserve">was 29590000
</t>
        </r>
        <r>
          <rPr>
            <b/>
            <sz val="10"/>
            <color rgb="FF000000"/>
            <rFont val="Tahoma"/>
            <family val="2"/>
          </rPr>
          <t xml:space="preserve">
</t>
        </r>
        <r>
          <rPr>
            <b/>
            <sz val="10"/>
            <color rgb="FF000000"/>
            <rFont val="Tahoma"/>
            <family val="2"/>
          </rPr>
          <t>VNP100</t>
        </r>
      </text>
    </comment>
    <comment ref="C9" authorId="3" shapeId="0" xr:uid="{F8A12422-D9DA-3F42-B013-A9E408D269E5}">
      <text>
        <r>
          <rPr>
            <sz val="12"/>
            <color rgb="FF000000"/>
            <rFont val="Aptos Narrow"/>
            <family val="2"/>
          </rPr>
          <t xml:space="preserve">Duy Ha Minh:
</t>
        </r>
        <r>
          <rPr>
            <sz val="12"/>
            <color rgb="FF000000"/>
            <rFont val="Aptos Narrow"/>
            <family val="2"/>
          </rPr>
          <t>lw: 29.590</t>
        </r>
      </text>
    </comment>
    <comment ref="E9" authorId="0" shapeId="0" xr:uid="{B73FF353-16F9-E446-B748-A5669853A8CA}">
      <text>
        <r>
          <rPr>
            <sz val="12"/>
            <color theme="1"/>
            <rFont val="Aptos Narrow"/>
            <family val="2"/>
            <scheme val="minor"/>
          </rPr>
          <t>Last week was: 28.690.000
Giảm 1.000.000VND (Đã trừ vào giá)
Giảm 300K VNPAY</t>
        </r>
      </text>
    </comment>
    <comment ref="F9" authorId="4" shapeId="0" xr:uid="{0DFF87E9-4856-4E87-AD5D-F1CC214C7DAC}">
      <text>
        <r>
          <rPr>
            <sz val="12"/>
            <color theme="1"/>
            <rFont val="Aptos Narrow"/>
            <family val="2"/>
            <scheme val="minor"/>
          </rPr>
          <t xml:space="preserve">Người dùng Không xác định:
</t>
        </r>
      </text>
    </comment>
    <comment ref="G9" authorId="5" shapeId="0" xr:uid="{84BA5E9B-5DEE-6640-AD8B-19D41B6A8F48}">
      <text>
        <r>
          <rPr>
            <b/>
            <sz val="10"/>
            <color rgb="FF000000"/>
            <rFont val="Tahoma"/>
            <family val="2"/>
          </rPr>
          <t>Tran Dat:</t>
        </r>
        <r>
          <rPr>
            <sz val="10"/>
            <color rgb="FF000000"/>
            <rFont val="Tahoma"/>
            <family val="2"/>
          </rPr>
          <t xml:space="preserve">
</t>
        </r>
        <r>
          <rPr>
            <sz val="10"/>
            <color rgb="FF000000"/>
            <rFont val="Tahoma"/>
            <family val="2"/>
          </rPr>
          <t xml:space="preserve">28850000
</t>
        </r>
      </text>
    </comment>
    <comment ref="B10" authorId="1" shapeId="0" xr:uid="{863A5205-6B0A-2147-A60A-C2F4DE08C5CF}">
      <text>
        <r>
          <rPr>
            <b/>
            <sz val="10"/>
            <color rgb="FF000000"/>
            <rFont val="Tahoma"/>
            <family val="2"/>
          </rPr>
          <t xml:space="preserve">was 20590000
</t>
        </r>
        <r>
          <rPr>
            <b/>
            <sz val="10"/>
            <color rgb="FF000000"/>
            <rFont val="Tahoma"/>
            <family val="2"/>
          </rPr>
          <t xml:space="preserve">
</t>
        </r>
        <r>
          <rPr>
            <b/>
            <sz val="10"/>
            <color rgb="FF000000"/>
            <rFont val="Tahoma"/>
            <family val="2"/>
          </rPr>
          <t>VNP100</t>
        </r>
      </text>
    </comment>
    <comment ref="C10" authorId="1" shapeId="0" xr:uid="{30706238-E07C-284C-9BE9-93CD9DB71F7B}">
      <text>
        <r>
          <rPr>
            <b/>
            <sz val="10"/>
            <color rgb="FF000000"/>
            <rFont val="Tahoma"/>
            <family val="2"/>
          </rPr>
          <t>w12 20.590</t>
        </r>
      </text>
    </comment>
    <comment ref="F10" authorId="2" shapeId="0" xr:uid="{EEB7A580-4D6E-6B44-8F45-BE47A18D5FFA}">
      <text>
        <r>
          <rPr>
            <sz val="12"/>
            <color rgb="FF000000"/>
            <rFont val="Aptos Narrow"/>
            <family val="2"/>
          </rPr>
          <t xml:space="preserve">chit trang:
</t>
        </r>
        <r>
          <rPr>
            <sz val="12"/>
            <color rgb="FF000000"/>
            <rFont val="Aptos Narrow"/>
            <family val="2"/>
          </rPr>
          <t>19.790.000</t>
        </r>
      </text>
    </comment>
    <comment ref="D12" authorId="6" shapeId="0" xr:uid="{D4AEF7C1-95E4-C543-84D6-5A0D2951CB1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13.890.000</t>
        </r>
      </text>
    </comment>
    <comment ref="B13" authorId="1" shapeId="0" xr:uid="{81E49D85-3AF6-6144-A620-936333A8B64A}">
      <text>
        <r>
          <rPr>
            <b/>
            <sz val="10"/>
            <color rgb="FF000000"/>
            <rFont val="Tahoma"/>
            <family val="2"/>
          </rPr>
          <t xml:space="preserve">was 11590000
</t>
        </r>
        <r>
          <rPr>
            <b/>
            <sz val="10"/>
            <color rgb="FF000000"/>
            <rFont val="Tahoma"/>
            <family val="2"/>
          </rPr>
          <t xml:space="preserve">
</t>
        </r>
        <r>
          <rPr>
            <b/>
            <sz val="10"/>
            <color rgb="FF000000"/>
            <rFont val="Tahoma"/>
            <family val="2"/>
          </rPr>
          <t>VNP100</t>
        </r>
      </text>
    </comment>
    <comment ref="C13" authorId="3" shapeId="0" xr:uid="{8B14AF60-72AD-5541-ADA5-33951666D4B9}">
      <text>
        <r>
          <rPr>
            <sz val="12"/>
            <color rgb="FF000000"/>
            <rFont val="Aptos Narrow"/>
            <family val="2"/>
          </rPr>
          <t xml:space="preserve">Duy Ha Minh:
</t>
        </r>
        <r>
          <rPr>
            <sz val="12"/>
            <color rgb="FF000000"/>
            <rFont val="Aptos Narrow"/>
            <family val="2"/>
          </rPr>
          <t>lw: 10.990</t>
        </r>
      </text>
    </comment>
    <comment ref="E13" authorId="0" shapeId="0" xr:uid="{C8C155F8-C9F6-444A-BADE-406E39B9119F}">
      <text>
        <r>
          <rPr>
            <sz val="12"/>
            <color rgb="FF000000"/>
            <rFont val="Aptos Narrow"/>
            <family val="2"/>
          </rPr>
          <t xml:space="preserve">Last week is: 11.390K
</t>
        </r>
      </text>
    </comment>
    <comment ref="B14" authorId="1" shapeId="0" xr:uid="{01D0C91A-E459-2343-8423-1F4F2D2CA7F3}">
      <text>
        <r>
          <rPr>
            <b/>
            <sz val="10"/>
            <color rgb="FF000000"/>
            <rFont val="Tahoma"/>
            <family val="2"/>
          </rPr>
          <t xml:space="preserve">was 8990000
</t>
        </r>
        <r>
          <rPr>
            <b/>
            <sz val="10"/>
            <color rgb="FF000000"/>
            <rFont val="Tahoma"/>
            <family val="2"/>
          </rPr>
          <t xml:space="preserve">
</t>
        </r>
        <r>
          <rPr>
            <b/>
            <sz val="10"/>
            <color rgb="FF000000"/>
            <rFont val="Tahoma"/>
            <family val="2"/>
          </rPr>
          <t>VNP50</t>
        </r>
      </text>
    </comment>
    <comment ref="C14" authorId="1" shapeId="0" xr:uid="{2F6CC77B-F8B5-9F41-B6F8-907641ED137F}">
      <text>
        <r>
          <rPr>
            <b/>
            <sz val="10"/>
            <color rgb="FF000000"/>
            <rFont val="Tahoma"/>
            <family val="2"/>
          </rPr>
          <t>w12 8990</t>
        </r>
      </text>
    </comment>
    <comment ref="E14" authorId="0" shapeId="0" xr:uid="{C68AC13F-D629-C849-A588-FBADEC2B8306}">
      <text>
        <r>
          <rPr>
            <sz val="12"/>
            <color rgb="FF000000"/>
            <rFont val="Aptos Narrow"/>
            <family val="2"/>
          </rPr>
          <t>Giảm 200K khi mua Online (đã trừ vào giá)</t>
        </r>
      </text>
    </comment>
    <comment ref="B16" authorId="1" shapeId="0" xr:uid="{6F1941C6-0C2A-DD4A-B093-8D8F60104F82}">
      <text>
        <r>
          <rPr>
            <b/>
            <sz val="10"/>
            <color rgb="FF000000"/>
            <rFont val="Tahoma"/>
            <family val="2"/>
          </rPr>
          <t>Microsoft Office User:</t>
        </r>
        <r>
          <rPr>
            <sz val="10"/>
            <color rgb="FF000000"/>
            <rFont val="Tahoma"/>
            <family val="2"/>
          </rPr>
          <t xml:space="preserve">
</t>
        </r>
      </text>
    </comment>
    <comment ref="F16" authorId="2" shapeId="0" xr:uid="{E3033C96-4B88-1040-940D-5FC8020C11EC}">
      <text>
        <r>
          <rPr>
            <sz val="12"/>
            <color rgb="FF000000"/>
            <rFont val="Aptos Narrow"/>
            <family val="2"/>
          </rPr>
          <t xml:space="preserve">chit trang:
</t>
        </r>
        <r>
          <rPr>
            <sz val="12"/>
            <color rgb="FF000000"/>
            <rFont val="Aptos Narrow"/>
            <family val="2"/>
          </rPr>
          <t>Wass 12.790.000</t>
        </r>
      </text>
    </comment>
    <comment ref="B17" authorId="1" shapeId="0" xr:uid="{E13FB33D-5609-7248-B031-12FE5CD74C44}">
      <text>
        <r>
          <rPr>
            <b/>
            <sz val="10"/>
            <color rgb="FF000000"/>
            <rFont val="Tahoma"/>
            <family val="2"/>
          </rPr>
          <t>was 9990000</t>
        </r>
        <r>
          <rPr>
            <sz val="10"/>
            <color rgb="FF000000"/>
            <rFont val="Tahoma"/>
            <family val="2"/>
          </rPr>
          <t xml:space="preserve">
</t>
        </r>
      </text>
    </comment>
    <comment ref="C17" authorId="1" shapeId="0" xr:uid="{36F98161-5E68-0744-B61B-0DE7A1E83488}">
      <text>
        <r>
          <rPr>
            <b/>
            <sz val="10"/>
            <color rgb="FF000000"/>
            <rFont val="Tahoma"/>
            <family val="2"/>
          </rPr>
          <t>w12 8990</t>
        </r>
        <r>
          <rPr>
            <sz val="10"/>
            <color rgb="FF000000"/>
            <rFont val="Tahoma"/>
            <family val="2"/>
          </rPr>
          <t xml:space="preserve">
</t>
        </r>
      </text>
    </comment>
    <comment ref="E17" authorId="0" shapeId="0" xr:uid="{42668F48-2F9B-584F-BF38-418488351CAB}">
      <text>
        <r>
          <rPr>
            <sz val="12"/>
            <color theme="1"/>
            <rFont val="Aptos Narrow"/>
            <family val="2"/>
            <scheme val="minor"/>
          </rPr>
          <t>Last week is: 9.690K
Giảm 200K mua Online
Giảm 10% tối đa 120K khi mở ví VNPAY</t>
        </r>
      </text>
    </comment>
    <comment ref="F17" authorId="2" shapeId="0" xr:uid="{08438E0D-1CE8-5C4A-BDA8-6C267FE11C90}">
      <text>
        <r>
          <rPr>
            <sz val="12"/>
            <color theme="1"/>
            <rFont val="Aptos Narrow"/>
            <family val="2"/>
            <scheme val="minor"/>
          </rPr>
          <t>chit trang:
9.790.000</t>
        </r>
      </text>
    </comment>
    <comment ref="B18" authorId="1" shapeId="0" xr:uid="{A4E3F932-3728-7640-988B-CF52451FB51F}">
      <text>
        <r>
          <rPr>
            <b/>
            <sz val="10"/>
            <color rgb="FF000000"/>
            <rFont val="Tahoma"/>
            <family val="2"/>
          </rPr>
          <t xml:space="preserve">was 7690000
</t>
        </r>
        <r>
          <rPr>
            <b/>
            <sz val="10"/>
            <color rgb="FF000000"/>
            <rFont val="Tahoma"/>
            <family val="2"/>
          </rPr>
          <t xml:space="preserve">
</t>
        </r>
        <r>
          <rPr>
            <b/>
            <sz val="10"/>
            <color rgb="FF000000"/>
            <rFont val="Tahoma"/>
            <family val="2"/>
          </rPr>
          <t>VNP50</t>
        </r>
      </text>
    </comment>
    <comment ref="C18" authorId="1" shapeId="0" xr:uid="{64750F0A-3620-0F49-81C8-7D10DFF5939D}">
      <text>
        <r>
          <rPr>
            <b/>
            <sz val="10"/>
            <color rgb="FF000000"/>
            <rFont val="Tahoma"/>
            <family val="2"/>
          </rPr>
          <t>w12 7690</t>
        </r>
      </text>
    </comment>
    <comment ref="E18" authorId="0" shapeId="0" xr:uid="{CA6D4437-35C4-A642-B36D-D93627F0C293}">
      <text>
        <r>
          <rPr>
            <sz val="12"/>
            <color rgb="FF000000"/>
            <rFont val="Aptos Narrow"/>
            <family val="2"/>
          </rPr>
          <t>Giảm 10% tối đa 120K khi mở ví VNPAY</t>
        </r>
      </text>
    </comment>
    <comment ref="F18" authorId="2" shapeId="0" xr:uid="{59A6DC8D-29B4-E447-8565-CD5FA62E4D00}">
      <text>
        <r>
          <rPr>
            <sz val="12"/>
            <color theme="1"/>
            <rFont val="Aptos Narrow"/>
            <family val="2"/>
            <scheme val="minor"/>
          </rPr>
          <t>chit trang:
7.090.000</t>
        </r>
      </text>
    </comment>
    <comment ref="B19" authorId="1" shapeId="0" xr:uid="{4707B5A6-6394-234B-83A5-E837036A1201}">
      <text>
        <r>
          <rPr>
            <b/>
            <sz val="10"/>
            <color rgb="FF000000"/>
            <rFont val="Tahoma"/>
            <family val="2"/>
          </rPr>
          <t xml:space="preserve">was 16990000
</t>
        </r>
        <r>
          <rPr>
            <b/>
            <sz val="10"/>
            <color rgb="FF000000"/>
            <rFont val="Tahoma"/>
            <family val="2"/>
          </rPr>
          <t xml:space="preserve">
</t>
        </r>
        <r>
          <rPr>
            <b/>
            <sz val="10"/>
            <color rgb="FF000000"/>
            <rFont val="Tahoma"/>
            <family val="2"/>
          </rPr>
          <t>VNP100</t>
        </r>
      </text>
    </comment>
    <comment ref="E19" authorId="0" shapeId="0" xr:uid="{B6B14272-8281-0A4F-8687-B10A9B562BEF}">
      <text>
        <r>
          <rPr>
            <sz val="12"/>
            <color theme="1"/>
            <rFont val="Aptos Narrow"/>
            <family val="2"/>
            <scheme val="minor"/>
          </rPr>
          <t>Last week is: 16.325K
Giảm 10% tối đa 300K khi mở ví VNPAY</t>
        </r>
      </text>
    </comment>
    <comment ref="F19" authorId="2" shapeId="0" xr:uid="{E46E25D9-164B-F844-88B0-CB5F2AC3D635}">
      <text>
        <r>
          <rPr>
            <sz val="12"/>
            <color theme="1"/>
            <rFont val="Aptos Narrow"/>
            <family val="2"/>
            <scheme val="minor"/>
          </rPr>
          <t>chit trang:
Wass 16.590.000</t>
        </r>
      </text>
    </comment>
    <comment ref="B20" authorId="1" shapeId="0" xr:uid="{57900573-57D1-A144-A90C-433A944E5CD4}">
      <text>
        <r>
          <rPr>
            <b/>
            <sz val="10"/>
            <color rgb="FF000000"/>
            <rFont val="Tahoma"/>
            <family val="2"/>
          </rPr>
          <t xml:space="preserve">was 22490000
</t>
        </r>
        <r>
          <rPr>
            <b/>
            <sz val="10"/>
            <color rgb="FF000000"/>
            <rFont val="Tahoma"/>
            <family val="2"/>
          </rPr>
          <t xml:space="preserve">
</t>
        </r>
        <r>
          <rPr>
            <b/>
            <sz val="10"/>
            <color rgb="FF000000"/>
            <rFont val="Tahoma"/>
            <family val="2"/>
          </rPr>
          <t>VNP100</t>
        </r>
      </text>
    </comment>
    <comment ref="E20" authorId="0" shapeId="0" xr:uid="{B5A3369B-3894-FB4F-8EA7-84199D138B88}">
      <text>
        <r>
          <rPr>
            <sz val="12"/>
            <color theme="1"/>
            <rFont val="Aptos Narrow"/>
            <family val="2"/>
            <scheme val="minor"/>
          </rPr>
          <t>Last week is: 21,290K
Giảm 10% tối đa 300K khi mở ví VNPAY</t>
        </r>
      </text>
    </comment>
    <comment ref="B21" authorId="1" shapeId="0" xr:uid="{B82C8600-201D-B040-B55B-1F9C775A5D18}">
      <text>
        <r>
          <rPr>
            <b/>
            <sz val="10"/>
            <color rgb="FF000000"/>
            <rFont val="Tahoma"/>
            <family val="2"/>
          </rPr>
          <t xml:space="preserve">was 27790000
</t>
        </r>
        <r>
          <rPr>
            <b/>
            <sz val="10"/>
            <color rgb="FF000000"/>
            <rFont val="Tahoma"/>
            <family val="2"/>
          </rPr>
          <t xml:space="preserve">
</t>
        </r>
        <r>
          <rPr>
            <b/>
            <sz val="10"/>
            <color rgb="FF000000"/>
            <rFont val="Tahoma"/>
            <family val="2"/>
          </rPr>
          <t>VNP100</t>
        </r>
      </text>
    </comment>
    <comment ref="E21" authorId="0" shapeId="0" xr:uid="{762AA18C-7B66-C44D-BEC0-77AB47EBD8DE}">
      <text>
        <r>
          <rPr>
            <sz val="12"/>
            <color theme="1"/>
            <rFont val="Aptos Narrow"/>
            <family val="2"/>
            <scheme val="minor"/>
          </rPr>
          <t>Last week is: 27.215K
Giảm 10% tối đa 300K khi mở ví VNPAY</t>
        </r>
      </text>
    </comment>
    <comment ref="F21" authorId="2" shapeId="0" xr:uid="{88331DB6-7E99-F745-ACC8-492884BD9747}">
      <text>
        <r>
          <rPr>
            <sz val="12"/>
            <color theme="1"/>
            <rFont val="Aptos Narrow"/>
            <family val="2"/>
            <scheme val="minor"/>
          </rPr>
          <t>chit trang:
Wass 27.790.000</t>
        </r>
      </text>
    </comment>
    <comment ref="B22" authorId="1" shapeId="0" xr:uid="{8B5CFA5E-5B70-8D41-934D-C10689EBE633}">
      <text>
        <r>
          <rPr>
            <b/>
            <sz val="10"/>
            <color rgb="FF000000"/>
            <rFont val="Tahoma"/>
            <family val="2"/>
          </rPr>
          <t xml:space="preserve">was 37290000
</t>
        </r>
        <r>
          <rPr>
            <b/>
            <sz val="10"/>
            <color rgb="FF000000"/>
            <rFont val="Tahoma"/>
            <family val="2"/>
          </rPr>
          <t xml:space="preserve">
</t>
        </r>
        <r>
          <rPr>
            <b/>
            <sz val="10"/>
            <color rgb="FF000000"/>
            <rFont val="Tahoma"/>
            <family val="2"/>
          </rPr>
          <t>VNP100</t>
        </r>
      </text>
    </comment>
    <comment ref="B23" authorId="1" shapeId="0" xr:uid="{46086F8E-AFE9-2141-A8CA-B8D6BA28AEDA}">
      <text>
        <r>
          <rPr>
            <b/>
            <sz val="10"/>
            <color rgb="FF000000"/>
            <rFont val="Tahoma"/>
            <family val="2"/>
          </rPr>
          <t xml:space="preserve">was 6090000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E23" authorId="0" shapeId="0" xr:uid="{E2D2311E-B8B8-184E-B99A-B48ADAE7D740}">
      <text>
        <r>
          <rPr>
            <sz val="12"/>
            <color rgb="FF000000"/>
            <rFont val="Aptos Narrow"/>
            <family val="2"/>
          </rPr>
          <t>Last week: 5.870.000</t>
        </r>
      </text>
    </comment>
    <comment ref="B24" authorId="1" shapeId="0" xr:uid="{ABF8B2EC-BA7D-184E-B374-45C5E1BF0B89}">
      <text>
        <r>
          <rPr>
            <b/>
            <sz val="10"/>
            <color rgb="FF000000"/>
            <rFont val="Tahoma"/>
            <family val="2"/>
          </rPr>
          <t xml:space="preserve">was 7490000
</t>
        </r>
        <r>
          <rPr>
            <b/>
            <sz val="10"/>
            <color rgb="FF000000"/>
            <rFont val="Tahoma"/>
            <family val="2"/>
          </rPr>
          <t xml:space="preserve">
</t>
        </r>
        <r>
          <rPr>
            <b/>
            <sz val="10"/>
            <color rgb="FF000000"/>
            <rFont val="Tahoma"/>
            <family val="2"/>
          </rPr>
          <t>VNP50</t>
        </r>
      </text>
    </comment>
    <comment ref="D24" authorId="6" shapeId="0" xr:uid="{C032DB4F-BB48-4346-9666-614A3C51EE14}">
      <text>
        <r>
          <rPr>
            <b/>
            <sz val="10"/>
            <color rgb="FF000000"/>
            <rFont val="Tahoma"/>
            <family val="2"/>
          </rPr>
          <t>Việt Hoàng:</t>
        </r>
        <r>
          <rPr>
            <sz val="10"/>
            <color rgb="FF000000"/>
            <rFont val="Tahoma"/>
            <family val="2"/>
          </rPr>
          <t xml:space="preserve">
</t>
        </r>
        <r>
          <rPr>
            <sz val="10"/>
            <color rgb="FF000000"/>
            <rFont val="Tahoma"/>
            <family val="2"/>
          </rPr>
          <t>Last week: 7.340;000</t>
        </r>
      </text>
    </comment>
    <comment ref="E24" authorId="0" shapeId="0" xr:uid="{5B50E717-D050-0E40-9961-D2C03AFEBEC9}">
      <text>
        <r>
          <rPr>
            <sz val="12"/>
            <color rgb="FF000000"/>
            <rFont val="Aptos Narrow"/>
            <family val="2"/>
          </rPr>
          <t>Last week: 7.190.000</t>
        </r>
      </text>
    </comment>
    <comment ref="B25" authorId="1" shapeId="0" xr:uid="{0996B7B3-48DA-3D40-810C-C5DCA0C423D1}">
      <text>
        <r>
          <rPr>
            <b/>
            <sz val="10"/>
            <color rgb="FF000000"/>
            <rFont val="Tahoma"/>
            <family val="2"/>
          </rPr>
          <t xml:space="preserve">was 6990000
</t>
        </r>
        <r>
          <rPr>
            <b/>
            <sz val="10"/>
            <color rgb="FF000000"/>
            <rFont val="Tahoma"/>
            <family val="2"/>
          </rPr>
          <t xml:space="preserve">
</t>
        </r>
        <r>
          <rPr>
            <b/>
            <sz val="10"/>
            <color rgb="FF000000"/>
            <rFont val="Tahoma"/>
            <family val="2"/>
          </rPr>
          <t>VNP50</t>
        </r>
      </text>
    </comment>
    <comment ref="C25" authorId="1" shapeId="0" xr:uid="{7467825A-B411-3E45-A315-EC323B1C28AF}">
      <text>
        <r>
          <rPr>
            <b/>
            <sz val="10"/>
            <color rgb="FF000000"/>
            <rFont val="Tahoma"/>
            <family val="2"/>
          </rPr>
          <t>w12 6990</t>
        </r>
      </text>
    </comment>
    <comment ref="D25" authorId="6" shapeId="0" xr:uid="{8E3AF1D8-D5B3-F546-AE21-462FF5D41392}">
      <text>
        <r>
          <rPr>
            <b/>
            <sz val="10"/>
            <color rgb="FF000000"/>
            <rFont val="Tahoma"/>
            <family val="2"/>
          </rPr>
          <t>Việt Hoàng:</t>
        </r>
        <r>
          <rPr>
            <sz val="10"/>
            <color rgb="FF000000"/>
            <rFont val="Tahoma"/>
            <family val="2"/>
          </rPr>
          <t xml:space="preserve">
</t>
        </r>
        <r>
          <rPr>
            <sz val="10"/>
            <color rgb="FF000000"/>
            <rFont val="Tahoma"/>
            <family val="2"/>
          </rPr>
          <t>Last week: 6.940.000</t>
        </r>
      </text>
    </comment>
    <comment ref="E25" authorId="0" shapeId="0" xr:uid="{3428AA9B-22E8-9D4E-BABB-DB7DED0EFB87}">
      <text>
        <r>
          <rPr>
            <sz val="12"/>
            <color rgb="FF000000"/>
            <rFont val="Aptos Narrow"/>
            <family val="2"/>
          </rPr>
          <t>Last week: 6.470.000</t>
        </r>
      </text>
    </comment>
    <comment ref="B26" authorId="1" shapeId="0" xr:uid="{286C7302-E846-354F-AB64-CB138ED7A14C}">
      <text>
        <r>
          <rPr>
            <b/>
            <sz val="10"/>
            <color rgb="FF000000"/>
            <rFont val="Tahoma"/>
            <family val="2"/>
          </rPr>
          <t xml:space="preserve">was 7990000
</t>
        </r>
        <r>
          <rPr>
            <b/>
            <sz val="10"/>
            <color rgb="FF000000"/>
            <rFont val="Tahoma"/>
            <family val="2"/>
          </rPr>
          <t xml:space="preserve">
</t>
        </r>
        <r>
          <rPr>
            <b/>
            <sz val="10"/>
            <color rgb="FF000000"/>
            <rFont val="Tahoma"/>
            <family val="2"/>
          </rPr>
          <t>VNP50</t>
        </r>
      </text>
    </comment>
    <comment ref="D26" authorId="6" shapeId="0" xr:uid="{9DB1A797-478F-C44C-AAAD-6ABCFCEA8DAF}">
      <text>
        <r>
          <rPr>
            <b/>
            <sz val="10"/>
            <color rgb="FF000000"/>
            <rFont val="Tahoma"/>
            <family val="2"/>
          </rPr>
          <t>Việt Hoàng:</t>
        </r>
        <r>
          <rPr>
            <sz val="10"/>
            <color rgb="FF000000"/>
            <rFont val="Tahoma"/>
            <family val="2"/>
          </rPr>
          <t xml:space="preserve">
</t>
        </r>
        <r>
          <rPr>
            <sz val="10"/>
            <color rgb="FF000000"/>
            <rFont val="Tahoma"/>
            <family val="2"/>
          </rPr>
          <t>Last week: 8.140.000</t>
        </r>
      </text>
    </comment>
    <comment ref="E26" authorId="0" shapeId="0" xr:uid="{7AC4C4C0-6EA9-F746-BCCF-83C02C0D89ED}">
      <text>
        <r>
          <rPr>
            <sz val="12"/>
            <color rgb="FF000000"/>
            <rFont val="Aptos Narrow"/>
            <family val="2"/>
          </rPr>
          <t>Last week was: 7.870.000</t>
        </r>
      </text>
    </comment>
    <comment ref="G26" authorId="5" shapeId="0" xr:uid="{99619339-C918-6A45-B02F-18ED5A1FE2B7}">
      <text>
        <r>
          <rPr>
            <b/>
            <sz val="10"/>
            <color rgb="FF000000"/>
            <rFont val="Tahoma"/>
            <family val="2"/>
          </rPr>
          <t>Tran Dat:</t>
        </r>
        <r>
          <rPr>
            <sz val="10"/>
            <color rgb="FF000000"/>
            <rFont val="Tahoma"/>
            <family val="2"/>
          </rPr>
          <t xml:space="preserve">
</t>
        </r>
        <r>
          <rPr>
            <sz val="10"/>
            <color rgb="FF000000"/>
            <rFont val="Tahoma"/>
            <family val="2"/>
          </rPr>
          <t>8090000</t>
        </r>
      </text>
    </comment>
    <comment ref="B27" authorId="1" shapeId="0" xr:uid="{7C3CC688-0E2E-4949-9428-934D6A7D5F91}">
      <text>
        <r>
          <rPr>
            <b/>
            <sz val="10"/>
            <color rgb="FF000000"/>
            <rFont val="Tahoma"/>
            <family val="2"/>
          </rPr>
          <t xml:space="preserve">was 8990000
</t>
        </r>
        <r>
          <rPr>
            <b/>
            <sz val="10"/>
            <color rgb="FF000000"/>
            <rFont val="Tahoma"/>
            <family val="2"/>
          </rPr>
          <t xml:space="preserve">
</t>
        </r>
        <r>
          <rPr>
            <b/>
            <sz val="10"/>
            <color rgb="FF000000"/>
            <rFont val="Tahoma"/>
            <family val="2"/>
          </rPr>
          <t>VNP50</t>
        </r>
      </text>
    </comment>
    <comment ref="C27" authorId="1" shapeId="0" xr:uid="{E428732C-405E-1447-A70A-3A5BB84B0C00}">
      <text>
        <r>
          <rPr>
            <b/>
            <sz val="10"/>
            <color rgb="FF000000"/>
            <rFont val="Tahoma"/>
            <family val="2"/>
          </rPr>
          <t>w12 8990</t>
        </r>
      </text>
    </comment>
    <comment ref="D27" authorId="6" shapeId="0" xr:uid="{4D126869-B418-3844-AA87-DD3EA7EC444D}">
      <text>
        <r>
          <rPr>
            <b/>
            <sz val="10"/>
            <color rgb="FF000000"/>
            <rFont val="Tahoma"/>
            <family val="2"/>
          </rPr>
          <t>Việt Hoàng:</t>
        </r>
        <r>
          <rPr>
            <sz val="10"/>
            <color rgb="FF000000"/>
            <rFont val="Tahoma"/>
            <family val="2"/>
          </rPr>
          <t xml:space="preserve">
</t>
        </r>
        <r>
          <rPr>
            <sz val="10"/>
            <color rgb="FF000000"/>
            <rFont val="Tahoma"/>
            <family val="2"/>
          </rPr>
          <t>Last week: 9.440.000</t>
        </r>
      </text>
    </comment>
    <comment ref="E27" authorId="0" shapeId="0" xr:uid="{50381CCA-C769-4146-A131-C1D877B7233D}">
      <text>
        <r>
          <rPr>
            <sz val="12"/>
            <color rgb="FF000000"/>
            <rFont val="Aptos Narrow"/>
            <family val="2"/>
          </rPr>
          <t>Last week: 9.670K</t>
        </r>
      </text>
    </comment>
    <comment ref="B28" authorId="1" shapeId="0" xr:uid="{487E346E-1361-F34B-9055-0E7490FCC302}">
      <text>
        <r>
          <rPr>
            <b/>
            <sz val="10"/>
            <color rgb="FF000000"/>
            <rFont val="Tahoma"/>
            <family val="2"/>
          </rPr>
          <t xml:space="preserve">was 12790000
</t>
        </r>
        <r>
          <rPr>
            <b/>
            <sz val="10"/>
            <color rgb="FF000000"/>
            <rFont val="Tahoma"/>
            <family val="2"/>
          </rPr>
          <t xml:space="preserve">
</t>
        </r>
        <r>
          <rPr>
            <b/>
            <sz val="10"/>
            <color rgb="FF000000"/>
            <rFont val="Tahoma"/>
            <family val="2"/>
          </rPr>
          <t>VNP100</t>
        </r>
      </text>
    </comment>
    <comment ref="E28" authorId="0" shapeId="0" xr:uid="{EA63B7AF-2EED-DE4C-B846-813D914F3E45}">
      <text>
        <r>
          <rPr>
            <sz val="12"/>
            <color theme="1"/>
            <rFont val="Aptos Narrow"/>
            <family val="2"/>
            <scheme val="minor"/>
          </rPr>
          <t>Last Week: 12.070.000</t>
        </r>
      </text>
    </comment>
    <comment ref="B29" authorId="1" shapeId="0" xr:uid="{435F6F23-591A-4848-9DFC-EE72AF13A8A1}">
      <text>
        <r>
          <rPr>
            <b/>
            <sz val="10"/>
            <color rgb="FF000000"/>
            <rFont val="Tahoma"/>
            <family val="2"/>
          </rPr>
          <t xml:space="preserve">was 9790000
</t>
        </r>
        <r>
          <rPr>
            <b/>
            <sz val="10"/>
            <color rgb="FF000000"/>
            <rFont val="Tahoma"/>
            <family val="2"/>
          </rPr>
          <t xml:space="preserve">
</t>
        </r>
        <r>
          <rPr>
            <b/>
            <sz val="10"/>
            <color rgb="FF000000"/>
            <rFont val="Tahoma"/>
            <family val="2"/>
          </rPr>
          <t>VNP100</t>
        </r>
      </text>
    </comment>
    <comment ref="C29" authorId="1" shapeId="0" xr:uid="{27CDD9CB-317E-0E49-94CF-BE640D7F317E}">
      <text>
        <r>
          <rPr>
            <b/>
            <sz val="10"/>
            <color rgb="FF000000"/>
            <rFont val="Tahoma"/>
            <family val="2"/>
          </rPr>
          <t>w12 9790</t>
        </r>
      </text>
    </comment>
    <comment ref="E29" authorId="0" shapeId="0" xr:uid="{9C9C79A1-28A6-3143-94B3-95F45F6F4127}">
      <text>
        <r>
          <rPr>
            <sz val="12"/>
            <color rgb="FF000000"/>
            <rFont val="Aptos Narrow"/>
            <family val="2"/>
          </rPr>
          <t xml:space="preserve">Last week: 10.370.000
</t>
        </r>
      </text>
    </comment>
    <comment ref="B30" authorId="1" shapeId="0" xr:uid="{0B4CABC9-FA43-1D4B-8C61-309E0B7EC20E}">
      <text>
        <r>
          <rPr>
            <b/>
            <sz val="10"/>
            <color rgb="FF000000"/>
            <rFont val="Tahoma"/>
            <family val="2"/>
          </rPr>
          <t xml:space="preserve">was 13590000
</t>
        </r>
        <r>
          <rPr>
            <b/>
            <sz val="10"/>
            <color rgb="FF000000"/>
            <rFont val="Tahoma"/>
            <family val="2"/>
          </rPr>
          <t xml:space="preserve">
</t>
        </r>
        <r>
          <rPr>
            <b/>
            <sz val="10"/>
            <color rgb="FF000000"/>
            <rFont val="Tahoma"/>
            <family val="2"/>
          </rPr>
          <t>VNP100</t>
        </r>
      </text>
    </comment>
    <comment ref="E30" authorId="0" shapeId="0" xr:uid="{FBEFBD7B-B095-6044-A487-EAD16D8703CC}">
      <text>
        <r>
          <rPr>
            <sz val="12"/>
            <color rgb="FF000000"/>
            <rFont val="Aptos Narrow"/>
            <family val="2"/>
          </rPr>
          <t xml:space="preserve">
</t>
        </r>
        <r>
          <rPr>
            <sz val="12"/>
            <color rgb="FF000000"/>
            <rFont val="Aptos Narrow"/>
            <family val="2"/>
          </rPr>
          <t>Last week: 12.870.000</t>
        </r>
      </text>
    </comment>
    <comment ref="B31" authorId="1" shapeId="0" xr:uid="{F1745832-1C2E-6C45-BC8F-6F9E40A4CFBA}">
      <text>
        <r>
          <rPr>
            <b/>
            <sz val="10"/>
            <color rgb="FF000000"/>
            <rFont val="Tahoma"/>
            <family val="2"/>
          </rPr>
          <t>was 21190000</t>
        </r>
      </text>
    </comment>
    <comment ref="F31" authorId="2" shapeId="0" xr:uid="{973787EC-6242-DE45-A2F6-4B5992DD30F9}">
      <text>
        <r>
          <rPr>
            <sz val="12"/>
            <color rgb="FF000000"/>
            <rFont val="Aptos Narrow"/>
            <family val="2"/>
          </rPr>
          <t xml:space="preserve">chit trang:
</t>
        </r>
        <r>
          <rPr>
            <sz val="12"/>
            <color rgb="FF000000"/>
            <rFont val="Aptos Narrow"/>
            <family val="2"/>
          </rPr>
          <t>21.190.000</t>
        </r>
      </text>
    </comment>
    <comment ref="B32" authorId="1" shapeId="0" xr:uid="{433968C2-69EB-5745-A3EB-FF32224168FA}">
      <text>
        <r>
          <rPr>
            <b/>
            <sz val="10"/>
            <color rgb="FF000000"/>
            <rFont val="Tahoma"/>
            <family val="2"/>
          </rPr>
          <t xml:space="preserve">was 5790000
</t>
        </r>
        <r>
          <rPr>
            <b/>
            <sz val="10"/>
            <color rgb="FF000000"/>
            <rFont val="Tahoma"/>
            <family val="2"/>
          </rPr>
          <t xml:space="preserve">
</t>
        </r>
        <r>
          <rPr>
            <b/>
            <sz val="10"/>
            <color rgb="FF000000"/>
            <rFont val="Tahoma"/>
            <family val="2"/>
          </rPr>
          <t>VNP50</t>
        </r>
      </text>
    </comment>
    <comment ref="E32" authorId="0" shapeId="0" xr:uid="{B06B3BF2-9E53-4A49-9342-F6802DEC12E9}">
      <text>
        <r>
          <rPr>
            <sz val="12"/>
            <color theme="1"/>
            <rFont val="Aptos Narrow"/>
            <family val="2"/>
            <scheme val="minor"/>
          </rPr>
          <t xml:space="preserve">Last week was: 5.520K
Giảm 10% tối đa 120K khi mở ví VNPAY
</t>
        </r>
      </text>
    </comment>
    <comment ref="B33" authorId="1" shapeId="0" xr:uid="{C3E35FCC-20DF-574C-93B5-01AA75235ED8}">
      <text>
        <r>
          <rPr>
            <b/>
            <sz val="10"/>
            <color rgb="FF000000"/>
            <rFont val="Tahoma"/>
            <family val="2"/>
          </rPr>
          <t xml:space="preserve">was 4090000
</t>
        </r>
        <r>
          <rPr>
            <b/>
            <sz val="10"/>
            <color rgb="FF000000"/>
            <rFont val="Tahoma"/>
            <family val="2"/>
          </rPr>
          <t xml:space="preserve">
</t>
        </r>
        <r>
          <rPr>
            <b/>
            <sz val="10"/>
            <color rgb="FF000000"/>
            <rFont val="Tahoma"/>
            <family val="2"/>
          </rPr>
          <t>VNP50</t>
        </r>
      </text>
    </comment>
    <comment ref="E33" authorId="0" shapeId="0" xr:uid="{7EE4BDBF-2066-9A46-8F8F-580FB64A2B83}">
      <text>
        <r>
          <rPr>
            <sz val="12"/>
            <color theme="1"/>
            <rFont val="Aptos Narrow"/>
            <family val="2"/>
            <scheme val="minor"/>
          </rPr>
          <t xml:space="preserve">
Last week: 3.770.000</t>
        </r>
      </text>
    </comment>
    <comment ref="F35" authorId="2" shapeId="0" xr:uid="{AE72E13F-831C-1249-AADE-40B1BD7A58DC}">
      <text>
        <r>
          <rPr>
            <sz val="12"/>
            <color theme="1"/>
            <rFont val="Aptos Narrow"/>
            <family val="2"/>
            <scheme val="minor"/>
          </rPr>
          <t>chit trang:
18.390.000</t>
        </r>
      </text>
    </comment>
    <comment ref="B36" authorId="1" shapeId="0" xr:uid="{7E280881-064F-D149-8227-71F9CD171875}">
      <text>
        <r>
          <rPr>
            <b/>
            <sz val="10"/>
            <color rgb="FF000000"/>
            <rFont val="Tahoma"/>
            <family val="2"/>
          </rPr>
          <t xml:space="preserve">was 24790000
</t>
        </r>
        <r>
          <rPr>
            <b/>
            <sz val="10"/>
            <color rgb="FF000000"/>
            <rFont val="Tahoma"/>
            <family val="2"/>
          </rPr>
          <t xml:space="preserve">
</t>
        </r>
        <r>
          <rPr>
            <b/>
            <sz val="10"/>
            <color rgb="FF000000"/>
            <rFont val="Tahoma"/>
            <family val="2"/>
          </rPr>
          <t>VNP100</t>
        </r>
      </text>
    </comment>
    <comment ref="C36" authorId="1" shapeId="0" xr:uid="{D07B3BA0-F1C9-4A4E-99E9-D43FBCE69FA8}">
      <text>
        <r>
          <rPr>
            <b/>
            <sz val="10"/>
            <color rgb="FF000000"/>
            <rFont val="Tahoma"/>
            <family val="2"/>
          </rPr>
          <t>w12 24790</t>
        </r>
      </text>
    </comment>
    <comment ref="F36" authorId="2" shapeId="0" xr:uid="{3E021C13-8A91-B246-9BDF-E512A99EF858}">
      <text>
        <r>
          <rPr>
            <sz val="12"/>
            <color theme="1"/>
            <rFont val="Aptos Narrow"/>
            <family val="2"/>
            <scheme val="minor"/>
          </rPr>
          <t>chit trang:
23.390.000</t>
        </r>
      </text>
    </comment>
    <comment ref="B37" authorId="1" shapeId="0" xr:uid="{BBFE8F0A-0FCA-784E-93D6-86A82987B48E}">
      <text>
        <r>
          <rPr>
            <b/>
            <sz val="10"/>
            <color rgb="FF000000"/>
            <rFont val="Tahoma"/>
            <family val="2"/>
          </rPr>
          <t xml:space="preserve">was 27090000
</t>
        </r>
        <r>
          <rPr>
            <b/>
            <sz val="10"/>
            <color rgb="FF000000"/>
            <rFont val="Tahoma"/>
            <family val="2"/>
          </rPr>
          <t xml:space="preserve">
</t>
        </r>
        <r>
          <rPr>
            <b/>
            <sz val="10"/>
            <color rgb="FF000000"/>
            <rFont val="Tahoma"/>
            <family val="2"/>
          </rPr>
          <t>VNP100</t>
        </r>
      </text>
    </comment>
    <comment ref="C37" authorId="1" shapeId="0" xr:uid="{33F52758-5275-554D-8156-C69DD0409F75}">
      <text>
        <r>
          <rPr>
            <b/>
            <sz val="10"/>
            <color rgb="FF000000"/>
            <rFont val="Tahoma"/>
            <family val="2"/>
          </rPr>
          <t>w12 27090</t>
        </r>
      </text>
    </comment>
    <comment ref="F37" authorId="2" shapeId="0" xr:uid="{0B082546-42AC-784B-BCAC-77C69C4595AB}">
      <text>
        <r>
          <rPr>
            <sz val="12"/>
            <color theme="1"/>
            <rFont val="Aptos Narrow"/>
            <family val="2"/>
            <scheme val="minor"/>
          </rPr>
          <t>chit trang:
26.790.000</t>
        </r>
      </text>
    </comment>
    <comment ref="B38" authorId="1" shapeId="0" xr:uid="{C6C56398-5B66-784E-81D2-3EB4308C3372}">
      <text>
        <r>
          <rPr>
            <b/>
            <sz val="10"/>
            <color rgb="FF000000"/>
            <rFont val="Tahoma"/>
            <family val="2"/>
          </rPr>
          <t xml:space="preserve">was 31290000
</t>
        </r>
        <r>
          <rPr>
            <b/>
            <sz val="10"/>
            <color rgb="FF000000"/>
            <rFont val="Tahoma"/>
            <family val="2"/>
          </rPr>
          <t xml:space="preserve">
</t>
        </r>
        <r>
          <rPr>
            <b/>
            <sz val="10"/>
            <color rgb="FF000000"/>
            <rFont val="Tahoma"/>
            <family val="2"/>
          </rPr>
          <t>VNP100</t>
        </r>
      </text>
    </comment>
    <comment ref="C38" authorId="1" shapeId="0" xr:uid="{F30ECBB6-1828-B349-89B0-BFE98BE8D021}">
      <text>
        <r>
          <rPr>
            <b/>
            <sz val="10"/>
            <color rgb="FF000000"/>
            <rFont val="Tahoma"/>
            <family val="2"/>
          </rPr>
          <t xml:space="preserve">w12: 31290
</t>
        </r>
      </text>
    </comment>
    <comment ref="F38" authorId="4" shapeId="0" xr:uid="{5D55F654-A5F8-4638-8F6C-3A7197F141FC}">
      <text>
        <r>
          <rPr>
            <sz val="12"/>
            <color theme="1"/>
            <rFont val="Aptos Narrow"/>
            <family val="2"/>
            <scheme val="minor"/>
          </rPr>
          <t>Người dùng Không xác định:
31.190.000</t>
        </r>
      </text>
    </comment>
    <comment ref="B39" authorId="1" shapeId="0" xr:uid="{BC2A07D5-68F3-FE48-AE04-DDFD1F4ADD0E}">
      <text>
        <r>
          <rPr>
            <b/>
            <sz val="10"/>
            <color rgb="FF000000"/>
            <rFont val="Tahoma"/>
            <family val="2"/>
          </rPr>
          <t xml:space="preserve">was 38190000
</t>
        </r>
        <r>
          <rPr>
            <b/>
            <sz val="10"/>
            <color rgb="FF000000"/>
            <rFont val="Tahoma"/>
            <family val="2"/>
          </rPr>
          <t xml:space="preserve">
</t>
        </r>
        <r>
          <rPr>
            <b/>
            <sz val="10"/>
            <color rgb="FF000000"/>
            <rFont val="Tahoma"/>
            <family val="2"/>
          </rPr>
          <t>VNP100</t>
        </r>
      </text>
    </comment>
    <comment ref="C39" authorId="1" shapeId="0" xr:uid="{193A2EAC-31B1-9649-A56A-A2F469F148CE}">
      <text>
        <r>
          <rPr>
            <b/>
            <sz val="10"/>
            <color rgb="FF000000"/>
            <rFont val="Tahoma"/>
            <family val="2"/>
          </rPr>
          <t>w12: 38190</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s>
  <commentList>
    <comment ref="B2" authorId="0" shapeId="0" xr:uid="{07EE80A7-A18E-E446-9722-7663E0D31F43}">
      <text>
        <r>
          <rPr>
            <b/>
            <sz val="10"/>
            <color rgb="FF000000"/>
            <rFont val="Tahoma"/>
            <family val="2"/>
          </rPr>
          <t xml:space="preserve">was 22990000
</t>
        </r>
        <r>
          <rPr>
            <b/>
            <sz val="10"/>
            <color rgb="FF000000"/>
            <rFont val="Tahoma"/>
            <family val="2"/>
          </rPr>
          <t xml:space="preserve">
</t>
        </r>
        <r>
          <rPr>
            <b/>
            <sz val="10"/>
            <color rgb="FF000000"/>
            <rFont val="Tahoma"/>
            <family val="2"/>
          </rPr>
          <t>VNP100</t>
        </r>
      </text>
    </comment>
    <comment ref="C2" authorId="0" shapeId="0" xr:uid="{0548D8B1-5528-7644-A869-6DB696440C63}">
      <text>
        <r>
          <rPr>
            <b/>
            <sz val="10"/>
            <color rgb="FF000000"/>
            <rFont val="Tahoma"/>
            <family val="2"/>
          </rPr>
          <t xml:space="preserve">w13 22.990
</t>
        </r>
      </text>
    </comment>
    <comment ref="E2" authorId="1" shapeId="0" xr:uid="{1BE61414-1E8F-7944-8D25-1B3AB7304462}">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F2" authorId="2" shapeId="0" xr:uid="{4C955AB7-4B80-4C48-8202-35C6DC6EACBB}">
      <text>
        <r>
          <rPr>
            <sz val="12"/>
            <color theme="1"/>
            <rFont val="Aptos Narrow"/>
            <family val="2"/>
            <scheme val="minor"/>
          </rPr>
          <t>Người dùng Không xác định:
22.990.000</t>
        </r>
      </text>
    </comment>
    <comment ref="G2" authorId="3" shapeId="0" xr:uid="{17CB0D0F-EED6-E14F-A0A9-5A6EE3136A43}">
      <text>
        <r>
          <rPr>
            <b/>
            <sz val="10"/>
            <color rgb="FF000000"/>
            <rFont val="Tahoma"/>
            <family val="2"/>
          </rPr>
          <t>Tran Dat:</t>
        </r>
        <r>
          <rPr>
            <sz val="10"/>
            <color rgb="FF000000"/>
            <rFont val="Tahoma"/>
            <family val="2"/>
          </rPr>
          <t xml:space="preserve">
</t>
        </r>
        <r>
          <rPr>
            <sz val="10"/>
            <color rgb="FF000000"/>
            <rFont val="Tahoma"/>
            <family val="2"/>
          </rPr>
          <t xml:space="preserve">21.990.000
</t>
        </r>
      </text>
    </comment>
    <comment ref="B3" authorId="0" shapeId="0" xr:uid="{3A01C804-0E75-CA4B-B647-714A9429E7D9}">
      <text>
        <r>
          <rPr>
            <b/>
            <sz val="10"/>
            <color rgb="FF000000"/>
            <rFont val="Tahoma"/>
            <family val="2"/>
          </rPr>
          <t xml:space="preserve">was 25990000
</t>
        </r>
        <r>
          <rPr>
            <b/>
            <sz val="10"/>
            <color rgb="FF000000"/>
            <rFont val="Tahoma"/>
            <family val="2"/>
          </rPr>
          <t xml:space="preserve">
</t>
        </r>
        <r>
          <rPr>
            <b/>
            <sz val="10"/>
            <color rgb="FF000000"/>
            <rFont val="Tahoma"/>
            <family val="2"/>
          </rPr>
          <t>VNP100</t>
        </r>
        <r>
          <rPr>
            <sz val="10"/>
            <color rgb="FF000000"/>
            <rFont val="Tahoma"/>
            <family val="2"/>
          </rPr>
          <t xml:space="preserve">
</t>
        </r>
      </text>
    </comment>
    <comment ref="C3" authorId="0" shapeId="0" xr:uid="{F63D0341-8B3D-A046-9372-76419B7D074D}">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25.990
</t>
        </r>
        <r>
          <rPr>
            <b/>
            <sz val="10"/>
            <color rgb="FF000000"/>
            <rFont val="Tahoma"/>
            <family val="2"/>
          </rPr>
          <t xml:space="preserve">
</t>
        </r>
      </text>
    </comment>
    <comment ref="E3" authorId="1" shapeId="0" xr:uid="{CB484241-F227-4E42-B311-99BE590DB22A}">
      <text>
        <r>
          <rPr>
            <sz val="12"/>
            <color rgb="FF000000"/>
            <rFont val="Aptos Narrow"/>
            <family val="2"/>
          </rPr>
          <t xml:space="preserve">Giảm 500K cho khách Pre-order (trừ màu titan sa mạc).
</t>
        </r>
        <r>
          <rPr>
            <sz val="12"/>
            <color rgb="FF000000"/>
            <rFont val="Aptos Narrow"/>
            <family val="2"/>
          </rPr>
          <t xml:space="preserve">Giảm 300K VNPAY
</t>
        </r>
        <r>
          <rPr>
            <sz val="12"/>
            <color rgb="FF000000"/>
            <rFont val="Aptos Narrow"/>
            <family val="2"/>
          </rPr>
          <t xml:space="preserve">Giảm 500K khi thanh toán qua Zalo Pay (160 suất)
</t>
        </r>
        <r>
          <rPr>
            <sz val="12"/>
            <color rgb="FF000000"/>
            <rFont val="Aptos Narrow"/>
            <family val="2"/>
          </rPr>
          <t>Đổi điểm Viettel++ lên tới 6000K</t>
        </r>
      </text>
    </comment>
    <comment ref="F3" authorId="2" shapeId="0" xr:uid="{9A16A1DE-E7CA-4A3C-B0A5-C704FC3AE433}">
      <text>
        <r>
          <rPr>
            <sz val="12"/>
            <color theme="1"/>
            <rFont val="Aptos Narrow"/>
            <family val="2"/>
            <scheme val="minor"/>
          </rPr>
          <t>Người dùng Không xác định:
25.990.000</t>
        </r>
      </text>
    </comment>
    <comment ref="G3" authorId="3" shapeId="0" xr:uid="{24C19817-DF0F-F647-A6A1-D89E3CBBB21C}">
      <text>
        <r>
          <rPr>
            <b/>
            <sz val="10"/>
            <color rgb="FF000000"/>
            <rFont val="Tahoma"/>
            <family val="2"/>
          </rPr>
          <t>Tran Dat:</t>
        </r>
        <r>
          <rPr>
            <sz val="10"/>
            <color rgb="FF000000"/>
            <rFont val="Tahoma"/>
            <family val="2"/>
          </rPr>
          <t xml:space="preserve">
</t>
        </r>
        <r>
          <rPr>
            <sz val="10"/>
            <color rgb="FF000000"/>
            <rFont val="Tahoma"/>
            <family val="2"/>
          </rPr>
          <t>24.990.000</t>
        </r>
      </text>
    </comment>
    <comment ref="B4" authorId="0" shapeId="0" xr:uid="{E01FF6A7-971F-E34F-8148-8FFC1B6F99F2}">
      <text>
        <r>
          <rPr>
            <b/>
            <sz val="10"/>
            <color rgb="FF000000"/>
            <rFont val="Tahoma"/>
            <family val="2"/>
          </rPr>
          <t xml:space="preserve">was 28990000
</t>
        </r>
        <r>
          <rPr>
            <b/>
            <sz val="10"/>
            <color rgb="FF000000"/>
            <rFont val="Tahoma"/>
            <family val="2"/>
          </rPr>
          <t xml:space="preserve">
</t>
        </r>
        <r>
          <rPr>
            <b/>
            <sz val="10"/>
            <color rgb="FF000000"/>
            <rFont val="Tahoma"/>
            <family val="2"/>
          </rPr>
          <t>VNP100</t>
        </r>
      </text>
    </comment>
    <comment ref="C4" authorId="0" shapeId="0" xr:uid="{ED788A15-4E97-9348-AAF5-B0A7849003E1}">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28.990
</t>
        </r>
      </text>
    </comment>
    <comment ref="E4" authorId="1" shapeId="0" xr:uid="{C97D7DA8-13EF-A142-A72B-BC8083687B89}">
      <text>
        <r>
          <rPr>
            <sz val="12"/>
            <color rgb="FF000000"/>
            <rFont val="Aptos Narrow"/>
            <family val="2"/>
          </rPr>
          <t xml:space="preserve">Giảm 500K cho khách Pre-order (trừ màu titan sa mạc).
</t>
        </r>
        <r>
          <rPr>
            <sz val="12"/>
            <color rgb="FF000000"/>
            <rFont val="Aptos Narrow"/>
            <family val="2"/>
          </rPr>
          <t xml:space="preserve">Giảm VPBank 2000K (200 suất mua iPhone 16 series)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Hoặc giảm ngay 1.500K ap dụng cho cả titan sa mạc
</t>
        </r>
      </text>
    </comment>
    <comment ref="F4" authorId="2" shapeId="0" xr:uid="{6B0C5CA8-2E19-4EC4-8642-FF49D8844105}">
      <text>
        <r>
          <rPr>
            <sz val="12"/>
            <color theme="1"/>
            <rFont val="Aptos Narrow"/>
            <family val="2"/>
            <scheme val="minor"/>
          </rPr>
          <t>Người dùng Không xác định:
28.990.000</t>
        </r>
      </text>
    </comment>
    <comment ref="G4" authorId="3" shapeId="0" xr:uid="{6FE36D31-2536-A940-AB1D-DC6E140B1430}">
      <text>
        <r>
          <rPr>
            <b/>
            <sz val="10"/>
            <color rgb="FF000000"/>
            <rFont val="Tahoma"/>
            <family val="2"/>
          </rPr>
          <t>Tran Dat:</t>
        </r>
        <r>
          <rPr>
            <sz val="10"/>
            <color rgb="FF000000"/>
            <rFont val="Tahoma"/>
            <family val="2"/>
          </rPr>
          <t xml:space="preserve">
</t>
        </r>
        <r>
          <rPr>
            <sz val="10"/>
            <color rgb="FF000000"/>
            <rFont val="Tahoma"/>
            <family val="2"/>
          </rPr>
          <t>28.990.000</t>
        </r>
      </text>
    </comment>
    <comment ref="B5" authorId="0" shapeId="0" xr:uid="{570A7E6A-36B2-3640-9E40-FD9B6BC819B0}">
      <text>
        <r>
          <rPr>
            <b/>
            <sz val="10"/>
            <color rgb="FF000000"/>
            <rFont val="Tahoma"/>
            <family val="2"/>
          </rPr>
          <t xml:space="preserve">was 34990000
</t>
        </r>
        <r>
          <rPr>
            <b/>
            <sz val="10"/>
            <color rgb="FF000000"/>
            <rFont val="Tahoma"/>
            <family val="2"/>
          </rPr>
          <t xml:space="preserve">
</t>
        </r>
        <r>
          <rPr>
            <b/>
            <sz val="10"/>
            <color rgb="FF000000"/>
            <rFont val="Tahoma"/>
            <family val="2"/>
          </rPr>
          <t>VNP100</t>
        </r>
      </text>
    </comment>
    <comment ref="C5" authorId="0" shapeId="0" xr:uid="{A7F89628-857A-E14B-8B75-72245332B05D}">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34.990
</t>
        </r>
      </text>
    </comment>
    <comment ref="E5" authorId="1" shapeId="0" xr:uid="{407AB759-E0A7-714A-8CA4-9B911716E058}">
      <text>
        <r>
          <rPr>
            <sz val="12"/>
            <color rgb="FF000000"/>
            <rFont val="Aptos Narrow"/>
            <family val="2"/>
          </rPr>
          <t xml:space="preserve">Giảm 500K cho khách Pre-order (trừ màu titan sa mạc).
</t>
        </r>
        <r>
          <rPr>
            <sz val="12"/>
            <color rgb="FF000000"/>
            <rFont val="Aptos Narrow"/>
            <family val="2"/>
          </rPr>
          <t xml:space="preserve">Giảm 500K khi thanh toán qua Zalo Pay (160 suất)
</t>
        </r>
        <r>
          <rPr>
            <sz val="12"/>
            <color rgb="FF000000"/>
            <rFont val="Aptos Narrow"/>
            <family val="2"/>
          </rPr>
          <t xml:space="preserve">Giảm VPBank 2000K (200 suất mua iPhone 16 series)
</t>
        </r>
        <r>
          <rPr>
            <sz val="12"/>
            <color rgb="FF000000"/>
            <rFont val="Aptos Narrow"/>
            <family val="2"/>
          </rPr>
          <t>Đổi điểm Viettel++ lên tới 6000K</t>
        </r>
      </text>
    </comment>
    <comment ref="F5" authorId="2" shapeId="0" xr:uid="{095D871D-DF1E-4D55-BC77-DCB8E2901F19}">
      <text>
        <r>
          <rPr>
            <sz val="12"/>
            <color theme="1"/>
            <rFont val="Aptos Narrow"/>
            <family val="2"/>
            <scheme val="minor"/>
          </rPr>
          <t>Người dùng Không xác định:
34.990.000</t>
        </r>
      </text>
    </comment>
    <comment ref="G5" authorId="3" shapeId="0" xr:uid="{5DC6979A-ABAE-BD4B-861C-9BF50A1FC36A}">
      <text>
        <r>
          <rPr>
            <b/>
            <sz val="10"/>
            <color rgb="FF000000"/>
            <rFont val="Tahoma"/>
            <family val="2"/>
          </rPr>
          <t>Tran Dat:</t>
        </r>
        <r>
          <rPr>
            <sz val="10"/>
            <color rgb="FF000000"/>
            <rFont val="Tahoma"/>
            <family val="2"/>
          </rPr>
          <t xml:space="preserve">
</t>
        </r>
        <r>
          <rPr>
            <sz val="10"/>
            <color rgb="FF000000"/>
            <rFont val="Tahoma"/>
            <family val="2"/>
          </rPr>
          <t>34.990.000</t>
        </r>
      </text>
    </comment>
    <comment ref="D6" authorId="4" shapeId="0" xr:uid="{C86196E3-D266-1D4A-8A27-DEE396A1585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19.590.000</t>
        </r>
      </text>
    </comment>
    <comment ref="F6" authorId="2" shapeId="0" xr:uid="{1601AC33-015C-46B7-ABC1-FB668B506573}">
      <text>
        <r>
          <rPr>
            <sz val="12"/>
            <color theme="1"/>
            <rFont val="Aptos Narrow"/>
            <family val="2"/>
            <scheme val="minor"/>
          </rPr>
          <t>Người dùng Không xác định:
19.090.000</t>
        </r>
      </text>
    </comment>
    <comment ref="D7" authorId="4" shapeId="0" xr:uid="{B53E3373-9422-9C45-8556-571E6E41066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22.590.000</t>
        </r>
      </text>
    </comment>
    <comment ref="F7" authorId="2" shapeId="0" xr:uid="{32CBBD07-D63E-4FE4-9B93-873A26B70F16}">
      <text>
        <r>
          <rPr>
            <sz val="12"/>
            <color theme="1"/>
            <rFont val="Aptos Narrow"/>
            <family val="2"/>
            <scheme val="minor"/>
          </rPr>
          <t>Người dùng Không xác định:
22.490.000</t>
        </r>
      </text>
    </comment>
    <comment ref="B8" authorId="0" shapeId="0" xr:uid="{71A83C34-AD7C-A142-ABC5-7AF7317C7C64}">
      <text>
        <r>
          <rPr>
            <b/>
            <sz val="10"/>
            <color rgb="FF000000"/>
            <rFont val="Tahoma"/>
            <family val="2"/>
          </rPr>
          <t xml:space="preserve">was 25090000
</t>
        </r>
        <r>
          <rPr>
            <b/>
            <sz val="10"/>
            <color rgb="FF000000"/>
            <rFont val="Tahoma"/>
            <family val="2"/>
          </rPr>
          <t xml:space="preserve">
</t>
        </r>
        <r>
          <rPr>
            <b/>
            <sz val="10"/>
            <color rgb="FF000000"/>
            <rFont val="Tahoma"/>
            <family val="2"/>
          </rPr>
          <t>VNP100</t>
        </r>
        <r>
          <rPr>
            <sz val="10"/>
            <color rgb="FF000000"/>
            <rFont val="Tahoma"/>
            <family val="2"/>
          </rPr>
          <t xml:space="preserve">
</t>
        </r>
      </text>
    </comment>
    <comment ref="D8" authorId="4" shapeId="0" xr:uid="{757415AA-59DA-AE42-B77B-DF1D4C2408F6}">
      <text>
        <r>
          <rPr>
            <b/>
            <sz val="10"/>
            <color rgb="FF000000"/>
            <rFont val="Tahoma"/>
            <family val="2"/>
          </rPr>
          <t>Việt Hoàng:</t>
        </r>
        <r>
          <rPr>
            <sz val="10"/>
            <color rgb="FF000000"/>
            <rFont val="Tahoma"/>
            <family val="2"/>
          </rPr>
          <t xml:space="preserve">
</t>
        </r>
        <r>
          <rPr>
            <sz val="10"/>
            <color rgb="FF000000"/>
            <rFont val="Tahoma"/>
            <family val="2"/>
          </rPr>
          <t>Last week:
24.990.000</t>
        </r>
      </text>
    </comment>
    <comment ref="E8" authorId="1" shapeId="0" xr:uid="{F9FFF44A-80B9-9040-BA0E-97214A33F91B}">
      <text>
        <r>
          <rPr>
            <sz val="12"/>
            <color theme="1"/>
            <rFont val="Aptos Narrow"/>
            <family val="2"/>
            <scheme val="minor"/>
          </rPr>
          <t xml:space="preserve">Last week is: 23.990K
Giảm 500K màu Blue titanium
</t>
        </r>
      </text>
    </comment>
    <comment ref="F8" authorId="5" shapeId="0" xr:uid="{A7F8C9A2-E402-A040-9697-615CB072031D}">
      <text>
        <r>
          <rPr>
            <sz val="12"/>
            <color theme="1"/>
            <rFont val="Aptos Narrow"/>
            <family val="2"/>
            <scheme val="minor"/>
          </rPr>
          <t>chit trang:
24.790.000</t>
        </r>
      </text>
    </comment>
    <comment ref="D9" authorId="4" shapeId="0" xr:uid="{16EC2B94-6A28-3240-849B-C2A01D43603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29.290.000</t>
        </r>
      </text>
    </comment>
    <comment ref="E9" authorId="1" shapeId="0" xr:uid="{7493A8F4-BED9-CB44-BAF4-F3753DC7D2DB}">
      <text>
        <r>
          <rPr>
            <sz val="12"/>
            <color theme="1"/>
            <rFont val="Aptos Narrow"/>
            <family val="2"/>
            <scheme val="minor"/>
          </rPr>
          <t xml:space="preserve">Last week was: 28.690.000
Giảm 1.000.000VND mua hàng Online (đã trừ vào giá)
</t>
        </r>
      </text>
    </comment>
    <comment ref="F9" authorId="2" shapeId="0" xr:uid="{E5C638F4-F1D6-FE42-B8CD-722877FE6A96}">
      <text>
        <r>
          <rPr>
            <sz val="12"/>
            <color theme="1"/>
            <rFont val="Aptos Narrow"/>
            <family val="2"/>
            <scheme val="minor"/>
          </rPr>
          <t>Người dùng Không xác định:
28.750.000</t>
        </r>
      </text>
    </comment>
    <comment ref="D10" authorId="4" shapeId="0" xr:uid="{3C7ACDBC-37F8-E546-A10D-11EEB5811061}">
      <text>
        <r>
          <rPr>
            <b/>
            <sz val="10"/>
            <color rgb="FF000000"/>
            <rFont val="Tahoma"/>
            <family val="2"/>
          </rPr>
          <t>Việt Hoàng:</t>
        </r>
        <r>
          <rPr>
            <sz val="10"/>
            <color rgb="FF000000"/>
            <rFont val="Tahoma"/>
            <family val="2"/>
          </rPr>
          <t xml:space="preserve">
</t>
        </r>
        <r>
          <rPr>
            <sz val="10"/>
            <color rgb="FF000000"/>
            <rFont val="Tahoma"/>
            <family val="2"/>
          </rPr>
          <t>20.090.000</t>
        </r>
      </text>
    </comment>
    <comment ref="E10" authorId="1" shapeId="0" xr:uid="{841BB7F1-0105-49CD-9EAF-A4CCB88BE4E1}">
      <text>
        <r>
          <rPr>
            <sz val="12"/>
            <color theme="1"/>
            <rFont val="Aptos Narrow"/>
            <family val="2"/>
            <scheme val="minor"/>
          </rPr>
          <t xml:space="preserve">Chỉ còn màu Purple
</t>
        </r>
      </text>
    </comment>
    <comment ref="F10" authorId="5" shapeId="0" xr:uid="{3EFF5B4D-BB8D-5843-B2F2-F5723C51E929}">
      <text>
        <r>
          <rPr>
            <sz val="12"/>
            <color rgb="FF000000"/>
            <rFont val="Aptos Narrow"/>
            <family val="2"/>
          </rPr>
          <t xml:space="preserve">chit trang:
</t>
        </r>
        <r>
          <rPr>
            <sz val="12"/>
            <color rgb="FF000000"/>
            <rFont val="Aptos Narrow"/>
            <family val="2"/>
          </rPr>
          <t>19.790.000</t>
        </r>
      </text>
    </comment>
    <comment ref="D11" authorId="4" shapeId="0" xr:uid="{2A118FBB-F1B7-1D4D-A5F2-777BBD37F95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16.990.000</t>
        </r>
      </text>
    </comment>
    <comment ref="B12" authorId="0" shapeId="0" xr:uid="{364BF8D1-E402-D849-ADAA-937400134C63}">
      <text>
        <r>
          <rPr>
            <b/>
            <sz val="10"/>
            <color rgb="FF000000"/>
            <rFont val="Tahoma"/>
            <family val="2"/>
          </rPr>
          <t xml:space="preserve">was 14090000
</t>
        </r>
        <r>
          <rPr>
            <b/>
            <sz val="10"/>
            <color rgb="FF000000"/>
            <rFont val="Tahoma"/>
            <family val="2"/>
          </rPr>
          <t xml:space="preserve">
</t>
        </r>
        <r>
          <rPr>
            <b/>
            <sz val="10"/>
            <color rgb="FF000000"/>
            <rFont val="Tahoma"/>
            <family val="2"/>
          </rPr>
          <t>VNP100</t>
        </r>
      </text>
    </comment>
    <comment ref="C12" authorId="0" shapeId="0" xr:uid="{DBDB913F-CF28-C44C-8287-997BAC718148}">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14.090
</t>
        </r>
      </text>
    </comment>
    <comment ref="D12" authorId="4" shapeId="0" xr:uid="{A2E59994-8841-2045-95CA-07A8528D9E8C}">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13.990.000</t>
        </r>
      </text>
    </comment>
    <comment ref="E12" authorId="1" shapeId="0" xr:uid="{B4DC62CC-6D10-4AF0-AF91-E78FFEF37B89}">
      <text>
        <r>
          <rPr>
            <sz val="12"/>
            <color rgb="FF000000"/>
            <rFont val="Aptos Narrow"/>
            <family val="2"/>
          </rPr>
          <t xml:space="preserve">Giảm 100K mua Online(Đã trừ vào giá)
</t>
        </r>
      </text>
    </comment>
    <comment ref="F12" authorId="2" shapeId="0" xr:uid="{93145A61-E65F-4A53-B02E-5F04BD4821DB}">
      <text>
        <r>
          <rPr>
            <sz val="12"/>
            <color theme="1"/>
            <rFont val="Aptos Narrow"/>
            <family val="2"/>
            <scheme val="minor"/>
          </rPr>
          <t>Người dùng Không xác định:
13.850.000</t>
        </r>
      </text>
    </comment>
    <comment ref="D13" authorId="4" shapeId="0" xr:uid="{59759580-809E-B346-92D9-21C3C7A4936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10.890.000</t>
        </r>
      </text>
    </comment>
    <comment ref="D14" authorId="4" shapeId="0" xr:uid="{114ED51F-A6F1-764E-9274-09CA2AB134B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8.940.000</t>
        </r>
      </text>
    </comment>
    <comment ref="E14" authorId="1" shapeId="0" xr:uid="{9EF1A30E-71E0-0B45-AB40-3289B925C75F}">
      <text>
        <r>
          <rPr>
            <sz val="12"/>
            <color rgb="FF000000"/>
            <rFont val="Aptos Narrow"/>
            <family val="2"/>
          </rPr>
          <t>Giảm 200K khi mua Online (đã trừ vào giá)</t>
        </r>
      </text>
    </comment>
    <comment ref="B16" authorId="0" shapeId="0" xr:uid="{816BF516-B9D9-0E4A-9518-763DEA16E0D0}">
      <text>
        <r>
          <rPr>
            <b/>
            <sz val="10"/>
            <color rgb="FF000000"/>
            <rFont val="Tahoma"/>
            <family val="2"/>
          </rPr>
          <t xml:space="preserve">was 12890000
</t>
        </r>
        <r>
          <rPr>
            <b/>
            <sz val="10"/>
            <color rgb="FF000000"/>
            <rFont val="Tahoma"/>
            <family val="2"/>
          </rPr>
          <t xml:space="preserve">
</t>
        </r>
        <r>
          <rPr>
            <b/>
            <sz val="10"/>
            <color rgb="FF000000"/>
            <rFont val="Tahoma"/>
            <family val="2"/>
          </rPr>
          <t>VNP100</t>
        </r>
        <r>
          <rPr>
            <sz val="10"/>
            <color rgb="FF000000"/>
            <rFont val="Tahoma"/>
            <family val="2"/>
          </rPr>
          <t xml:space="preserve">
</t>
        </r>
      </text>
    </comment>
    <comment ref="D16" authorId="4" shapeId="0" xr:uid="{74C03038-04AE-E042-B5EE-50895C65E95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12.690.000</t>
        </r>
      </text>
    </comment>
    <comment ref="D17" authorId="4" shapeId="0" xr:uid="{1263EE8E-4D1A-B54A-B428-29AA7562B95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9.940.000</t>
        </r>
      </text>
    </comment>
    <comment ref="E17" authorId="1" shapeId="0" xr:uid="{2FB364BF-DCE0-7740-BF70-50C2039F9BE2}">
      <text>
        <r>
          <rPr>
            <sz val="12"/>
            <color rgb="FF000000"/>
            <rFont val="Aptos Narrow"/>
            <family val="2"/>
          </rPr>
          <t xml:space="preserve">Last week is: 9.690K
</t>
        </r>
        <r>
          <rPr>
            <sz val="12"/>
            <color rgb="FF000000"/>
            <rFont val="Aptos Narrow"/>
            <family val="2"/>
          </rPr>
          <t xml:space="preserve">Giảm 200K mua Online
</t>
        </r>
        <r>
          <rPr>
            <sz val="12"/>
            <color rgb="FF000000"/>
            <rFont val="Aptos Narrow"/>
            <family val="2"/>
          </rPr>
          <t>Giảm 10% tối đa 120K khi mở ví VNPAY</t>
        </r>
      </text>
    </comment>
    <comment ref="F17" authorId="5" shapeId="0" xr:uid="{B15CDD2A-5CD0-884E-BC61-A0789A786055}">
      <text>
        <r>
          <rPr>
            <sz val="12"/>
            <color theme="1"/>
            <rFont val="Aptos Narrow"/>
            <family val="2"/>
            <scheme val="minor"/>
          </rPr>
          <t>chit trang:
9.490.000</t>
        </r>
      </text>
    </comment>
    <comment ref="D18" authorId="4" shapeId="0" xr:uid="{E617D62C-E780-BC42-BE90-69A6B3D427C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7.140.000</t>
        </r>
      </text>
    </comment>
    <comment ref="E18" authorId="1" shapeId="0" xr:uid="{AE62AFAC-8BCB-864D-A869-F84EC4457F78}">
      <text>
        <r>
          <rPr>
            <sz val="12"/>
            <color rgb="FF000000"/>
            <rFont val="Aptos Narrow"/>
            <family val="2"/>
          </rPr>
          <t>Giảm 10% tối đa 120K khi mở ví VNPAY</t>
        </r>
      </text>
    </comment>
    <comment ref="D19" authorId="4" shapeId="0" xr:uid="{C7F74E8E-8E43-0B42-B2DB-72E5B0F7436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16.890.000</t>
        </r>
      </text>
    </comment>
    <comment ref="E19" authorId="1" shapeId="0" xr:uid="{E4837125-F1C6-4A4B-BFF6-2F5EAAE64B73}">
      <text>
        <r>
          <rPr>
            <sz val="12"/>
            <color theme="1"/>
            <rFont val="Aptos Narrow"/>
            <family val="2"/>
            <scheme val="minor"/>
          </rPr>
          <t>Last week is: 16.390K
Giảm 10% tối đa 300K VNPAY</t>
        </r>
      </text>
    </comment>
    <comment ref="D20" authorId="4" shapeId="0" xr:uid="{EFEF3CC6-6CC7-D54F-87CE-00B85F113AC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21.890.000</t>
        </r>
      </text>
    </comment>
    <comment ref="E20" authorId="1" shapeId="0" xr:uid="{84994B41-4974-CF4A-800D-0EF5A9CA5542}">
      <text>
        <r>
          <rPr>
            <sz val="12"/>
            <color theme="1"/>
            <rFont val="Aptos Narrow"/>
            <family val="2"/>
            <scheme val="minor"/>
          </rPr>
          <t>Last week is: 21,490K
Giảm 10% tối đa 300K VNPAY</t>
        </r>
      </text>
    </comment>
    <comment ref="G20" authorId="3" shapeId="0" xr:uid="{1A5E3693-C8C0-3A49-859F-066363786A1A}">
      <text>
        <r>
          <rPr>
            <b/>
            <sz val="10"/>
            <color rgb="FF000000"/>
            <rFont val="Tahoma"/>
            <family val="2"/>
          </rPr>
          <t>Tran Dat:</t>
        </r>
        <r>
          <rPr>
            <sz val="10"/>
            <color rgb="FF000000"/>
            <rFont val="Tahoma"/>
            <family val="2"/>
          </rPr>
          <t xml:space="preserve">
</t>
        </r>
        <r>
          <rPr>
            <sz val="10"/>
            <color rgb="FF000000"/>
            <rFont val="Tahoma"/>
            <family val="2"/>
          </rPr>
          <t>21.990.000</t>
        </r>
      </text>
    </comment>
    <comment ref="D21" authorId="4" shapeId="0" xr:uid="{F00BD49E-5837-EE41-9BFC-DCF339A14E6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27.590.000</t>
        </r>
      </text>
    </comment>
    <comment ref="E21" authorId="1" shapeId="0" xr:uid="{C09AE446-A65A-9344-A34E-241D1F8853CB}">
      <text>
        <r>
          <rPr>
            <sz val="12"/>
            <color theme="1"/>
            <rFont val="Aptos Narrow"/>
            <family val="2"/>
            <scheme val="minor"/>
          </rPr>
          <t>Last week is: 27.490K
Giảm 10% tối đa 300K VNPAY</t>
        </r>
      </text>
    </comment>
    <comment ref="D22" authorId="4" shapeId="0" xr:uid="{4D1B78DE-9E01-E644-A1A0-E50E6F93D36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36.490.000</t>
        </r>
      </text>
    </comment>
    <comment ref="D23" authorId="4" shapeId="0" xr:uid="{EAC39E74-B4E8-1D44-86DB-258E9DFC2AB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5.940.000</t>
        </r>
      </text>
    </comment>
    <comment ref="E23" authorId="1" shapeId="0" xr:uid="{4953117F-685B-9844-8BA8-40107595A0DE}">
      <text>
        <r>
          <rPr>
            <sz val="12"/>
            <color rgb="FF000000"/>
            <rFont val="Aptos Narrow"/>
            <family val="2"/>
          </rPr>
          <t>Last week: 5.870.000</t>
        </r>
      </text>
    </comment>
    <comment ref="F23" authorId="2" shapeId="0" xr:uid="{BA2E0947-7155-4307-B5F6-C8BDCD58EB8E}">
      <text>
        <r>
          <rPr>
            <sz val="12"/>
            <color theme="1"/>
            <rFont val="Aptos Narrow"/>
            <family val="2"/>
            <scheme val="minor"/>
          </rPr>
          <t>Người dùng Không xác định:
5.990.000</t>
        </r>
      </text>
    </comment>
    <comment ref="D24" authorId="4" shapeId="0" xr:uid="{3594B17C-4ED9-144B-BDD3-A5A4F0C465D9}">
      <text>
        <r>
          <rPr>
            <b/>
            <sz val="10"/>
            <color rgb="FF000000"/>
            <rFont val="Tahoma"/>
            <family val="2"/>
          </rPr>
          <t>Việt Hoàng:</t>
        </r>
        <r>
          <rPr>
            <sz val="10"/>
            <color rgb="FF000000"/>
            <rFont val="Tahoma"/>
            <family val="2"/>
          </rPr>
          <t xml:space="preserve">
</t>
        </r>
        <r>
          <rPr>
            <sz val="10"/>
            <color rgb="FF000000"/>
            <rFont val="Tahoma"/>
            <family val="2"/>
          </rPr>
          <t>Last week: 7.240;000</t>
        </r>
      </text>
    </comment>
    <comment ref="E24" authorId="1" shapeId="0" xr:uid="{CE211DE7-CA98-0543-BA67-2B4C08FD666E}">
      <text>
        <r>
          <rPr>
            <sz val="12"/>
            <color rgb="FF000000"/>
            <rFont val="Aptos Narrow"/>
            <family val="2"/>
          </rPr>
          <t>Last week: 7.190.000</t>
        </r>
      </text>
    </comment>
    <comment ref="F24" authorId="2" shapeId="0" xr:uid="{44D1C7CC-5AEF-4898-8419-3965049F7929}">
      <text>
        <r>
          <rPr>
            <sz val="12"/>
            <color theme="1"/>
            <rFont val="Aptos Narrow"/>
            <family val="2"/>
            <scheme val="minor"/>
          </rPr>
          <t>Người dùng Không xác định:
7.390.000</t>
        </r>
      </text>
    </comment>
    <comment ref="D25" authorId="4" shapeId="0" xr:uid="{06293E9D-BD96-CF4F-937B-BCDE66486D96}">
      <text>
        <r>
          <rPr>
            <b/>
            <sz val="10"/>
            <color rgb="FF000000"/>
            <rFont val="Tahoma"/>
            <family val="2"/>
          </rPr>
          <t>Việt Hoàng:</t>
        </r>
        <r>
          <rPr>
            <sz val="10"/>
            <color rgb="FF000000"/>
            <rFont val="Tahoma"/>
            <family val="2"/>
          </rPr>
          <t xml:space="preserve">
</t>
        </r>
        <r>
          <rPr>
            <sz val="10"/>
            <color rgb="FF000000"/>
            <rFont val="Tahoma"/>
            <family val="2"/>
          </rPr>
          <t>Last week: 6.740.000</t>
        </r>
      </text>
    </comment>
    <comment ref="E25" authorId="1" shapeId="0" xr:uid="{01D30854-70F9-4D46-AC04-B263AF8E00D2}">
      <text>
        <r>
          <rPr>
            <sz val="12"/>
            <color rgb="FF000000"/>
            <rFont val="Aptos Narrow"/>
            <family val="2"/>
          </rPr>
          <t>Last week: 6.470.000</t>
        </r>
      </text>
    </comment>
    <comment ref="F25" authorId="2" shapeId="0" xr:uid="{CE1A778E-C0AC-41E7-A3BC-9A7AB5021C55}">
      <text>
        <r>
          <rPr>
            <sz val="12"/>
            <color theme="1"/>
            <rFont val="Aptos Narrow"/>
            <family val="2"/>
            <scheme val="minor"/>
          </rPr>
          <t>Người dùng Không xác định:
6.990.000</t>
        </r>
      </text>
    </comment>
    <comment ref="D26" authorId="4" shapeId="0" xr:uid="{56502C99-4640-B543-B419-AF410036464D}">
      <text>
        <r>
          <rPr>
            <b/>
            <sz val="10"/>
            <color rgb="FF000000"/>
            <rFont val="Tahoma"/>
            <family val="2"/>
          </rPr>
          <t>Việt Hoàng:</t>
        </r>
        <r>
          <rPr>
            <sz val="10"/>
            <color rgb="FF000000"/>
            <rFont val="Tahoma"/>
            <family val="2"/>
          </rPr>
          <t xml:space="preserve">
</t>
        </r>
        <r>
          <rPr>
            <sz val="10"/>
            <color rgb="FF000000"/>
            <rFont val="Tahoma"/>
            <family val="2"/>
          </rPr>
          <t>Last week: 8.040.000</t>
        </r>
      </text>
    </comment>
    <comment ref="E26" authorId="1" shapeId="0" xr:uid="{945A6AA3-B9F7-7B46-AF21-58DE1C6E1EDB}">
      <text>
        <r>
          <rPr>
            <sz val="12"/>
            <color rgb="FF000000"/>
            <rFont val="Aptos Narrow"/>
            <family val="2"/>
          </rPr>
          <t>Last week was: 7.870.000</t>
        </r>
      </text>
    </comment>
    <comment ref="F26" authorId="2" shapeId="0" xr:uid="{DEB3753A-9052-4512-AAEE-0F4B015AEAC9}">
      <text>
        <r>
          <rPr>
            <sz val="12"/>
            <color theme="1"/>
            <rFont val="Aptos Narrow"/>
            <family val="2"/>
            <scheme val="minor"/>
          </rPr>
          <t>Người dùng Không xác định:
8.190.000</t>
        </r>
      </text>
    </comment>
    <comment ref="G26" authorId="3" shapeId="0" xr:uid="{15DEDE8B-A7F8-4040-834A-CA0318AC6CCB}">
      <text>
        <r>
          <rPr>
            <b/>
            <sz val="10"/>
            <color rgb="FF000000"/>
            <rFont val="Tahoma"/>
            <family val="2"/>
          </rPr>
          <t>Tran Dat:</t>
        </r>
        <r>
          <rPr>
            <sz val="10"/>
            <color rgb="FF000000"/>
            <rFont val="Tahoma"/>
            <family val="2"/>
          </rPr>
          <t xml:space="preserve">
</t>
        </r>
        <r>
          <rPr>
            <sz val="10"/>
            <color rgb="FF000000"/>
            <rFont val="Tahoma"/>
            <family val="2"/>
          </rPr>
          <t>7.690.000</t>
        </r>
      </text>
    </comment>
    <comment ref="D27" authorId="4" shapeId="0" xr:uid="{EBC76D4A-2BFA-4C46-8B97-E0A1AF00C6EB}">
      <text>
        <r>
          <rPr>
            <b/>
            <sz val="10"/>
            <color rgb="FF000000"/>
            <rFont val="Tahoma"/>
            <family val="2"/>
          </rPr>
          <t>Việt Hoàng:</t>
        </r>
        <r>
          <rPr>
            <sz val="10"/>
            <color rgb="FF000000"/>
            <rFont val="Tahoma"/>
            <family val="2"/>
          </rPr>
          <t xml:space="preserve">
</t>
        </r>
        <r>
          <rPr>
            <sz val="10"/>
            <color rgb="FF000000"/>
            <rFont val="Tahoma"/>
            <family val="2"/>
          </rPr>
          <t>Last week: 9.540.000</t>
        </r>
      </text>
    </comment>
    <comment ref="D28" authorId="4" shapeId="0" xr:uid="{EA36ACF5-2D86-884A-BEAB-651A12F6872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12.190.000</t>
        </r>
      </text>
    </comment>
    <comment ref="D29" authorId="4" shapeId="0" xr:uid="{E761CAD1-D7E9-584F-AD6F-D7371561DC2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10.490.000</t>
        </r>
      </text>
    </comment>
    <comment ref="F29" authorId="2" shapeId="0" xr:uid="{C2FE6CBD-61BC-4FA9-A059-FC48A11D5D19}">
      <text>
        <r>
          <rPr>
            <sz val="12"/>
            <color theme="1"/>
            <rFont val="Aptos Narrow"/>
            <family val="2"/>
            <scheme val="minor"/>
          </rPr>
          <t>Người dùng Không xác định:
10.390.000</t>
        </r>
      </text>
    </comment>
    <comment ref="D30" authorId="4" shapeId="0" xr:uid="{EF2F544C-E14B-394D-AC5E-74513316C4F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30" authorId="1" shapeId="0" xr:uid="{F74D3E71-8548-C44E-B21D-3E1A202C06DA}">
      <text>
        <r>
          <rPr>
            <sz val="12"/>
            <color rgb="FF000000"/>
            <rFont val="Aptos Narrow"/>
            <family val="2"/>
          </rPr>
          <t xml:space="preserve">
</t>
        </r>
        <r>
          <rPr>
            <sz val="12"/>
            <color rgb="FF000000"/>
            <rFont val="Aptos Narrow"/>
            <family val="2"/>
          </rPr>
          <t>Last week: 12.870.000</t>
        </r>
      </text>
    </comment>
    <comment ref="B31" authorId="0" shapeId="0" xr:uid="{6B597483-3CED-1049-8340-6EFB07586262}">
      <text>
        <r>
          <rPr>
            <b/>
            <sz val="10"/>
            <color rgb="FF000000"/>
            <rFont val="Tahoma"/>
            <family val="2"/>
          </rPr>
          <t xml:space="preserve">was 20990000
</t>
        </r>
        <r>
          <rPr>
            <b/>
            <sz val="10"/>
            <color rgb="FF000000"/>
            <rFont val="Tahoma"/>
            <family val="2"/>
          </rPr>
          <t xml:space="preserve">
</t>
        </r>
        <r>
          <rPr>
            <b/>
            <sz val="10"/>
            <color rgb="FF000000"/>
            <rFont val="Tahoma"/>
            <family val="2"/>
          </rPr>
          <t>VNP100</t>
        </r>
      </text>
    </comment>
    <comment ref="C31" authorId="0" shapeId="0" xr:uid="{035102DD-6A27-C646-AEA6-FFEBFFF163BF}">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20.990
</t>
        </r>
      </text>
    </comment>
    <comment ref="D31" authorId="4" shapeId="0" xr:uid="{8D36B386-EC95-8B42-A961-EE256C6E48D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20.890.000</t>
        </r>
      </text>
    </comment>
    <comment ref="D32" authorId="4" shapeId="0" xr:uid="{FB510BCD-E6D9-3544-892D-67BB3DC3FD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5.740.000</t>
        </r>
      </text>
    </comment>
    <comment ref="E32" authorId="1" shapeId="0" xr:uid="{6C1B7679-F29A-CA46-A4D2-B3F2E4884B7A}">
      <text>
        <r>
          <rPr>
            <sz val="12"/>
            <color theme="1"/>
            <rFont val="Aptos Narrow"/>
            <family val="2"/>
            <scheme val="minor"/>
          </rPr>
          <t xml:space="preserve">Last week was: 5.419K
</t>
        </r>
      </text>
    </comment>
    <comment ref="E33" authorId="1" shapeId="0" xr:uid="{7E25B206-AF87-E442-96FC-B80728E0C25D}">
      <text>
        <r>
          <rPr>
            <sz val="12"/>
            <color theme="1"/>
            <rFont val="Aptos Narrow"/>
            <family val="2"/>
            <scheme val="minor"/>
          </rPr>
          <t xml:space="preserve">
Last week: 3.770.000</t>
        </r>
      </text>
    </comment>
    <comment ref="E34" authorId="1" shapeId="0" xr:uid="{1D7401B0-1F02-4BCC-91AF-B18B8698544D}">
      <text>
        <r>
          <rPr>
            <sz val="12"/>
            <color theme="1"/>
            <rFont val="Aptos Narrow"/>
            <family val="2"/>
            <scheme val="minor"/>
          </rPr>
          <t>Last week is: 2.690K</t>
        </r>
      </text>
    </comment>
    <comment ref="B35" authorId="0" shapeId="0" xr:uid="{31FF0632-7CC6-2E49-9904-0875BF557CC0}">
      <text>
        <r>
          <rPr>
            <b/>
            <sz val="10"/>
            <color rgb="FF000000"/>
            <rFont val="Tahoma"/>
            <family val="2"/>
          </rPr>
          <t xml:space="preserve">was 18390000
</t>
        </r>
        <r>
          <rPr>
            <b/>
            <sz val="10"/>
            <color rgb="FF000000"/>
            <rFont val="Tahoma"/>
            <family val="2"/>
          </rPr>
          <t xml:space="preserve">
</t>
        </r>
        <r>
          <rPr>
            <b/>
            <sz val="10"/>
            <color rgb="FF000000"/>
            <rFont val="Tahoma"/>
            <family val="2"/>
          </rPr>
          <t>VNP100</t>
        </r>
      </text>
    </comment>
    <comment ref="C35" authorId="0" shapeId="0" xr:uid="{C37473CC-D4EC-EE43-9D59-3F41F315F9B2}">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18.390
</t>
        </r>
      </text>
    </comment>
    <comment ref="F35" authorId="2" shapeId="0" xr:uid="{5CB4FA3C-B511-4574-B9A1-0A2E97C80B65}">
      <text>
        <r>
          <rPr>
            <sz val="12"/>
            <color theme="1"/>
            <rFont val="Aptos Narrow"/>
            <family val="2"/>
            <scheme val="minor"/>
          </rPr>
          <t>Người dùng Không xác định:
18.290.000</t>
        </r>
      </text>
    </comment>
    <comment ref="B36" authorId="0" shapeId="0" xr:uid="{C3B1ED58-1714-3D4D-BBC1-53F8BC04A39D}">
      <text>
        <r>
          <rPr>
            <b/>
            <sz val="10"/>
            <color rgb="FF000000"/>
            <rFont val="Tahoma"/>
            <family val="2"/>
          </rPr>
          <t xml:space="preserve">was 24690000
</t>
        </r>
        <r>
          <rPr>
            <b/>
            <sz val="10"/>
            <color rgb="FF000000"/>
            <rFont val="Tahoma"/>
            <family val="2"/>
          </rPr>
          <t xml:space="preserve">
VNP100
Giảm giá để bỏ tặng Office</t>
        </r>
      </text>
    </comment>
    <comment ref="C36" authorId="0" shapeId="0" xr:uid="{4CC2FE90-36E1-8C48-B6CE-B17B7DD3A67F}">
      <text>
        <r>
          <rPr>
            <b/>
            <sz val="10"/>
            <color rgb="FF000000"/>
            <rFont val="Aptos Narrow"/>
            <family val="2"/>
            <scheme val="minor"/>
          </rPr>
          <t>w13</t>
        </r>
        <r>
          <rPr>
            <sz val="10"/>
            <color rgb="FF000000"/>
            <rFont val="Aptos Narrow"/>
            <family val="2"/>
            <scheme val="minor"/>
          </rPr>
          <t xml:space="preserve"> </t>
        </r>
        <r>
          <rPr>
            <b/>
            <sz val="10"/>
            <color rgb="FF000000"/>
            <rFont val="Tahoma"/>
            <family val="2"/>
          </rPr>
          <t xml:space="preserve"> 24.690
</t>
        </r>
      </text>
    </comment>
    <comment ref="D36" authorId="4" shapeId="0" xr:uid="{5A64B95C-A494-BE49-A369-3A31C28A923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23.690.000</t>
        </r>
      </text>
    </comment>
    <comment ref="F36" authorId="5" shapeId="0" xr:uid="{0DBAAACD-FFE2-ED43-A8EB-D697DD089E59}">
      <text>
        <r>
          <rPr>
            <sz val="12"/>
            <color theme="1"/>
            <rFont val="Aptos Narrow"/>
            <family val="2"/>
            <scheme val="minor"/>
          </rPr>
          <t>chit trang:
23.490.000</t>
        </r>
      </text>
    </comment>
    <comment ref="F38" authorId="2" shapeId="0" xr:uid="{7965E2DD-C2F3-2C4B-86C2-3FB98AB02DDB}">
      <text>
        <r>
          <rPr>
            <sz val="12"/>
            <color theme="1"/>
            <rFont val="Aptos Narrow"/>
            <family val="2"/>
            <scheme val="minor"/>
          </rPr>
          <t>Người dùng Không xác định:
31.390.000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Người dùng Khách</author>
    <author>Microsoft Office User</author>
    <author>chit trang</author>
    <author>Tran Dat</author>
  </authors>
  <commentList>
    <comment ref="D2" authorId="0" shapeId="0" xr:uid="{216C13C5-EE6F-1542-93F3-B409C71BAEE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22.990.000 (VNP: 500k)</t>
        </r>
      </text>
    </comment>
    <comment ref="E2" authorId="1" shapeId="0" xr:uid="{C96CF8EA-8718-4EAB-8020-A77D85E5C57A}">
      <text>
        <r>
          <rPr>
            <sz val="12"/>
            <color rgb="FF000000"/>
            <rFont val="Aptos Narrow"/>
            <family val="2"/>
          </rPr>
          <t xml:space="preserve">Last week is: 22.990K
</t>
        </r>
        <r>
          <rPr>
            <sz val="12"/>
            <color rgb="FF000000"/>
            <rFont val="Aptos Narrow"/>
            <family val="2"/>
          </rPr>
          <t xml:space="preserve">
</t>
        </r>
        <r>
          <rPr>
            <sz val="12"/>
            <color rgb="FF000000"/>
            <rFont val="Aptos Narrow"/>
            <family val="2"/>
          </rPr>
          <t xml:space="preserve">Giảm 500K cho khách Pre-order (trừ màu titan sa mạc).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F2" authorId="2" shapeId="0" xr:uid="{0D7BEEFE-2A8F-4A7A-AB27-158DD3F62E9E}">
      <text>
        <r>
          <rPr>
            <sz val="12"/>
            <color theme="1"/>
            <rFont val="Aptos Narrow"/>
            <family val="2"/>
            <scheme val="minor"/>
          </rPr>
          <t>Người dùng Không xác định:
21.990.000</t>
        </r>
      </text>
    </comment>
    <comment ref="D3" authorId="0" shapeId="0" xr:uid="{E4E3FE83-5C17-6846-9A1E-111BB6637AD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25.990.000 (VNP: 500k)</t>
        </r>
      </text>
    </comment>
    <comment ref="E3" authorId="1" shapeId="0" xr:uid="{2AE4092E-33ED-4B40-874B-2BD806B7D0B5}">
      <text>
        <r>
          <rPr>
            <sz val="12"/>
            <color rgb="FF000000"/>
            <rFont val="Aptos Narrow"/>
            <family val="2"/>
          </rPr>
          <t xml:space="preserve">Last week is: 25.990K
</t>
        </r>
        <r>
          <rPr>
            <sz val="12"/>
            <color rgb="FF000000"/>
            <rFont val="Aptos Narrow"/>
            <family val="2"/>
          </rPr>
          <t xml:space="preserve">
</t>
        </r>
        <r>
          <rPr>
            <sz val="12"/>
            <color rgb="FF000000"/>
            <rFont val="Aptos Narrow"/>
            <family val="2"/>
          </rPr>
          <t xml:space="preserve">Giảm 500K cho khách Pre-order và thanh toán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 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D4" authorId="0" shapeId="0" xr:uid="{8A896295-BE66-D94F-9A06-F10B46F00C2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28.990.000 (VNP: 500k)</t>
        </r>
      </text>
    </comment>
    <comment ref="E4" authorId="1" shapeId="0" xr:uid="{2C344F68-8A5A-4E69-82A7-0E1765218A0F}">
      <text>
        <r>
          <rPr>
            <sz val="12"/>
            <color rgb="FF000000"/>
            <rFont val="Aptos Narrow"/>
            <family val="2"/>
          </rPr>
          <t xml:space="preserve">Last week is: 28.990K
</t>
        </r>
        <r>
          <rPr>
            <sz val="12"/>
            <color rgb="FF000000"/>
            <rFont val="Aptos Narrow"/>
            <family val="2"/>
          </rPr>
          <t xml:space="preserve">
</t>
        </r>
        <r>
          <rPr>
            <sz val="12"/>
            <color rgb="FF000000"/>
            <rFont val="Aptos Narrow"/>
            <family val="2"/>
          </rPr>
          <t xml:space="preserve">Giảm 500K cho khách Pre-order và lấy hàng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Khách hàng chọn 01 trong các khuyến mại sau đây (Áp dụng cho Titan Sa Mạc trên giá 30.490.000đ) 
</t>
        </r>
        <r>
          <rPr>
            <sz val="12"/>
            <color rgb="FF000000"/>
            <rFont val="Aptos Narrow"/>
            <family val="2"/>
          </rPr>
          <t xml:space="preserve">  Khuyến mại 1: Giảm ngay 1,500,000đ 
</t>
        </r>
        <r>
          <rPr>
            <sz val="12"/>
            <color rgb="FF000000"/>
            <rFont val="Aptos Narrow"/>
            <family val="2"/>
          </rPr>
          <t xml:space="preserve">  Khuyến mại 2: Tặng ngay bảo hành 2 năm chính hãng và bộ phụ kiện ốp lưng kèm tấm dán màn hình iPhone 
</t>
        </r>
        <r>
          <rPr>
            <sz val="12"/>
            <color rgb="FF000000"/>
            <rFont val="Aptos Narrow"/>
            <family val="2"/>
          </rPr>
          <t xml:space="preserve">  Khuyến mại 3: Tặng ngay bảo hành 2 năm chính hãng và phiếu mua hàng phụ kiện giảm giá 300,000đ 
</t>
        </r>
      </text>
    </comment>
    <comment ref="D5" authorId="0" shapeId="0" xr:uid="{15FCB7E1-957E-6B4E-9E21-FC9BD79DF34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34.990.000 (VNP: 500k)</t>
        </r>
      </text>
    </comment>
    <comment ref="E5" authorId="1" shapeId="0" xr:uid="{9792D951-CE07-4834-A7B8-E104E788952F}">
      <text>
        <r>
          <rPr>
            <sz val="12"/>
            <color rgb="FF000000"/>
            <rFont val="Aptos Narrow"/>
            <family val="2"/>
          </rPr>
          <t xml:space="preserve">Last week is: 34.990K
</t>
        </r>
        <r>
          <rPr>
            <sz val="12"/>
            <color rgb="FF000000"/>
            <rFont val="Aptos Narrow"/>
            <family val="2"/>
          </rPr>
          <t xml:space="preserve">
</t>
        </r>
        <r>
          <rPr>
            <sz val="12"/>
            <color rgb="FF000000"/>
            <rFont val="Aptos Narrow"/>
            <family val="2"/>
          </rPr>
          <t xml:space="preserve">Giảm 500K cho khách Pre-order và nhận hàng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Áp dụng cho Titan Sa Mạc (Áp dụng trên giá 36.490.000đ) 
</t>
        </r>
        <r>
          <rPr>
            <sz val="12"/>
            <color rgb="FF000000"/>
            <rFont val="Aptos Narrow"/>
            <family val="2"/>
          </rPr>
          <t xml:space="preserve">  Tặng ngay bảo hành 2 năm chính hãng và bộ phụ kiện ốp lưng kèm tấm dán màn hình iPhone Hoặc Tặng ngay bảo hành 2 năm chính hãng và phiếu mua hàng phụ kiện giảm giá 300,000đ 
</t>
        </r>
      </text>
    </comment>
    <comment ref="B6" authorId="3" shapeId="0" xr:uid="{3A0E4901-4F28-4742-8B11-32F646749680}">
      <text>
        <r>
          <rPr>
            <b/>
            <sz val="10"/>
            <color rgb="FF000000"/>
            <rFont val="Tahoma"/>
            <family val="2"/>
          </rPr>
          <t xml:space="preserve">was 19590000
</t>
        </r>
        <r>
          <rPr>
            <b/>
            <sz val="10"/>
            <color rgb="FF000000"/>
            <rFont val="Tahoma"/>
            <family val="2"/>
          </rPr>
          <t xml:space="preserve">
</t>
        </r>
        <r>
          <rPr>
            <b/>
            <sz val="10"/>
            <color rgb="FF000000"/>
            <rFont val="Tahoma"/>
            <family val="2"/>
          </rPr>
          <t>VNP100</t>
        </r>
      </text>
    </comment>
    <comment ref="C6" authorId="3" shapeId="0" xr:uid="{9371B16C-6BB1-4B96-AB6B-C9C0965ADF03}">
      <text>
        <r>
          <rPr>
            <b/>
            <sz val="10"/>
            <color rgb="FF000000"/>
            <rFont val="Tahoma"/>
            <family val="2"/>
          </rPr>
          <t xml:space="preserve">W1 19.590
</t>
        </r>
      </text>
    </comment>
    <comment ref="B7" authorId="3" shapeId="0" xr:uid="{DCD12947-F144-984B-8599-24FFB0782FEC}">
      <text>
        <r>
          <rPr>
            <b/>
            <sz val="10"/>
            <color rgb="FF000000"/>
            <rFont val="Tahoma"/>
            <family val="2"/>
          </rPr>
          <t xml:space="preserve">was 22590
</t>
        </r>
        <r>
          <rPr>
            <b/>
            <sz val="10"/>
            <color rgb="FF000000"/>
            <rFont val="Tahoma"/>
            <family val="2"/>
          </rPr>
          <t xml:space="preserve">
</t>
        </r>
        <r>
          <rPr>
            <b/>
            <sz val="10"/>
            <color rgb="FF000000"/>
            <rFont val="Tahoma"/>
            <family val="2"/>
          </rPr>
          <t>VNP 100</t>
        </r>
        <r>
          <rPr>
            <sz val="10"/>
            <color rgb="FF000000"/>
            <rFont val="Tahoma"/>
            <family val="2"/>
          </rPr>
          <t xml:space="preserve">
</t>
        </r>
      </text>
    </comment>
    <comment ref="C7" authorId="3" shapeId="0" xr:uid="{20B5C6C3-5165-48B6-BDB7-1C5AC63F42C1}">
      <text>
        <r>
          <rPr>
            <b/>
            <sz val="10"/>
            <color rgb="FF000000"/>
            <rFont val="Tahoma"/>
            <family val="2"/>
          </rPr>
          <t>w1 22.590</t>
        </r>
      </text>
    </comment>
    <comment ref="D7" authorId="0" shapeId="0" xr:uid="{0E53929E-11EC-4638-972E-8D22A3C79FA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22.790.000</t>
        </r>
      </text>
    </comment>
    <comment ref="F7" authorId="2" shapeId="0" xr:uid="{AB8BDFD3-FB46-424C-BD58-248F2AA1F0E6}">
      <text>
        <r>
          <rPr>
            <sz val="12"/>
            <color theme="1"/>
            <rFont val="Aptos Narrow"/>
            <family val="2"/>
            <scheme val="minor"/>
          </rPr>
          <t>Người dùng Không xác định:
22.690.000</t>
        </r>
      </text>
    </comment>
    <comment ref="D8" authorId="0" shapeId="0" xr:uid="{D1619FC5-B6D5-4F1B-9530-9892282D7D3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25.190.000</t>
        </r>
      </text>
    </comment>
    <comment ref="F8" authorId="4" shapeId="0" xr:uid="{4390BF8A-6A77-4241-B429-BC11A5270CB3}">
      <text>
        <r>
          <rPr>
            <sz val="12"/>
            <color rgb="FF000000"/>
            <rFont val="Aptos Narrow"/>
            <family val="2"/>
          </rPr>
          <t xml:space="preserve">chit trang:
</t>
        </r>
        <r>
          <rPr>
            <sz val="12"/>
            <color rgb="FF000000"/>
            <rFont val="Aptos Narrow"/>
            <family val="2"/>
          </rPr>
          <t>24.790.000</t>
        </r>
      </text>
    </comment>
    <comment ref="E9" authorId="1" shapeId="0" xr:uid="{57D9C55F-E6FF-49A8-97A6-CAFC11306AA7}">
      <text>
        <r>
          <rPr>
            <sz val="12"/>
            <color rgb="FF000000"/>
            <rFont val="Aptos Narrow"/>
            <family val="2"/>
          </rPr>
          <t xml:space="preserve">Last week was: 28.990.000
</t>
        </r>
        <r>
          <rPr>
            <sz val="12"/>
            <color rgb="FF000000"/>
            <rFont val="Aptos Narrow"/>
            <family val="2"/>
          </rPr>
          <t xml:space="preserve">
</t>
        </r>
        <r>
          <rPr>
            <sz val="12"/>
            <color rgb="FF000000"/>
            <rFont val="Aptos Narrow"/>
            <family val="2"/>
          </rPr>
          <t xml:space="preserve">Giảm 1.000.000VND mua hàng Online (đã trừ vào giá)
</t>
        </r>
      </text>
    </comment>
    <comment ref="F9" authorId="2" shapeId="0" xr:uid="{2B2B59E1-5A55-45B5-8D4B-E03411857D0D}">
      <text>
        <r>
          <rPr>
            <sz val="12"/>
            <color rgb="FF000000"/>
            <rFont val="Aptos Narrow"/>
            <family val="2"/>
          </rPr>
          <t xml:space="preserve">Người dùng Không xác định:
</t>
        </r>
        <r>
          <rPr>
            <sz val="12"/>
            <color rgb="FF000000"/>
            <rFont val="Aptos Narrow"/>
            <family val="2"/>
          </rPr>
          <t>29.250.000</t>
        </r>
      </text>
    </comment>
    <comment ref="G9" authorId="5" shapeId="0" xr:uid="{39E46E79-02DB-D240-BD6F-DA2031CA5EB0}">
      <text>
        <r>
          <rPr>
            <b/>
            <sz val="10"/>
            <color rgb="FF000000"/>
            <rFont val="Tahoma"/>
            <family val="2"/>
          </rPr>
          <t>Tran Dat:</t>
        </r>
        <r>
          <rPr>
            <sz val="10"/>
            <color rgb="FF000000"/>
            <rFont val="Tahoma"/>
            <family val="2"/>
          </rPr>
          <t xml:space="preserve">
</t>
        </r>
        <r>
          <rPr>
            <sz val="10"/>
            <color rgb="FF000000"/>
            <rFont val="Tahoma"/>
            <family val="2"/>
          </rPr>
          <t>28.790.000</t>
        </r>
      </text>
    </comment>
    <comment ref="B10" authorId="3" shapeId="0" xr:uid="{6DDAE18D-9E98-A24E-9C3F-A0969AF16B09}">
      <text>
        <r>
          <rPr>
            <b/>
            <sz val="10"/>
            <color rgb="FF000000"/>
            <rFont val="Tahoma"/>
            <family val="2"/>
          </rPr>
          <t xml:space="preserve">was 19890000
</t>
        </r>
        <r>
          <rPr>
            <b/>
            <sz val="10"/>
            <color rgb="FF000000"/>
            <rFont val="Tahoma"/>
            <family val="2"/>
          </rPr>
          <t xml:space="preserve">
</t>
        </r>
        <r>
          <rPr>
            <b/>
            <sz val="10"/>
            <color rgb="FF000000"/>
            <rFont val="Tahoma"/>
            <family val="2"/>
          </rPr>
          <t>VNP100</t>
        </r>
        <r>
          <rPr>
            <sz val="10"/>
            <color rgb="FF000000"/>
            <rFont val="Tahoma"/>
            <family val="2"/>
          </rPr>
          <t xml:space="preserve">
</t>
        </r>
      </text>
    </comment>
    <comment ref="C10" authorId="3" shapeId="0" xr:uid="{354323E7-04C5-4046-A724-6412C8DC4E04}">
      <text>
        <r>
          <rPr>
            <b/>
            <sz val="10"/>
            <color rgb="FF000000"/>
            <rFont val="Tahoma"/>
            <family val="2"/>
          </rPr>
          <t>w1 19.890</t>
        </r>
      </text>
    </comment>
    <comment ref="D10" authorId="0" shapeId="0" xr:uid="{E3394E25-05C0-48B3-B954-06F7D21BFA4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20.190.000</t>
        </r>
      </text>
    </comment>
    <comment ref="E10" authorId="1" shapeId="0" xr:uid="{67452372-D456-4A35-80F5-A01D4B13EA3F}">
      <text>
        <r>
          <rPr>
            <sz val="12"/>
            <color rgb="FF000000"/>
            <rFont val="Aptos Narrow"/>
            <family val="2"/>
          </rPr>
          <t xml:space="preserve">Chỉ còn màu Purple
</t>
        </r>
      </text>
    </comment>
    <comment ref="B12" authorId="3" shapeId="0" xr:uid="{E71DEE81-F6E2-4108-834D-BDDC230C61D2}">
      <text>
        <r>
          <rPr>
            <b/>
            <sz val="10"/>
            <color rgb="FF000000"/>
            <rFont val="Tahoma"/>
            <family val="2"/>
          </rPr>
          <t xml:space="preserve">was 14190000
</t>
        </r>
        <r>
          <rPr>
            <b/>
            <sz val="10"/>
            <color rgb="FF000000"/>
            <rFont val="Tahoma"/>
            <family val="2"/>
          </rPr>
          <t xml:space="preserve">
</t>
        </r>
        <r>
          <rPr>
            <b/>
            <sz val="10"/>
            <color rgb="FF000000"/>
            <rFont val="Tahoma"/>
            <family val="2"/>
          </rPr>
          <t>VNP100</t>
        </r>
      </text>
    </comment>
    <comment ref="C12" authorId="3" shapeId="0" xr:uid="{6D3CE4EB-5FD1-DF47-B5EC-C32E92F871D1}">
      <text>
        <r>
          <rPr>
            <b/>
            <sz val="10"/>
            <color rgb="FF000000"/>
            <rFont val="Tahoma"/>
            <family val="2"/>
          </rPr>
          <t>w1 14.190</t>
        </r>
      </text>
    </comment>
    <comment ref="D12" authorId="0" shapeId="0" xr:uid="{F04C1F5C-403B-48BC-9C90-EA15D52286B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14.290.000</t>
        </r>
      </text>
    </comment>
    <comment ref="E12" authorId="1" shapeId="0" xr:uid="{E178AAD0-9012-443B-83C2-D558352F8361}">
      <text>
        <r>
          <rPr>
            <sz val="12"/>
            <color rgb="FF000000"/>
            <rFont val="Aptos Narrow"/>
            <family val="2"/>
          </rPr>
          <t xml:space="preserve">Giảm 100K mua Online(Đã trừ vào giá)
</t>
        </r>
      </text>
    </comment>
    <comment ref="G12" authorId="5" shapeId="0" xr:uid="{61D2FA27-1D8E-4645-B321-F79FFC6DF763}">
      <text>
        <r>
          <rPr>
            <b/>
            <sz val="10"/>
            <color rgb="FF000000"/>
            <rFont val="Tahoma"/>
            <family val="2"/>
          </rPr>
          <t>Tran Dat:</t>
        </r>
        <r>
          <rPr>
            <sz val="10"/>
            <color rgb="FF000000"/>
            <rFont val="Tahoma"/>
            <family val="2"/>
          </rPr>
          <t xml:space="preserve">
</t>
        </r>
        <r>
          <rPr>
            <sz val="10"/>
            <color rgb="FF000000"/>
            <rFont val="Tahoma"/>
            <family val="2"/>
          </rPr>
          <t>13.790.000</t>
        </r>
      </text>
    </comment>
    <comment ref="E14" authorId="1" shapeId="0" xr:uid="{B64EB236-A4ED-4B81-90C0-4C0D28CE6B0C}">
      <text>
        <r>
          <rPr>
            <sz val="12"/>
            <color rgb="FF000000"/>
            <rFont val="Aptos Narrow"/>
            <family val="2"/>
          </rPr>
          <t>Giảm 200K khi mua Online (đã trừ vào giá)</t>
        </r>
      </text>
    </comment>
    <comment ref="D17" authorId="0" shapeId="0" xr:uid="{6633FE73-F935-4AA0-A51E-BC6D3976111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9.990.000</t>
        </r>
      </text>
    </comment>
    <comment ref="E17" authorId="1" shapeId="0" xr:uid="{6A0362ED-05E0-489C-A7BE-C8CF22DBAAC6}">
      <text>
        <r>
          <rPr>
            <sz val="12"/>
            <color rgb="FF000000"/>
            <rFont val="Aptos Narrow"/>
            <family val="2"/>
          </rPr>
          <t xml:space="preserve">Last week is: 9.690K
</t>
        </r>
        <r>
          <rPr>
            <sz val="12"/>
            <color rgb="FF000000"/>
            <rFont val="Aptos Narrow"/>
            <family val="2"/>
          </rPr>
          <t xml:space="preserve">Giảm 200K mua Online
</t>
        </r>
        <r>
          <rPr>
            <sz val="12"/>
            <color rgb="FF000000"/>
            <rFont val="Aptos Narrow"/>
            <family val="2"/>
          </rPr>
          <t>Giảm 10% tối đa 120K khi mở ví VNPAY</t>
        </r>
      </text>
    </comment>
    <comment ref="F17" authorId="4" shapeId="0" xr:uid="{544D046B-F4AD-42AD-AC67-1AD63CC42D6E}">
      <text>
        <r>
          <rPr>
            <sz val="12"/>
            <color theme="1"/>
            <rFont val="Aptos Narrow"/>
            <family val="2"/>
            <scheme val="minor"/>
          </rPr>
          <t>chit trang:
9.390.000</t>
        </r>
      </text>
    </comment>
    <comment ref="E18" authorId="1" shapeId="0" xr:uid="{EB2BB636-7354-4F9F-A6A1-C9CEA3E2CCBF}">
      <text>
        <r>
          <rPr>
            <sz val="12"/>
            <color rgb="FF000000"/>
            <rFont val="Aptos Narrow"/>
            <family val="2"/>
          </rPr>
          <t>Giảm 10% tối đa 120K khi mở ví VNPAY</t>
        </r>
      </text>
    </comment>
    <comment ref="E19" authorId="1" shapeId="0" xr:uid="{002E1B9E-B35A-4125-9C67-881E1E8EA236}">
      <text>
        <r>
          <rPr>
            <sz val="12"/>
            <color rgb="FF000000"/>
            <rFont val="Aptos Narrow"/>
            <family val="2"/>
          </rPr>
          <t xml:space="preserve">Last week is: 16.390K
</t>
        </r>
        <r>
          <rPr>
            <sz val="12"/>
            <color rgb="FF000000"/>
            <rFont val="Aptos Narrow"/>
            <family val="2"/>
          </rPr>
          <t>Giảm 10% tối đa 300K VNPAY</t>
        </r>
      </text>
    </comment>
    <comment ref="E20" authorId="1" shapeId="0" xr:uid="{902107CD-16EE-4AAD-A161-ABD2047218B7}">
      <text>
        <r>
          <rPr>
            <sz val="12"/>
            <color rgb="FF000000"/>
            <rFont val="Aptos Narrow"/>
            <family val="2"/>
          </rPr>
          <t xml:space="preserve">Last week is: 21,490K
</t>
        </r>
        <r>
          <rPr>
            <sz val="12"/>
            <color rgb="FF000000"/>
            <rFont val="Aptos Narrow"/>
            <family val="2"/>
          </rPr>
          <t>Giảm 10% tối đa 300K VNPAY</t>
        </r>
      </text>
    </comment>
    <comment ref="E21" authorId="1" shapeId="0" xr:uid="{EDCE4C7A-3253-4877-A426-036972EF0274}">
      <text>
        <r>
          <rPr>
            <sz val="12"/>
            <color rgb="FF000000"/>
            <rFont val="Aptos Narrow"/>
            <family val="2"/>
          </rPr>
          <t xml:space="preserve">Last week is: 27.490K
</t>
        </r>
        <r>
          <rPr>
            <sz val="12"/>
            <color rgb="FF000000"/>
            <rFont val="Aptos Narrow"/>
            <family val="2"/>
          </rPr>
          <t>Giảm 10% tối đa 300K VNPAY</t>
        </r>
      </text>
    </comment>
    <comment ref="B23" authorId="3" shapeId="0" xr:uid="{C9D5C69D-4B52-BF43-A9EB-60DF00E181D7}">
      <text>
        <r>
          <rPr>
            <b/>
            <sz val="10"/>
            <color rgb="FF000000"/>
            <rFont val="Tahoma"/>
            <family val="2"/>
          </rPr>
          <t xml:space="preserve">was 6040000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C23" authorId="3" shapeId="0" xr:uid="{CC07D688-4FAE-044C-98AE-95D2544913DA}">
      <text>
        <r>
          <rPr>
            <b/>
            <sz val="10"/>
            <color rgb="FF000000"/>
            <rFont val="Tahoma"/>
            <family val="2"/>
          </rPr>
          <t>w1 6.040</t>
        </r>
      </text>
    </comment>
    <comment ref="E23" authorId="1" shapeId="0" xr:uid="{ED9A6373-0B0B-4129-8A82-F9B4B5CA073F}">
      <text>
        <r>
          <rPr>
            <sz val="12"/>
            <color rgb="FF000000"/>
            <rFont val="Aptos Narrow"/>
            <family val="2"/>
          </rPr>
          <t>Last week: 5.870.000</t>
        </r>
      </text>
    </comment>
    <comment ref="G23" authorId="5" shapeId="0" xr:uid="{E11D96A6-56A4-5944-BCD3-881F83CCAB4A}">
      <text>
        <r>
          <rPr>
            <b/>
            <sz val="10"/>
            <color rgb="FF000000"/>
            <rFont val="Tahoma"/>
            <family val="2"/>
          </rPr>
          <t>Tran Dat:</t>
        </r>
        <r>
          <rPr>
            <sz val="10"/>
            <color rgb="FF000000"/>
            <rFont val="Tahoma"/>
            <family val="2"/>
          </rPr>
          <t xml:space="preserve">
</t>
        </r>
        <r>
          <rPr>
            <sz val="10"/>
            <color rgb="FF000000"/>
            <rFont val="Tahoma"/>
            <family val="2"/>
          </rPr>
          <t xml:space="preserve">5.890.000
</t>
        </r>
      </text>
    </comment>
    <comment ref="B24" authorId="3" shapeId="0" xr:uid="{E8F48A37-CE96-CC4C-8B01-9E90C34B309E}">
      <text>
        <r>
          <rPr>
            <b/>
            <sz val="10"/>
            <color rgb="FF000000"/>
            <rFont val="Tahoma"/>
            <family val="2"/>
          </rPr>
          <t xml:space="preserve">was 7440000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E24" authorId="1" shapeId="0" xr:uid="{68F8469F-37B2-46CB-BA95-822CD528D271}">
      <text>
        <r>
          <rPr>
            <sz val="12"/>
            <color rgb="FF000000"/>
            <rFont val="Aptos Narrow"/>
            <family val="2"/>
          </rPr>
          <t>Last week: 7.190.000</t>
        </r>
      </text>
    </comment>
    <comment ref="B25" authorId="3" shapeId="0" xr:uid="{B314B6EB-6C34-D944-B04E-AA5FFEE8033A}">
      <text>
        <r>
          <rPr>
            <b/>
            <sz val="10"/>
            <color rgb="FF000000"/>
            <rFont val="Tahoma"/>
            <family val="2"/>
          </rPr>
          <t xml:space="preserve">was 6940000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C25" authorId="3" shapeId="0" xr:uid="{B09D0662-157E-4540-94B5-9EA24CDE1C1A}">
      <text>
        <r>
          <rPr>
            <b/>
            <sz val="10"/>
            <color rgb="FF000000"/>
            <rFont val="Tahoma"/>
            <family val="2"/>
          </rPr>
          <t>w1 6.940</t>
        </r>
      </text>
    </comment>
    <comment ref="E25" authorId="1" shapeId="0" xr:uid="{32227BD0-7C3C-45F7-A2EE-DC64A305A073}">
      <text>
        <r>
          <rPr>
            <sz val="12"/>
            <color rgb="FF000000"/>
            <rFont val="Aptos Narrow"/>
            <family val="2"/>
          </rPr>
          <t>Last week: 6.470.000</t>
        </r>
      </text>
    </comment>
    <comment ref="E26" authorId="1" shapeId="0" xr:uid="{40DAFE47-5AD7-4F0A-8910-187141A254D3}">
      <text>
        <r>
          <rPr>
            <sz val="12"/>
            <color rgb="FF000000"/>
            <rFont val="Aptos Narrow"/>
            <family val="2"/>
          </rPr>
          <t>Last week was: 7.870.000</t>
        </r>
      </text>
    </comment>
    <comment ref="D27" authorId="0" shapeId="0" xr:uid="{10305ABB-5719-4EF6-87C8-9362B13AA63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9.490.000</t>
        </r>
      </text>
    </comment>
    <comment ref="D29" authorId="0" shapeId="0" xr:uid="{65767274-046F-4CD8-88CB-FAC2CC6C24B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10.590.000</t>
        </r>
      </text>
    </comment>
    <comment ref="E30" authorId="1" shapeId="0" xr:uid="{D3DCC44B-F859-4C0B-886B-055D9AF88CC6}">
      <text>
        <r>
          <rPr>
            <sz val="12"/>
            <color rgb="FF000000"/>
            <rFont val="Aptos Narrow"/>
            <family val="2"/>
          </rPr>
          <t xml:space="preserve">
</t>
        </r>
        <r>
          <rPr>
            <sz val="12"/>
            <color rgb="FF000000"/>
            <rFont val="Aptos Narrow"/>
            <family val="2"/>
          </rPr>
          <t>Last week: 12.870.000</t>
        </r>
      </text>
    </comment>
    <comment ref="E32" authorId="1" shapeId="0" xr:uid="{5D323BDC-37FC-467B-BD3B-E21A11754BD0}">
      <text>
        <r>
          <rPr>
            <sz val="12"/>
            <color rgb="FF000000"/>
            <rFont val="Aptos Narrow"/>
            <family val="2"/>
          </rPr>
          <t xml:space="preserve">Last week was: 5.419K
</t>
        </r>
      </text>
    </comment>
    <comment ref="F32" authorId="2" shapeId="0" xr:uid="{E4B1FF62-8131-4D86-9558-F54FBF1832F3}">
      <text>
        <r>
          <rPr>
            <sz val="12"/>
            <color theme="1"/>
            <rFont val="Aptos Narrow"/>
            <family val="2"/>
            <scheme val="minor"/>
          </rPr>
          <t>Người dùng Không xác định:
5.550.000</t>
        </r>
      </text>
    </comment>
    <comment ref="E33" authorId="1" shapeId="0" xr:uid="{8EDF3765-1DDF-42A1-A8FA-C97882F9D4F8}">
      <text>
        <r>
          <rPr>
            <sz val="12"/>
            <color rgb="FF000000"/>
            <rFont val="Aptos Narrow"/>
            <family val="2"/>
          </rPr>
          <t xml:space="preserve">
</t>
        </r>
        <r>
          <rPr>
            <sz val="12"/>
            <color rgb="FF000000"/>
            <rFont val="Aptos Narrow"/>
            <family val="2"/>
          </rPr>
          <t>Last week: 3.770.000</t>
        </r>
      </text>
    </comment>
    <comment ref="E34" authorId="1" shapeId="0" xr:uid="{DE47F174-F174-4A70-9A34-798359B36248}">
      <text>
        <r>
          <rPr>
            <sz val="12"/>
            <color rgb="FF000000"/>
            <rFont val="Aptos Narrow"/>
            <family val="2"/>
          </rPr>
          <t>Last week is: 2.690K</t>
        </r>
      </text>
    </comment>
    <comment ref="D35" authorId="0" shapeId="0" xr:uid="{82BF2480-3998-894C-9DBC-C4AF4113834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18.490.000</t>
        </r>
      </text>
    </comment>
    <comment ref="B36" authorId="3" shapeId="0" xr:uid="{D44BAA37-81B2-4A14-84CE-A447EA564B9D}">
      <text>
        <r>
          <rPr>
            <b/>
            <sz val="10"/>
            <color rgb="FF000000"/>
            <rFont val="Tahoma"/>
            <family val="2"/>
          </rPr>
          <t xml:space="preserve">was 23890000
</t>
        </r>
        <r>
          <rPr>
            <b/>
            <sz val="10"/>
            <color rgb="FF000000"/>
            <rFont val="Tahoma"/>
            <family val="2"/>
          </rPr>
          <t xml:space="preserve">
</t>
        </r>
        <r>
          <rPr>
            <b/>
            <sz val="10"/>
            <color rgb="FF000000"/>
            <rFont val="Tahoma"/>
            <family val="2"/>
          </rPr>
          <t>VNP100</t>
        </r>
      </text>
    </comment>
    <comment ref="C36" authorId="3" shapeId="0" xr:uid="{C4C7DF42-D12E-E24A-9285-90531C76118B}">
      <text>
        <r>
          <rPr>
            <b/>
            <sz val="10"/>
            <color rgb="FF000000"/>
            <rFont val="Tahoma"/>
            <family val="2"/>
          </rPr>
          <t>w1 23.890</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chit trang</author>
    <author>Microsoft Office User</author>
    <author>Việt Hoàng</author>
  </authors>
  <commentList>
    <comment ref="C2" authorId="0" shapeId="0" xr:uid="{660DED28-D7F7-BE4E-9DBB-E3BA732D9FDD}">
      <text>
        <r>
          <rPr>
            <b/>
            <sz val="10"/>
            <color rgb="FF000000"/>
            <rFont val="Tahoma"/>
            <family val="2"/>
          </rPr>
          <t>Duy:</t>
        </r>
        <r>
          <rPr>
            <sz val="10"/>
            <color rgb="FF000000"/>
            <rFont val="Tahoma"/>
            <family val="2"/>
          </rPr>
          <t xml:space="preserve">
</t>
        </r>
      </text>
    </comment>
    <comment ref="E2" authorId="1" shapeId="0" xr:uid="{905973F1-1E11-FB44-943A-60631E340E4A}">
      <text>
        <r>
          <rPr>
            <sz val="12"/>
            <color rgb="FF000000"/>
            <rFont val="Aptos Narrow"/>
            <family val="2"/>
          </rPr>
          <t xml:space="preserve">Last week is: 22.990K
</t>
        </r>
        <r>
          <rPr>
            <sz val="12"/>
            <color rgb="FF000000"/>
            <rFont val="Aptos Narrow"/>
            <family val="2"/>
          </rPr>
          <t xml:space="preserve">
</t>
        </r>
        <r>
          <rPr>
            <sz val="12"/>
            <color rgb="FF000000"/>
            <rFont val="Aptos Narrow"/>
            <family val="2"/>
          </rPr>
          <t xml:space="preserve">Giảm 500K cho khách Pre-order (trừ màu titan sa mạc).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F2" authorId="2" shapeId="0" xr:uid="{AEC8EB49-940E-694D-84DA-98FBEF145E26}">
      <text>
        <r>
          <rPr>
            <sz val="12"/>
            <color rgb="FF000000"/>
            <rFont val="Aptos Narrow"/>
            <family val="2"/>
          </rPr>
          <t xml:space="preserve">Người dùng Không xác định:
</t>
        </r>
        <r>
          <rPr>
            <sz val="12"/>
            <color rgb="FF000000"/>
            <rFont val="Aptos Narrow"/>
            <family val="2"/>
          </rPr>
          <t>21.490.000</t>
        </r>
      </text>
    </comment>
    <comment ref="E3" authorId="1" shapeId="0" xr:uid="{F4E44E57-4CEB-3049-9C14-9464889D31E6}">
      <text>
        <r>
          <rPr>
            <sz val="12"/>
            <color rgb="FF000000"/>
            <rFont val="Aptos Narrow"/>
            <family val="2"/>
          </rPr>
          <t xml:space="preserve">Last week is: 25.990K
</t>
        </r>
        <r>
          <rPr>
            <sz val="12"/>
            <color rgb="FF000000"/>
            <rFont val="Aptos Narrow"/>
            <family val="2"/>
          </rPr>
          <t xml:space="preserve">
</t>
        </r>
        <r>
          <rPr>
            <sz val="12"/>
            <color rgb="FF000000"/>
            <rFont val="Aptos Narrow"/>
            <family val="2"/>
          </rPr>
          <t xml:space="preserve">Giảm 500K cho khách Pre-order và thanh toán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 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F3" authorId="3" shapeId="0" xr:uid="{CFF82E30-A765-4D4A-9089-ABFE9B22E8CE}">
      <text>
        <r>
          <rPr>
            <sz val="12"/>
            <color rgb="FF000000"/>
            <rFont val="Aptos Narrow"/>
            <family val="2"/>
          </rPr>
          <t xml:space="preserve">chit trang:
</t>
        </r>
        <r>
          <rPr>
            <sz val="12"/>
            <color rgb="FF000000"/>
            <rFont val="Aptos Narrow"/>
            <family val="2"/>
          </rPr>
          <t>24.990.000</t>
        </r>
      </text>
    </comment>
    <comment ref="E4" authorId="1" shapeId="0" xr:uid="{39094B4F-BF6E-7D48-9772-DD6A33762BA6}">
      <text>
        <r>
          <rPr>
            <sz val="12"/>
            <color rgb="FF000000"/>
            <rFont val="Aptos Narrow"/>
            <family val="2"/>
          </rPr>
          <t xml:space="preserve">Last week is: 28.990K
</t>
        </r>
        <r>
          <rPr>
            <sz val="12"/>
            <color rgb="FF000000"/>
            <rFont val="Aptos Narrow"/>
            <family val="2"/>
          </rPr>
          <t xml:space="preserve">
</t>
        </r>
        <r>
          <rPr>
            <sz val="12"/>
            <color rgb="FF000000"/>
            <rFont val="Aptos Narrow"/>
            <family val="2"/>
          </rPr>
          <t xml:space="preserve">Giảm 500K cho khách Pre-order và lấy hàng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Khách hàng chọn 01 trong các khuyến mại sau đây (Áp dụng cho Titan Sa Mạc trên giá 30.490.000đ) 
</t>
        </r>
        <r>
          <rPr>
            <sz val="12"/>
            <color rgb="FF000000"/>
            <rFont val="Aptos Narrow"/>
            <family val="2"/>
          </rPr>
          <t xml:space="preserve">  Khuyến mại 1: Giảm ngay 1,500,000đ 
</t>
        </r>
        <r>
          <rPr>
            <sz val="12"/>
            <color rgb="FF000000"/>
            <rFont val="Aptos Narrow"/>
            <family val="2"/>
          </rPr>
          <t xml:space="preserve">  Khuyến mại 2: Tặng ngay bảo hành 2 năm chính hãng và bộ phụ kiện ốp lưng kèm tấm dán màn hình iPhone 
</t>
        </r>
        <r>
          <rPr>
            <sz val="12"/>
            <color rgb="FF000000"/>
            <rFont val="Aptos Narrow"/>
            <family val="2"/>
          </rPr>
          <t xml:space="preserve">  Khuyến mại 3: Tặng ngay bảo hành 2 năm chính hãng và phiếu mua hàng phụ kiện giảm giá 300,000đ 
</t>
        </r>
      </text>
    </comment>
    <comment ref="B5" authorId="4" shapeId="0" xr:uid="{1926FA9A-EA7B-954D-BCD3-2CC193C6DB6D}">
      <text>
        <r>
          <rPr>
            <b/>
            <sz val="10"/>
            <color rgb="FF000000"/>
            <rFont val="Tahoma"/>
            <family val="2"/>
          </rPr>
          <t>was 34890000</t>
        </r>
        <r>
          <rPr>
            <sz val="10"/>
            <color rgb="FF000000"/>
            <rFont val="Tahoma"/>
            <family val="2"/>
          </rPr>
          <t xml:space="preserve">
</t>
        </r>
      </text>
    </comment>
    <comment ref="C5" authorId="4" shapeId="0" xr:uid="{A836E8B4-1430-7C40-AF91-67E2B1B5FCA3}">
      <text>
        <r>
          <rPr>
            <b/>
            <sz val="10"/>
            <color rgb="FF000000"/>
            <rFont val="Tahoma"/>
            <family val="2"/>
          </rPr>
          <t>w2 34.890</t>
        </r>
        <r>
          <rPr>
            <sz val="10"/>
            <color rgb="FF000000"/>
            <rFont val="Tahoma"/>
            <family val="2"/>
          </rPr>
          <t xml:space="preserve">
</t>
        </r>
      </text>
    </comment>
    <comment ref="E5" authorId="1" shapeId="0" xr:uid="{4822C7A0-AEDC-A443-AF94-F697797FF2F9}">
      <text>
        <r>
          <rPr>
            <sz val="12"/>
            <color theme="1"/>
            <rFont val="Aptos Narrow"/>
            <family val="2"/>
            <scheme val="minor"/>
          </rPr>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r>
      </text>
    </comment>
    <comment ref="F7" authorId="2" shapeId="0" xr:uid="{ED7A2FFA-B661-A54C-B7FC-50426746182A}">
      <text>
        <r>
          <rPr>
            <sz val="12"/>
            <color theme="1"/>
            <rFont val="Aptos Narrow"/>
            <family val="2"/>
            <scheme val="minor"/>
          </rPr>
          <t>Người dùng Không xác định:
22.690.000</t>
        </r>
      </text>
    </comment>
    <comment ref="D8" authorId="5" shapeId="0" xr:uid="{1932F9DF-AB63-8F42-84A0-78104BEFD35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25.490.000</t>
        </r>
      </text>
    </comment>
    <comment ref="F8" authorId="3" shapeId="0" xr:uid="{EB9A008D-601C-D74F-A08B-F6DFC1FEA347}">
      <text>
        <r>
          <rPr>
            <sz val="12"/>
            <color rgb="FF000000"/>
            <rFont val="Aptos Narrow"/>
            <family val="2"/>
          </rPr>
          <t xml:space="preserve">chit trang:
</t>
        </r>
        <r>
          <rPr>
            <sz val="12"/>
            <color rgb="FF000000"/>
            <rFont val="Aptos Narrow"/>
            <family val="2"/>
          </rPr>
          <t>24.790.000</t>
        </r>
      </text>
    </comment>
    <comment ref="E9" authorId="1" shapeId="0" xr:uid="{B4E7BDC9-1D12-C641-A06A-FADBB416F25B}">
      <text>
        <r>
          <rPr>
            <sz val="12"/>
            <color rgb="FF000000"/>
            <rFont val="Aptos Narrow"/>
            <family val="2"/>
          </rPr>
          <t xml:space="preserve">Last week was: 28.990.000
</t>
        </r>
        <r>
          <rPr>
            <sz val="12"/>
            <color rgb="FF000000"/>
            <rFont val="Aptos Narrow"/>
            <family val="2"/>
          </rPr>
          <t xml:space="preserve">
</t>
        </r>
        <r>
          <rPr>
            <sz val="12"/>
            <color rgb="FF000000"/>
            <rFont val="Aptos Narrow"/>
            <family val="2"/>
          </rPr>
          <t xml:space="preserve">Giảm 1.000.000VND mua hàng Online (đã trừ vào giá)
</t>
        </r>
      </text>
    </comment>
    <comment ref="F9" authorId="2" shapeId="0" xr:uid="{E64F0C69-A6EC-4A42-9D2E-19DBB638CBAD}">
      <text>
        <r>
          <rPr>
            <sz val="12"/>
            <color theme="1"/>
            <rFont val="Aptos Narrow"/>
            <family val="2"/>
            <scheme val="minor"/>
          </rPr>
          <t>Người dùng Không xác định:
29.550.000</t>
        </r>
      </text>
    </comment>
    <comment ref="B10" authorId="4" shapeId="0" xr:uid="{8E0D7AF1-E217-3647-B8D2-3B027F4ADE8A}">
      <text>
        <r>
          <rPr>
            <b/>
            <sz val="10"/>
            <color rgb="FF000000"/>
            <rFont val="Tahoma"/>
            <family val="2"/>
          </rPr>
          <t xml:space="preserve">was 20490000
</t>
        </r>
        <r>
          <rPr>
            <b/>
            <sz val="10"/>
            <color rgb="FF000000"/>
            <rFont val="Tahoma"/>
            <family val="2"/>
          </rPr>
          <t xml:space="preserve">
</t>
        </r>
        <r>
          <rPr>
            <b/>
            <sz val="10"/>
            <color rgb="FF000000"/>
            <rFont val="Tahoma"/>
            <family val="2"/>
          </rPr>
          <t>hoá ra bán theo màu Vàng đắt nhất</t>
        </r>
      </text>
    </comment>
    <comment ref="C10" authorId="4" shapeId="0" xr:uid="{2A8C60D8-B129-2A4A-B76F-4A222B0C4F0A}">
      <text>
        <r>
          <rPr>
            <b/>
            <sz val="10"/>
            <color rgb="FF000000"/>
            <rFont val="Tahoma"/>
            <family val="2"/>
          </rPr>
          <t xml:space="preserve">w2 20.490
</t>
        </r>
      </text>
    </comment>
    <comment ref="E10" authorId="1" shapeId="0" xr:uid="{BB6D64DC-1BA9-7E42-AD2C-4B38C607F811}">
      <text>
        <r>
          <rPr>
            <sz val="12"/>
            <color rgb="FF000000"/>
            <rFont val="Aptos Narrow"/>
            <family val="2"/>
          </rPr>
          <t xml:space="preserve">Chỉ còn màu Purple
</t>
        </r>
      </text>
    </comment>
    <comment ref="F11" authorId="3" shapeId="0" xr:uid="{132D5ABC-1106-1244-AC10-264E33732273}">
      <text>
        <r>
          <rPr>
            <sz val="12"/>
            <color rgb="FF000000"/>
            <rFont val="Aptos Narrow"/>
            <family val="2"/>
          </rPr>
          <t xml:space="preserve">chit trang:
</t>
        </r>
        <r>
          <rPr>
            <sz val="12"/>
            <color rgb="FF000000"/>
            <rFont val="Aptos Narrow"/>
            <family val="2"/>
          </rPr>
          <t>16.990.000</t>
        </r>
      </text>
    </comment>
    <comment ref="B12" authorId="4" shapeId="0" xr:uid="{DF95DE5F-D798-B243-A2C6-12BBC5386116}">
      <text>
        <r>
          <rPr>
            <b/>
            <sz val="10"/>
            <color rgb="FF000000"/>
            <rFont val="Tahoma"/>
            <family val="2"/>
          </rPr>
          <t xml:space="preserve">was 14290000
</t>
        </r>
        <r>
          <rPr>
            <b/>
            <sz val="10"/>
            <color rgb="FF000000"/>
            <rFont val="Tahoma"/>
            <family val="2"/>
          </rPr>
          <t xml:space="preserve">
</t>
        </r>
        <r>
          <rPr>
            <b/>
            <sz val="10"/>
            <color rgb="FF000000"/>
            <rFont val="Tahoma"/>
            <family val="2"/>
          </rPr>
          <t>VNP100</t>
        </r>
      </text>
    </comment>
    <comment ref="C12" authorId="4" shapeId="0" xr:uid="{22CCFDB8-80D9-FB4E-84C8-337A0FC632A2}">
      <text>
        <r>
          <rPr>
            <b/>
            <sz val="10"/>
            <color rgb="FF000000"/>
            <rFont val="Tahoma"/>
            <family val="2"/>
          </rPr>
          <t xml:space="preserve">w2 14.290
</t>
        </r>
      </text>
    </comment>
    <comment ref="D12" authorId="5" shapeId="0" xr:uid="{752C2C0D-AF67-BD47-AE89-E2914A7105B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13.390.000</t>
        </r>
      </text>
    </comment>
    <comment ref="E12" authorId="1" shapeId="0" xr:uid="{D8C88E05-E4B0-FC46-92FA-CD2748DBCD4F}">
      <text>
        <r>
          <rPr>
            <sz val="12"/>
            <color rgb="FF000000"/>
            <rFont val="Aptos Narrow"/>
            <family val="2"/>
          </rPr>
          <t xml:space="preserve">Giảm 100K mua Online(Đã trừ vào giá)
</t>
        </r>
      </text>
    </comment>
    <comment ref="F12" authorId="3" shapeId="0" xr:uid="{AC8FA229-82EA-484F-BE88-165EA489D358}">
      <text>
        <r>
          <rPr>
            <sz val="12"/>
            <color rgb="FF000000"/>
            <rFont val="Aptos Narrow"/>
            <family val="2"/>
          </rPr>
          <t xml:space="preserve">chit trang:
</t>
        </r>
        <r>
          <rPr>
            <sz val="12"/>
            <color rgb="FF000000"/>
            <rFont val="Aptos Narrow"/>
            <family val="2"/>
          </rPr>
          <t>13.790.000</t>
        </r>
      </text>
    </comment>
    <comment ref="E14" authorId="1" shapeId="0" xr:uid="{6C609240-5180-3346-AF6D-79B348341804}">
      <text>
        <r>
          <rPr>
            <sz val="12"/>
            <color rgb="FF000000"/>
            <rFont val="Aptos Narrow"/>
            <family val="2"/>
          </rPr>
          <t>Giảm 200K khi mua Online (đã trừ vào giá)</t>
        </r>
      </text>
    </comment>
    <comment ref="E17" authorId="1" shapeId="0" xr:uid="{64A008F5-5AD5-6642-BB30-D45CA2E0B0F9}">
      <text>
        <r>
          <rPr>
            <sz val="12"/>
            <color rgb="FF000000"/>
            <rFont val="Aptos Narrow"/>
            <family val="2"/>
          </rPr>
          <t xml:space="preserve">Last week is: 9.690K
</t>
        </r>
        <r>
          <rPr>
            <sz val="12"/>
            <color rgb="FF000000"/>
            <rFont val="Aptos Narrow"/>
            <family val="2"/>
          </rPr>
          <t xml:space="preserve">Giảm 200K mua Online
</t>
        </r>
        <r>
          <rPr>
            <sz val="12"/>
            <color rgb="FF000000"/>
            <rFont val="Aptos Narrow"/>
            <family val="2"/>
          </rPr>
          <t>Giảm 10% tối đa 120K khi mở ví VNPAY</t>
        </r>
      </text>
    </comment>
    <comment ref="B18" authorId="4" shapeId="0" xr:uid="{41EF078F-4739-DF46-9607-BDBBB1EE7F3B}">
      <text>
        <r>
          <rPr>
            <b/>
            <sz val="10"/>
            <color rgb="FF000000"/>
            <rFont val="Tahoma"/>
            <family val="2"/>
          </rPr>
          <t xml:space="preserve">was 7640000
</t>
        </r>
        <r>
          <rPr>
            <b/>
            <sz val="10"/>
            <color rgb="FF000000"/>
            <rFont val="Tahoma"/>
            <family val="2"/>
          </rPr>
          <t xml:space="preserve">
</t>
        </r>
        <r>
          <rPr>
            <b/>
            <sz val="10"/>
            <color rgb="FF000000"/>
            <rFont val="Tahoma"/>
            <family val="2"/>
          </rPr>
          <t>VNP50</t>
        </r>
      </text>
    </comment>
    <comment ref="C18" authorId="4" shapeId="0" xr:uid="{C16EC1A4-B856-C34C-A813-7A21B25D798A}">
      <text>
        <r>
          <rPr>
            <b/>
            <sz val="10"/>
            <color rgb="FF000000"/>
            <rFont val="Tahoma"/>
            <family val="2"/>
          </rPr>
          <t>w2 7.640</t>
        </r>
      </text>
    </comment>
    <comment ref="E18" authorId="1" shapeId="0" xr:uid="{E2A250EB-EFE3-0E46-93EF-0FD36799F891}">
      <text>
        <r>
          <rPr>
            <sz val="12"/>
            <color rgb="FF000000"/>
            <rFont val="Aptos Narrow"/>
            <family val="2"/>
          </rPr>
          <t>Giảm 10% tối đa 120K khi mở ví VNPAY</t>
        </r>
      </text>
    </comment>
    <comment ref="E19" authorId="1" shapeId="0" xr:uid="{9E3984DF-EE90-504E-8CD4-93D36FC64425}">
      <text>
        <r>
          <rPr>
            <sz val="12"/>
            <color rgb="FF000000"/>
            <rFont val="Aptos Narrow"/>
            <family val="2"/>
          </rPr>
          <t xml:space="preserve">Last week is: 16.390K
</t>
        </r>
        <r>
          <rPr>
            <sz val="12"/>
            <color rgb="FF000000"/>
            <rFont val="Aptos Narrow"/>
            <family val="2"/>
          </rPr>
          <t>Giảm 10% tối đa 300K VNPAY</t>
        </r>
      </text>
    </comment>
    <comment ref="E20" authorId="1" shapeId="0" xr:uid="{4AB2A158-EB25-6B46-ABDD-34650901F777}">
      <text>
        <r>
          <rPr>
            <sz val="12"/>
            <color rgb="FF000000"/>
            <rFont val="Aptos Narrow"/>
            <family val="2"/>
          </rPr>
          <t xml:space="preserve">Last week is: 21,490K
</t>
        </r>
        <r>
          <rPr>
            <sz val="12"/>
            <color rgb="FF000000"/>
            <rFont val="Aptos Narrow"/>
            <family val="2"/>
          </rPr>
          <t>Giảm 10% tối đa 300K VNPAY</t>
        </r>
      </text>
    </comment>
    <comment ref="E21" authorId="1" shapeId="0" xr:uid="{C10136B9-6EE0-D742-B16C-7440DC80F322}">
      <text>
        <r>
          <rPr>
            <sz val="12"/>
            <color rgb="FF000000"/>
            <rFont val="Aptos Narrow"/>
            <family val="2"/>
          </rPr>
          <t xml:space="preserve">Last week is: 27.490K
</t>
        </r>
        <r>
          <rPr>
            <sz val="12"/>
            <color rgb="FF000000"/>
            <rFont val="Aptos Narrow"/>
            <family val="2"/>
          </rPr>
          <t>Giảm 10% tối đa 300K VNPAY</t>
        </r>
      </text>
    </comment>
    <comment ref="B23" authorId="4" shapeId="0" xr:uid="{EDF3A466-EBD7-5F40-BC04-D61D38C92952}">
      <text>
        <r>
          <rPr>
            <b/>
            <sz val="10"/>
            <color rgb="FF000000"/>
            <rFont val="Tahoma"/>
            <family val="2"/>
          </rPr>
          <t xml:space="preserve">was 5940000
</t>
        </r>
        <r>
          <rPr>
            <b/>
            <sz val="10"/>
            <color rgb="FF000000"/>
            <rFont val="Tahoma"/>
            <family val="2"/>
          </rPr>
          <t xml:space="preserve">
</t>
        </r>
        <r>
          <rPr>
            <b/>
            <sz val="10"/>
            <color rgb="FF000000"/>
            <rFont val="Tahoma"/>
            <family val="2"/>
          </rPr>
          <t>VNP50</t>
        </r>
      </text>
    </comment>
    <comment ref="C23" authorId="4" shapeId="0" xr:uid="{43EAAE05-C718-8B49-98AD-4048BF7ED2F9}">
      <text>
        <r>
          <rPr>
            <b/>
            <sz val="10"/>
            <color rgb="FF000000"/>
            <rFont val="Tahoma"/>
            <family val="2"/>
          </rPr>
          <t>w2 5.940</t>
        </r>
      </text>
    </comment>
    <comment ref="E23" authorId="1" shapeId="0" xr:uid="{4FBCDBD4-79D2-A345-BFE5-0A32660850E6}">
      <text>
        <r>
          <rPr>
            <sz val="12"/>
            <color rgb="FF000000"/>
            <rFont val="Aptos Narrow"/>
            <family val="2"/>
          </rPr>
          <t>Last week: 5.870.000</t>
        </r>
      </text>
    </comment>
    <comment ref="B24" authorId="4" shapeId="0" xr:uid="{F5BCC5EB-3EED-F74E-A371-F588F5C00A68}">
      <text>
        <r>
          <rPr>
            <b/>
            <sz val="10"/>
            <color rgb="FF000000"/>
            <rFont val="Tahoma"/>
            <family val="2"/>
          </rPr>
          <t xml:space="preserve">was 7240000
</t>
        </r>
        <r>
          <rPr>
            <b/>
            <sz val="10"/>
            <color rgb="FF000000"/>
            <rFont val="Tahoma"/>
            <family val="2"/>
          </rPr>
          <t xml:space="preserve">
</t>
        </r>
        <r>
          <rPr>
            <b/>
            <sz val="10"/>
            <color rgb="FF000000"/>
            <rFont val="Tahoma"/>
            <family val="2"/>
          </rPr>
          <t>VNP50</t>
        </r>
      </text>
    </comment>
    <comment ref="E24" authorId="1" shapeId="0" xr:uid="{7CAD7748-4741-E048-8BED-D3FF0A812D8D}">
      <text>
        <r>
          <rPr>
            <sz val="12"/>
            <color rgb="FF000000"/>
            <rFont val="Aptos Narrow"/>
            <family val="2"/>
          </rPr>
          <t>Last week: 7.190.000</t>
        </r>
      </text>
    </comment>
    <comment ref="B25" authorId="4" shapeId="0" xr:uid="{13A30F42-85AB-0F43-8498-9A350E655FAF}">
      <text>
        <r>
          <rPr>
            <b/>
            <sz val="10"/>
            <color rgb="FF000000"/>
            <rFont val="Tahoma"/>
            <family val="2"/>
          </rPr>
          <t xml:space="preserve">was 6740000 
</t>
        </r>
        <r>
          <rPr>
            <b/>
            <sz val="10"/>
            <color rgb="FF000000"/>
            <rFont val="Tahoma"/>
            <family val="2"/>
          </rPr>
          <t xml:space="preserve">
</t>
        </r>
        <r>
          <rPr>
            <b/>
            <sz val="10"/>
            <color rgb="FF000000"/>
            <rFont val="Tahoma"/>
            <family val="2"/>
          </rPr>
          <t>VNP50</t>
        </r>
      </text>
    </comment>
    <comment ref="C25" authorId="4" shapeId="0" xr:uid="{78178C95-50A0-A243-834E-D3473CDFB6FF}">
      <text>
        <r>
          <rPr>
            <b/>
            <sz val="10"/>
            <color rgb="FF000000"/>
            <rFont val="Tahoma"/>
            <family val="2"/>
          </rPr>
          <t>w2 6.740</t>
        </r>
      </text>
    </comment>
    <comment ref="E25" authorId="1" shapeId="0" xr:uid="{DF8A91CF-C372-3241-8C8F-62D29B5CD386}">
      <text>
        <r>
          <rPr>
            <sz val="12"/>
            <color rgb="FF000000"/>
            <rFont val="Aptos Narrow"/>
            <family val="2"/>
          </rPr>
          <t>Last week: 6.470.000</t>
        </r>
      </text>
    </comment>
    <comment ref="B26" authorId="4" shapeId="0" xr:uid="{D4383FFF-623A-5443-8D40-C089F35227D5}">
      <text>
        <r>
          <rPr>
            <b/>
            <sz val="10"/>
            <color rgb="FF000000"/>
            <rFont val="Tahoma"/>
            <family val="2"/>
          </rPr>
          <t xml:space="preserve">was 7940000
</t>
        </r>
        <r>
          <rPr>
            <b/>
            <sz val="10"/>
            <color rgb="FF000000"/>
            <rFont val="Tahoma"/>
            <family val="2"/>
          </rPr>
          <t xml:space="preserve">
</t>
        </r>
        <r>
          <rPr>
            <b/>
            <sz val="10"/>
            <color rgb="FF000000"/>
            <rFont val="Tahoma"/>
            <family val="2"/>
          </rPr>
          <t>VNP50</t>
        </r>
      </text>
    </comment>
    <comment ref="E26" authorId="1" shapeId="0" xr:uid="{AACCE2F6-943A-4A4E-9FC9-3DDE23229C6C}">
      <text>
        <r>
          <rPr>
            <sz val="12"/>
            <color rgb="FF000000"/>
            <rFont val="Aptos Narrow"/>
            <family val="2"/>
          </rPr>
          <t>Last week was: 7.870.000</t>
        </r>
      </text>
    </comment>
    <comment ref="E27" authorId="1" shapeId="0" xr:uid="{F5E114B7-D52B-0F45-8140-FFD3C0874291}">
      <text>
        <r>
          <rPr>
            <sz val="12"/>
            <color theme="1"/>
            <rFont val="Aptos Narrow"/>
            <family val="2"/>
            <scheme val="minor"/>
          </rPr>
          <t xml:space="preserve">Giảm 500K cho khách Pre-oder
</t>
        </r>
      </text>
    </comment>
    <comment ref="E28" authorId="1" shapeId="0" xr:uid="{34C95B94-25EF-334B-9915-4B9D46F2B0BD}">
      <text>
        <r>
          <rPr>
            <sz val="12"/>
            <color theme="1"/>
            <rFont val="Aptos Narrow"/>
            <family val="2"/>
            <scheme val="minor"/>
          </rPr>
          <t xml:space="preserve">Giảm 500K cho khách Pre-order
</t>
        </r>
      </text>
    </comment>
    <comment ref="E29" authorId="1" shapeId="0" xr:uid="{48B041A1-3CF9-B84B-9BC8-CF8936E6A23A}">
      <text>
        <r>
          <rPr>
            <sz val="12"/>
            <color theme="1"/>
            <rFont val="Aptos Narrow"/>
            <family val="2"/>
            <scheme val="minor"/>
          </rPr>
          <t>Giảm 500K cho khách hàng</t>
        </r>
      </text>
    </comment>
    <comment ref="E30" authorId="1" shapeId="0" xr:uid="{BA978703-FA4C-D74F-AA5B-62B84EF18CA8}">
      <text>
        <r>
          <rPr>
            <sz val="12"/>
            <color theme="1"/>
            <rFont val="Aptos Narrow"/>
            <family val="2"/>
            <scheme val="minor"/>
          </rPr>
          <t xml:space="preserve">Giảm 500K cho đơn Pre-order
</t>
        </r>
      </text>
    </comment>
    <comment ref="E32" authorId="1" shapeId="0" xr:uid="{7038591B-D972-644E-A344-CBAFD2BFB828}">
      <text>
        <r>
          <rPr>
            <sz val="12"/>
            <color theme="1"/>
            <rFont val="Aptos Narrow"/>
            <family val="2"/>
            <scheme val="minor"/>
          </rPr>
          <t xml:space="preserve">Last week was: 5.490K
</t>
        </r>
      </text>
    </comment>
    <comment ref="E34" authorId="1" shapeId="0" xr:uid="{2CC2FD7D-020A-D14A-81E3-EA97E52B479A}">
      <text>
        <r>
          <rPr>
            <sz val="12"/>
            <color rgb="FF000000"/>
            <rFont val="Aptos Narrow"/>
            <family val="2"/>
          </rPr>
          <t>Last week is: 2.690K</t>
        </r>
      </text>
    </comment>
    <comment ref="F36" authorId="3" shapeId="0" xr:uid="{07415308-77C8-D242-B472-A7123B98317D}">
      <text>
        <r>
          <rPr>
            <sz val="12"/>
            <color rgb="FF000000"/>
            <rFont val="Aptos Narrow"/>
            <family val="2"/>
          </rPr>
          <t xml:space="preserve">chit trang:
</t>
        </r>
        <r>
          <rPr>
            <sz val="12"/>
            <color rgb="FF000000"/>
            <rFont val="Aptos Narrow"/>
            <family val="2"/>
          </rPr>
          <t>23.390.000</t>
        </r>
      </text>
    </comment>
    <comment ref="B37" authorId="4" shapeId="0" xr:uid="{135C04FC-3E2E-E943-8A2D-7D6246E7E528}">
      <text>
        <r>
          <rPr>
            <b/>
            <sz val="10"/>
            <color rgb="FF000000"/>
            <rFont val="Tahoma"/>
            <family val="2"/>
          </rPr>
          <t xml:space="preserve">was 26990000
</t>
        </r>
        <r>
          <rPr>
            <b/>
            <sz val="10"/>
            <color rgb="FF000000"/>
            <rFont val="Tahoma"/>
            <family val="2"/>
          </rPr>
          <t xml:space="preserve">
</t>
        </r>
        <r>
          <rPr>
            <b/>
            <sz val="10"/>
            <color rgb="FF000000"/>
            <rFont val="Tahoma"/>
            <family val="2"/>
          </rPr>
          <t>VNP100</t>
        </r>
        <r>
          <rPr>
            <sz val="10"/>
            <color rgb="FF000000"/>
            <rFont val="Tahoma"/>
            <family val="2"/>
          </rPr>
          <t xml:space="preserve">
</t>
        </r>
      </text>
    </comment>
    <comment ref="C37" authorId="4" shapeId="0" xr:uid="{48D8DB4A-875E-A245-B87E-2798C9871DFB}">
      <text>
        <r>
          <rPr>
            <b/>
            <sz val="10"/>
            <color rgb="FF000000"/>
            <rFont val="Tahoma"/>
            <family val="2"/>
          </rPr>
          <t>w2 26.990</t>
        </r>
        <r>
          <rPr>
            <sz val="10"/>
            <color rgb="FF000000"/>
            <rFont val="Tahoma"/>
            <family val="2"/>
          </rPr>
          <t xml:space="preserve">
</t>
        </r>
      </text>
    </comment>
    <comment ref="B39" authorId="4" shapeId="0" xr:uid="{2090200D-4E10-9140-966F-8A17B82D1692}">
      <text>
        <r>
          <rPr>
            <b/>
            <sz val="10"/>
            <color rgb="FF000000"/>
            <rFont val="Tahoma"/>
            <family val="2"/>
          </rPr>
          <t xml:space="preserve">was 38090000
</t>
        </r>
        <r>
          <rPr>
            <b/>
            <sz val="10"/>
            <color rgb="FF000000"/>
            <rFont val="Tahoma"/>
            <family val="2"/>
          </rPr>
          <t xml:space="preserve">
</t>
        </r>
        <r>
          <rPr>
            <b/>
            <sz val="10"/>
            <color rgb="FF000000"/>
            <rFont val="Tahoma"/>
            <family val="2"/>
          </rPr>
          <t>VNP100</t>
        </r>
      </text>
    </comment>
    <comment ref="C39" authorId="4" shapeId="0" xr:uid="{5DAEBDC2-B51B-624E-9B5D-6BB2B764BF2C}">
      <text>
        <r>
          <rPr>
            <b/>
            <sz val="10"/>
            <color rgb="FF000000"/>
            <rFont val="Tahoma"/>
            <family val="2"/>
          </rPr>
          <t>w2 38.090</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chit trang</author>
    <author>Microsoft Office User</author>
    <author>Tran Dat</author>
    <author>Việt Hoàng</author>
  </authors>
  <commentList>
    <comment ref="C2" authorId="0" shapeId="0" xr:uid="{19427B9C-E664-AD4D-B3D9-7C33B4CD16FF}">
      <text>
        <r>
          <rPr>
            <b/>
            <sz val="10"/>
            <color rgb="FF000000"/>
            <rFont val="Tahoma"/>
            <family val="2"/>
          </rPr>
          <t>Duy:</t>
        </r>
        <r>
          <rPr>
            <sz val="10"/>
            <color rgb="FF000000"/>
            <rFont val="Tahoma"/>
            <family val="2"/>
          </rPr>
          <t xml:space="preserve">
</t>
        </r>
      </text>
    </comment>
    <comment ref="E2" authorId="1" shapeId="0" xr:uid="{BF4F0ED0-092C-2F44-BA0F-0556EAD9274B}">
      <text>
        <r>
          <rPr>
            <sz val="12"/>
            <color rgb="FF000000"/>
            <rFont val="Aptos Narrow"/>
            <family val="2"/>
          </rPr>
          <t xml:space="preserve">Last week is: 22.990K
</t>
        </r>
        <r>
          <rPr>
            <sz val="12"/>
            <color rgb="FF000000"/>
            <rFont val="Aptos Narrow"/>
            <family val="2"/>
          </rPr>
          <t xml:space="preserve">
</t>
        </r>
        <r>
          <rPr>
            <sz val="12"/>
            <color rgb="FF000000"/>
            <rFont val="Aptos Narrow"/>
            <family val="2"/>
          </rPr>
          <t xml:space="preserve">Giảm 500K cho khách Pre-order (trừ màu titan sa mạc).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F2" authorId="2" shapeId="0" xr:uid="{8F08FE2F-5460-564E-BB0A-80C0A59D953D}">
      <text>
        <r>
          <rPr>
            <sz val="12"/>
            <color theme="1"/>
            <rFont val="Aptos Narrow"/>
            <family val="2"/>
            <scheme val="minor"/>
          </rPr>
          <t>Người dùng Không xác định:
21.390.000</t>
        </r>
      </text>
    </comment>
    <comment ref="E3" authorId="1" shapeId="0" xr:uid="{2890E75E-C653-CC46-BE31-389EDC292099}">
      <text>
        <r>
          <rPr>
            <sz val="12"/>
            <color rgb="FF000000"/>
            <rFont val="Aptos Narrow"/>
            <family val="2"/>
          </rPr>
          <t xml:space="preserve">Last week is: 25.990K
</t>
        </r>
        <r>
          <rPr>
            <sz val="12"/>
            <color rgb="FF000000"/>
            <rFont val="Aptos Narrow"/>
            <family val="2"/>
          </rPr>
          <t xml:space="preserve">
</t>
        </r>
        <r>
          <rPr>
            <sz val="12"/>
            <color rgb="FF000000"/>
            <rFont val="Aptos Narrow"/>
            <family val="2"/>
          </rPr>
          <t xml:space="preserve">Giảm 500K cho khách Pre-order và thanh toán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 Nhập mã VTQR tặng 1% tối đa 300.000 khi thanh toán qua VNPAY
</t>
        </r>
        <r>
          <rPr>
            <sz val="12"/>
            <color rgb="FF000000"/>
            <rFont val="Aptos Narrow"/>
            <family val="2"/>
          </rPr>
          <t xml:space="preserve">  Nhập mã ZLP500 giảm ngay 500.000 khi thanh toán qua Zalopay
</t>
        </r>
        <r>
          <rPr>
            <sz val="12"/>
            <color rgb="FF000000"/>
            <rFont val="Aptos Narrow"/>
            <family val="2"/>
          </rPr>
          <t xml:space="preserve">  Nhập mã KV_VTS_IPHONE16 giảm giá 10% tối đa 1.000.000 VNĐ trên giá trị của giao dịch trả góp 6-12 tháng Kredivo </t>
        </r>
      </text>
    </comment>
    <comment ref="F3" authorId="3" shapeId="0" xr:uid="{9AB45055-618F-4377-BB28-1300E4E49A6E}">
      <text>
        <r>
          <rPr>
            <sz val="12"/>
            <color theme="1"/>
            <rFont val="Aptos Narrow"/>
            <family val="2"/>
            <scheme val="minor"/>
          </rPr>
          <t>chit trang:
25.190.000</t>
        </r>
      </text>
    </comment>
    <comment ref="B4" authorId="4" shapeId="0" xr:uid="{F81934B3-1816-6C48-9CAF-85E509CC286C}">
      <text>
        <r>
          <rPr>
            <b/>
            <sz val="10"/>
            <color rgb="FF000000"/>
            <rFont val="Tahoma"/>
            <family val="2"/>
          </rPr>
          <t>was was 28890000</t>
        </r>
        <r>
          <rPr>
            <sz val="10"/>
            <color rgb="FF000000"/>
            <rFont val="Tahoma"/>
            <family val="2"/>
          </rPr>
          <t xml:space="preserve">
</t>
        </r>
      </text>
    </comment>
    <comment ref="C4" authorId="4" shapeId="0" xr:uid="{17BAA4BE-ADC1-204B-B3D8-5CDFA2AEF076}">
      <text>
        <r>
          <rPr>
            <b/>
            <sz val="10"/>
            <color rgb="FF000000"/>
            <rFont val="Tahoma"/>
            <family val="2"/>
          </rPr>
          <t>W3 28.890</t>
        </r>
      </text>
    </comment>
    <comment ref="E4" authorId="1" shapeId="0" xr:uid="{F4482625-C41F-FE48-9755-52F97BA322D0}">
      <text>
        <r>
          <rPr>
            <sz val="12"/>
            <color rgb="FF000000"/>
            <rFont val="Aptos Narrow"/>
            <family val="2"/>
          </rPr>
          <t xml:space="preserve">Last week is: 28.990K
</t>
        </r>
        <r>
          <rPr>
            <sz val="12"/>
            <color rgb="FF000000"/>
            <rFont val="Aptos Narrow"/>
            <family val="2"/>
          </rPr>
          <t xml:space="preserve">
</t>
        </r>
        <r>
          <rPr>
            <sz val="12"/>
            <color rgb="FF000000"/>
            <rFont val="Aptos Narrow"/>
            <family val="2"/>
          </rPr>
          <t xml:space="preserve">Giảm 500K cho khách Pre-order và lấy hàng trong tháng 10/2024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Khách hàng chọn 01 trong các khuyến mại sau đây (Áp dụng cho Titan Sa Mạc trên giá 30.490.000đ) 
</t>
        </r>
        <r>
          <rPr>
            <sz val="12"/>
            <color rgb="FF000000"/>
            <rFont val="Aptos Narrow"/>
            <family val="2"/>
          </rPr>
          <t xml:space="preserve">  Khuyến mại 1: Giảm ngay 1,500,000đ 
</t>
        </r>
        <r>
          <rPr>
            <sz val="12"/>
            <color rgb="FF000000"/>
            <rFont val="Aptos Narrow"/>
            <family val="2"/>
          </rPr>
          <t xml:space="preserve">  Khuyến mại 2: Tặng ngay bảo hành 2 năm chính hãng và bộ phụ kiện ốp lưng kèm tấm dán màn hình iPhone 
</t>
        </r>
        <r>
          <rPr>
            <sz val="12"/>
            <color rgb="FF000000"/>
            <rFont val="Aptos Narrow"/>
            <family val="2"/>
          </rPr>
          <t xml:space="preserve">  Khuyến mại 3: Tặng ngay bảo hành 2 năm chính hãng và phiếu mua hàng phụ kiện giảm giá 300,000đ 
</t>
        </r>
      </text>
    </comment>
    <comment ref="B5" authorId="4" shapeId="0" xr:uid="{C26DA08D-CC1C-394A-8039-FBA4209D3B54}">
      <text>
        <r>
          <rPr>
            <b/>
            <sz val="10"/>
            <color rgb="FF000000"/>
            <rFont val="Tahoma"/>
            <family val="2"/>
          </rPr>
          <t>was 34990000</t>
        </r>
        <r>
          <rPr>
            <sz val="10"/>
            <color rgb="FF000000"/>
            <rFont val="Tahoma"/>
            <family val="2"/>
          </rPr>
          <t xml:space="preserve">
</t>
        </r>
      </text>
    </comment>
    <comment ref="E5" authorId="1" shapeId="0" xr:uid="{B5C8663C-77BE-1E43-93D7-6A2EB5FD6AE5}">
      <text>
        <r>
          <rPr>
            <sz val="12"/>
            <color theme="1"/>
            <rFont val="Aptos Narrow"/>
            <family val="2"/>
            <scheme val="minor"/>
          </rPr>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r>
      </text>
    </comment>
    <comment ref="B6" authorId="4" shapeId="0" xr:uid="{1EA46BE3-9DD2-AF4C-AD05-8FC1D065E318}">
      <text>
        <r>
          <rPr>
            <b/>
            <sz val="10"/>
            <color rgb="FF000000"/>
            <rFont val="Tahoma"/>
            <family val="2"/>
          </rPr>
          <t xml:space="preserve">was 19690000
</t>
        </r>
        <r>
          <rPr>
            <sz val="10"/>
            <color rgb="FF000000"/>
            <rFont val="Tahoma"/>
            <family val="2"/>
          </rPr>
          <t xml:space="preserve">
</t>
        </r>
      </text>
    </comment>
    <comment ref="G6" authorId="5" shapeId="0" xr:uid="{D9A324DD-8FC3-F940-A608-B71A1A41A573}">
      <text>
        <r>
          <rPr>
            <b/>
            <sz val="10"/>
            <color rgb="FF000000"/>
            <rFont val="Tahoma"/>
            <family val="2"/>
          </rPr>
          <t>Tran Dat:</t>
        </r>
        <r>
          <rPr>
            <sz val="10"/>
            <color rgb="FF000000"/>
            <rFont val="Tahoma"/>
            <family val="2"/>
          </rPr>
          <t xml:space="preserve">
</t>
        </r>
        <r>
          <rPr>
            <sz val="10"/>
            <color rgb="FF000000"/>
            <rFont val="Tahoma"/>
            <family val="2"/>
          </rPr>
          <t xml:space="preserve">19.190.000
</t>
        </r>
      </text>
    </comment>
    <comment ref="G7" authorId="5" shapeId="0" xr:uid="{C1DF3FFC-2389-8248-A16D-6EC21B061491}">
      <text>
        <r>
          <rPr>
            <b/>
            <sz val="10"/>
            <color rgb="FF000000"/>
            <rFont val="Tahoma"/>
            <family val="2"/>
          </rPr>
          <t>Tran Dat:</t>
        </r>
        <r>
          <rPr>
            <sz val="10"/>
            <color rgb="FF000000"/>
            <rFont val="Tahoma"/>
            <family val="2"/>
          </rPr>
          <t xml:space="preserve">
</t>
        </r>
        <r>
          <rPr>
            <sz val="10"/>
            <color rgb="FF000000"/>
            <rFont val="Tahoma"/>
            <family val="2"/>
          </rPr>
          <t>22.250</t>
        </r>
      </text>
    </comment>
    <comment ref="D8" authorId="6" shapeId="0" xr:uid="{F9C2B571-0C2A-2443-9284-F6AA9F64FA2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25.490.000</t>
        </r>
      </text>
    </comment>
    <comment ref="B9" authorId="4" shapeId="0" xr:uid="{297B6C9E-B0F2-D84A-8A62-3C3240A6F6BF}">
      <text>
        <r>
          <rPr>
            <b/>
            <sz val="10"/>
            <color rgb="FF000000"/>
            <rFont val="Tahoma"/>
            <family val="2"/>
          </rPr>
          <t>was 29490000</t>
        </r>
        <r>
          <rPr>
            <sz val="10"/>
            <color rgb="FF000000"/>
            <rFont val="Tahoma"/>
            <family val="2"/>
          </rPr>
          <t xml:space="preserve">
</t>
        </r>
      </text>
    </comment>
    <comment ref="E9" authorId="1" shapeId="0" xr:uid="{F7B59255-F0AC-BE47-B9C3-B87CA04061B9}">
      <text>
        <r>
          <rPr>
            <sz val="12"/>
            <color rgb="FF000000"/>
            <rFont val="Aptos Narrow"/>
            <family val="2"/>
          </rPr>
          <t xml:space="preserve">Last week was: 28.990.000
</t>
        </r>
        <r>
          <rPr>
            <sz val="12"/>
            <color rgb="FF000000"/>
            <rFont val="Aptos Narrow"/>
            <family val="2"/>
          </rPr>
          <t xml:space="preserve">
</t>
        </r>
        <r>
          <rPr>
            <sz val="12"/>
            <color rgb="FF000000"/>
            <rFont val="Aptos Narrow"/>
            <family val="2"/>
          </rPr>
          <t xml:space="preserve">Giảm 1.000.000VND mua hàng Online (đã trừ vào giá)
</t>
        </r>
      </text>
    </comment>
    <comment ref="E10" authorId="1" shapeId="0" xr:uid="{7EC8AD92-D764-2C4C-B0E8-BD2D710CDC33}">
      <text>
        <r>
          <rPr>
            <sz val="12"/>
            <color rgb="FF000000"/>
            <rFont val="Aptos Narrow"/>
            <family val="2"/>
          </rPr>
          <t xml:space="preserve">Chỉ còn màu Purple
</t>
        </r>
      </text>
    </comment>
    <comment ref="G10" authorId="5" shapeId="0" xr:uid="{695C6D92-4971-A14F-BB56-A96F3A76C763}">
      <text>
        <r>
          <rPr>
            <b/>
            <sz val="10"/>
            <color rgb="FF000000"/>
            <rFont val="Tahoma"/>
            <family val="2"/>
          </rPr>
          <t>Tran Dat:</t>
        </r>
        <r>
          <rPr>
            <sz val="10"/>
            <color rgb="FF000000"/>
            <rFont val="Tahoma"/>
            <family val="2"/>
          </rPr>
          <t xml:space="preserve">
</t>
        </r>
        <r>
          <rPr>
            <sz val="10"/>
            <color rgb="FF000000"/>
            <rFont val="Tahoma"/>
            <family val="2"/>
          </rPr>
          <t>19.390.000</t>
        </r>
      </text>
    </comment>
    <comment ref="B11" authorId="4" shapeId="0" xr:uid="{64B1A8C3-B46F-154D-B8F2-F6EFC80BE94D}">
      <text>
        <r>
          <rPr>
            <b/>
            <sz val="10"/>
            <color rgb="FF000000"/>
            <rFont val="Tahoma"/>
            <family val="2"/>
          </rPr>
          <t>was 17090000</t>
        </r>
        <r>
          <rPr>
            <sz val="10"/>
            <color rgb="FF000000"/>
            <rFont val="Tahoma"/>
            <family val="2"/>
          </rPr>
          <t xml:space="preserve">
</t>
        </r>
      </text>
    </comment>
    <comment ref="C11" authorId="4" shapeId="0" xr:uid="{C5A91758-E755-594D-964B-47AE49311619}">
      <text>
        <r>
          <rPr>
            <b/>
            <sz val="10"/>
            <color rgb="FF000000"/>
            <rFont val="Tahoma"/>
            <family val="2"/>
          </rPr>
          <t>W3 17.090</t>
        </r>
        <r>
          <rPr>
            <sz val="10"/>
            <color rgb="FF000000"/>
            <rFont val="Tahoma"/>
            <family val="2"/>
          </rPr>
          <t xml:space="preserve">
</t>
        </r>
      </text>
    </comment>
    <comment ref="B12" authorId="4" shapeId="0" xr:uid="{42A4E1B2-32C8-A94E-A5CC-1662C9AB5A73}">
      <text>
        <r>
          <rPr>
            <b/>
            <sz val="10"/>
            <color rgb="FF000000"/>
            <rFont val="Tahoma"/>
            <family val="2"/>
          </rPr>
          <t xml:space="preserve">Bán theo màu loạn hết cả lên mỗi màu 1 giá </t>
        </r>
      </text>
    </comment>
    <comment ref="C12" authorId="4" shapeId="0" xr:uid="{25686D67-F509-C941-B50A-0C6E21188B0F}">
      <text>
        <r>
          <rPr>
            <b/>
            <sz val="10"/>
            <color rgb="FF000000"/>
            <rFont val="Tahoma"/>
            <family val="2"/>
          </rPr>
          <t>W3 13.790</t>
        </r>
      </text>
    </comment>
    <comment ref="D12" authorId="6" shapeId="0" xr:uid="{CAC81F1F-E4AA-3449-9CD7-D59DB81E362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13.390.000</t>
        </r>
      </text>
    </comment>
    <comment ref="E12" authorId="1" shapeId="0" xr:uid="{D6FBE71C-9107-DC4F-900D-EF2DF4D1EF3E}">
      <text>
        <r>
          <rPr>
            <sz val="12"/>
            <color rgb="FF000000"/>
            <rFont val="Aptos Narrow"/>
            <family val="2"/>
          </rPr>
          <t>Giảm 200K cho màu Đen và Starlight</t>
        </r>
      </text>
    </comment>
    <comment ref="F12" authorId="3" shapeId="0" xr:uid="{0C1B01AD-50AD-478D-A38C-8A2856CBF552}">
      <text>
        <r>
          <rPr>
            <sz val="12"/>
            <color theme="1"/>
            <rFont val="Aptos Narrow"/>
            <family val="2"/>
            <scheme val="minor"/>
          </rPr>
          <t>chit trang:
13.390.000</t>
        </r>
      </text>
    </comment>
    <comment ref="G12" authorId="5" shapeId="0" xr:uid="{A3DCA1C1-AF5F-A94C-A074-3BEDB531CCDB}">
      <text>
        <r>
          <rPr>
            <b/>
            <sz val="10"/>
            <color rgb="FF000000"/>
            <rFont val="Tahoma"/>
            <family val="2"/>
          </rPr>
          <t>Tran Dat:</t>
        </r>
        <r>
          <rPr>
            <sz val="10"/>
            <color rgb="FF000000"/>
            <rFont val="Tahoma"/>
            <family val="2"/>
          </rPr>
          <t xml:space="preserve">
</t>
        </r>
        <r>
          <rPr>
            <sz val="10"/>
            <color rgb="FF000000"/>
            <rFont val="Tahoma"/>
            <family val="2"/>
          </rPr>
          <t>13.590</t>
        </r>
      </text>
    </comment>
    <comment ref="B13" authorId="4" shapeId="0" xr:uid="{FB50F591-E742-4648-B16E-0A112B9E88CE}">
      <text>
        <r>
          <rPr>
            <b/>
            <sz val="10"/>
            <color rgb="FF000000"/>
            <rFont val="Tahoma"/>
            <family val="2"/>
          </rPr>
          <t>was 11490000</t>
        </r>
      </text>
    </comment>
    <comment ref="E14" authorId="1" shapeId="0" xr:uid="{2816BEF2-A707-E44F-AB68-13EC4CEC94E4}">
      <text>
        <r>
          <rPr>
            <sz val="12"/>
            <color rgb="FF000000"/>
            <rFont val="Aptos Narrow"/>
            <family val="2"/>
          </rPr>
          <t>Giảm 200K khi mua Online (đã trừ vào giá)</t>
        </r>
      </text>
    </comment>
    <comment ref="E17" authorId="1" shapeId="0" xr:uid="{C0477180-C1FC-F741-8567-2EAF393943EB}">
      <text>
        <r>
          <rPr>
            <sz val="12"/>
            <color theme="1"/>
            <rFont val="Aptos Narrow"/>
            <family val="2"/>
            <scheme val="minor"/>
          </rPr>
          <t xml:space="preserve">Last week is: 9.490K
Giảm 200K đặt mua Online
</t>
        </r>
      </text>
    </comment>
    <comment ref="G17" authorId="5" shapeId="0" xr:uid="{9818DA3C-878D-FF47-8182-0F4F92762D02}">
      <text>
        <r>
          <rPr>
            <b/>
            <sz val="10"/>
            <color rgb="FF000000"/>
            <rFont val="Tahoma"/>
            <family val="2"/>
          </rPr>
          <t>Tran Dat:</t>
        </r>
        <r>
          <rPr>
            <sz val="10"/>
            <color rgb="FF000000"/>
            <rFont val="Tahoma"/>
            <family val="2"/>
          </rPr>
          <t xml:space="preserve">
</t>
        </r>
        <r>
          <rPr>
            <sz val="10"/>
            <color rgb="FF000000"/>
            <rFont val="Tahoma"/>
            <family val="2"/>
          </rPr>
          <t>9.490</t>
        </r>
      </text>
    </comment>
    <comment ref="B18" authorId="4" shapeId="0" xr:uid="{B46073E6-7AC6-EA49-8C3E-D8ACDF7ADE0C}">
      <text>
        <r>
          <rPr>
            <b/>
            <sz val="10"/>
            <color rgb="FF000000"/>
            <rFont val="Tahoma"/>
            <family val="2"/>
          </rPr>
          <t xml:space="preserve">was 7640000
</t>
        </r>
        <r>
          <rPr>
            <b/>
            <sz val="10"/>
            <color rgb="FF000000"/>
            <rFont val="Tahoma"/>
            <family val="2"/>
          </rPr>
          <t xml:space="preserve">
</t>
        </r>
        <r>
          <rPr>
            <b/>
            <sz val="10"/>
            <color rgb="FF000000"/>
            <rFont val="Tahoma"/>
            <family val="2"/>
          </rPr>
          <t>VNP50</t>
        </r>
      </text>
    </comment>
    <comment ref="E18" authorId="1" shapeId="0" xr:uid="{296BD287-B693-1A46-ACB2-62E50A187524}">
      <text>
        <r>
          <rPr>
            <sz val="12"/>
            <color rgb="FF000000"/>
            <rFont val="Aptos Narrow"/>
            <family val="2"/>
          </rPr>
          <t>Giảm 10% tối đa 120K khi mở ví VNPAY</t>
        </r>
      </text>
    </comment>
    <comment ref="F18" authorId="3" shapeId="0" xr:uid="{E4DE1CE9-5744-4FEA-806E-BC6937736163}">
      <text>
        <r>
          <rPr>
            <sz val="12"/>
            <color rgb="FF000000"/>
            <rFont val="Aptos Narrow"/>
            <family val="2"/>
          </rPr>
          <t xml:space="preserve">chit trang:
</t>
        </r>
        <r>
          <rPr>
            <sz val="12"/>
            <color rgb="FF000000"/>
            <rFont val="Aptos Narrow"/>
            <family val="2"/>
          </rPr>
          <t>7.159.000</t>
        </r>
      </text>
    </comment>
    <comment ref="E19" authorId="1" shapeId="0" xr:uid="{A7649169-6799-CF40-8DE3-84232752ECB4}">
      <text>
        <r>
          <rPr>
            <sz val="12"/>
            <color rgb="FF000000"/>
            <rFont val="Aptos Narrow"/>
            <family val="2"/>
          </rPr>
          <t xml:space="preserve">Last week is: 16.390K
</t>
        </r>
        <r>
          <rPr>
            <sz val="12"/>
            <color rgb="FF000000"/>
            <rFont val="Aptos Narrow"/>
            <family val="2"/>
          </rPr>
          <t>Giảm 10% tối đa 300K VNPAY</t>
        </r>
      </text>
    </comment>
    <comment ref="E20" authorId="1" shapeId="0" xr:uid="{B142AB7F-52B3-8341-9C07-C73073413946}">
      <text>
        <r>
          <rPr>
            <sz val="12"/>
            <color rgb="FF000000"/>
            <rFont val="Aptos Narrow"/>
            <family val="2"/>
          </rPr>
          <t xml:space="preserve">Last week is: 21,490K
</t>
        </r>
        <r>
          <rPr>
            <sz val="12"/>
            <color rgb="FF000000"/>
            <rFont val="Aptos Narrow"/>
            <family val="2"/>
          </rPr>
          <t>Giảm 10% tối đa 300K VNPAY</t>
        </r>
      </text>
    </comment>
    <comment ref="E21" authorId="1" shapeId="0" xr:uid="{B2DF3DBD-D9E1-924D-AFD3-D2255926B417}">
      <text>
        <r>
          <rPr>
            <sz val="12"/>
            <color rgb="FF000000"/>
            <rFont val="Aptos Narrow"/>
            <family val="2"/>
          </rPr>
          <t xml:space="preserve">Last week is: 27.490K
</t>
        </r>
        <r>
          <rPr>
            <sz val="12"/>
            <color rgb="FF000000"/>
            <rFont val="Aptos Narrow"/>
            <family val="2"/>
          </rPr>
          <t>Giảm 10% tối đa 300K VNPAY</t>
        </r>
      </text>
    </comment>
    <comment ref="B22" authorId="4" shapeId="0" xr:uid="{CF10297E-1EBF-024B-A7AD-8F25B91C4C46}">
      <text>
        <r>
          <rPr>
            <b/>
            <sz val="10"/>
            <color rgb="FF000000"/>
            <rFont val="Tahoma"/>
            <family val="2"/>
          </rPr>
          <t>was 37190000</t>
        </r>
        <r>
          <rPr>
            <sz val="10"/>
            <color rgb="FF000000"/>
            <rFont val="Tahoma"/>
            <family val="2"/>
          </rPr>
          <t xml:space="preserve">
</t>
        </r>
      </text>
    </comment>
    <comment ref="C22" authorId="4" shapeId="0" xr:uid="{6E601ABD-E619-A846-B0B8-9E111F5FA2AC}">
      <text>
        <r>
          <rPr>
            <b/>
            <sz val="10"/>
            <color rgb="FF000000"/>
            <rFont val="Tahoma"/>
            <family val="2"/>
          </rPr>
          <t>W3 37.190</t>
        </r>
        <r>
          <rPr>
            <sz val="10"/>
            <color rgb="FF000000"/>
            <rFont val="Tahoma"/>
            <family val="2"/>
          </rPr>
          <t xml:space="preserve">
</t>
        </r>
      </text>
    </comment>
    <comment ref="E23" authorId="1" shapeId="0" xr:uid="{BC06CB6E-A5DE-774C-AD10-09CCD77EEA84}">
      <text>
        <r>
          <rPr>
            <sz val="12"/>
            <color theme="1"/>
            <rFont val="Aptos Narrow"/>
            <family val="2"/>
            <scheme val="minor"/>
          </rPr>
          <t>Last week: 5.990.000</t>
        </r>
      </text>
    </comment>
    <comment ref="G23" authorId="5" shapeId="0" xr:uid="{630C40D1-11A4-D74F-B337-F71815523238}">
      <text>
        <r>
          <rPr>
            <b/>
            <sz val="10"/>
            <color rgb="FF000000"/>
            <rFont val="Tahoma"/>
            <family val="2"/>
          </rPr>
          <t>Tran Dat:</t>
        </r>
        <r>
          <rPr>
            <sz val="10"/>
            <color rgb="FF000000"/>
            <rFont val="Tahoma"/>
            <family val="2"/>
          </rPr>
          <t xml:space="preserve">
</t>
        </r>
        <r>
          <rPr>
            <sz val="10"/>
            <color rgb="FF000000"/>
            <rFont val="Tahoma"/>
            <family val="2"/>
          </rPr>
          <t>5.990</t>
        </r>
      </text>
    </comment>
    <comment ref="B24" authorId="4" shapeId="0" xr:uid="{5DD80AF1-D41A-C045-ACCD-30270248CC16}">
      <text>
        <r>
          <rPr>
            <b/>
            <sz val="10"/>
            <color rgb="FF000000"/>
            <rFont val="Tahoma"/>
            <family val="2"/>
          </rPr>
          <t>was 7190000</t>
        </r>
      </text>
    </comment>
    <comment ref="E24" authorId="1" shapeId="0" xr:uid="{D1CAD643-AE84-5E44-AAC5-19688B005067}">
      <text>
        <r>
          <rPr>
            <sz val="12"/>
            <color rgb="FF000000"/>
            <rFont val="Aptos Narrow"/>
            <family val="2"/>
          </rPr>
          <t>Last week: 7.190.000</t>
        </r>
      </text>
    </comment>
    <comment ref="B25" authorId="4" shapeId="0" xr:uid="{850C29A5-39A8-6148-B9C0-9ABD54F5F0FC}">
      <text>
        <r>
          <rPr>
            <b/>
            <sz val="10"/>
            <color rgb="FF000000"/>
            <rFont val="Tahoma"/>
            <family val="2"/>
          </rPr>
          <t>was 6790000</t>
        </r>
      </text>
    </comment>
    <comment ref="C25" authorId="4" shapeId="0" xr:uid="{AF70EF2C-D656-5041-8330-22D8B182F307}">
      <text>
        <r>
          <rPr>
            <b/>
            <sz val="10"/>
            <color rgb="FF000000"/>
            <rFont val="Tahoma"/>
            <family val="2"/>
          </rPr>
          <t>W3 6.790</t>
        </r>
      </text>
    </comment>
    <comment ref="E25" authorId="1" shapeId="0" xr:uid="{04BC8D16-8D05-4D40-941E-59502D832495}">
      <text>
        <r>
          <rPr>
            <sz val="12"/>
            <color theme="1"/>
            <rFont val="Aptos Narrow"/>
            <family val="2"/>
            <scheme val="minor"/>
          </rPr>
          <t>Last week: 6.590.000</t>
        </r>
      </text>
    </comment>
    <comment ref="E26" authorId="1" shapeId="0" xr:uid="{E3526B5C-1163-E942-8A97-D049B1AF6602}">
      <text>
        <r>
          <rPr>
            <sz val="12"/>
            <color rgb="FF000000"/>
            <rFont val="Aptos Narrow"/>
            <family val="2"/>
          </rPr>
          <t>Last week was: 7.990.000</t>
        </r>
      </text>
    </comment>
    <comment ref="E27" authorId="1" shapeId="0" xr:uid="{7156EAEC-E6D2-4564-A9C2-E46A471BB002}">
      <text>
        <r>
          <rPr>
            <sz val="12"/>
            <color rgb="FF000000"/>
            <rFont val="Aptos Narrow"/>
            <family val="2"/>
          </rPr>
          <t xml:space="preserve">Giảm 500K cho khách Pre-oder
</t>
        </r>
      </text>
    </comment>
    <comment ref="E28" authorId="1" shapeId="0" xr:uid="{327DD27C-C051-42AB-81F3-533771B6B4A7}">
      <text>
        <r>
          <rPr>
            <sz val="12"/>
            <color theme="1"/>
            <rFont val="Aptos Narrow"/>
            <family val="2"/>
            <scheme val="minor"/>
          </rPr>
          <t xml:space="preserve">Giảm 500K cho khách Pre-order
</t>
        </r>
      </text>
    </comment>
    <comment ref="E29" authorId="1" shapeId="0" xr:uid="{858F6DA3-04AB-4FC1-A680-E57D8B0D4DE5}">
      <text>
        <r>
          <rPr>
            <sz val="12"/>
            <color theme="1"/>
            <rFont val="Aptos Narrow"/>
            <family val="2"/>
            <scheme val="minor"/>
          </rPr>
          <t>Giảm 500K cho khách hàng</t>
        </r>
      </text>
    </comment>
    <comment ref="E30" authorId="1" shapeId="0" xr:uid="{CA2F4641-2C5B-6F4D-B5A1-541177F2CEB7}">
      <text>
        <r>
          <rPr>
            <sz val="12"/>
            <color theme="1"/>
            <rFont val="Aptos Narrow"/>
            <family val="2"/>
            <scheme val="minor"/>
          </rPr>
          <t xml:space="preserve">Giảm 500K cho đơn Pre-order
</t>
        </r>
      </text>
    </comment>
    <comment ref="G30" authorId="5" shapeId="0" xr:uid="{B942E37C-2577-4340-9D82-C4DD96F576C4}">
      <text>
        <r>
          <rPr>
            <b/>
            <sz val="10"/>
            <color rgb="FF000000"/>
            <rFont val="Tahoma"/>
            <family val="2"/>
          </rPr>
          <t>Tran Dat:</t>
        </r>
        <r>
          <rPr>
            <sz val="10"/>
            <color rgb="FF000000"/>
            <rFont val="Tahoma"/>
            <family val="2"/>
          </rPr>
          <t xml:space="preserve">
</t>
        </r>
        <r>
          <rPr>
            <sz val="10"/>
            <color rgb="FF000000"/>
            <rFont val="Tahoma"/>
            <family val="2"/>
          </rPr>
          <t>14.690</t>
        </r>
      </text>
    </comment>
    <comment ref="E32" authorId="1" shapeId="0" xr:uid="{47F24D5E-1F3A-7943-ACE9-C61045ADBF8F}">
      <text>
        <r>
          <rPr>
            <sz val="12"/>
            <color theme="1"/>
            <rFont val="Aptos Narrow"/>
            <family val="2"/>
            <scheme val="minor"/>
          </rPr>
          <t xml:space="preserve">Last week was: 5.490K
</t>
        </r>
      </text>
    </comment>
    <comment ref="E34" authorId="1" shapeId="0" xr:uid="{B86977A1-E210-DB46-B0DC-C960E6C01BAC}">
      <text>
        <r>
          <rPr>
            <sz val="12"/>
            <color rgb="FF000000"/>
            <rFont val="Aptos Narrow"/>
            <family val="2"/>
          </rPr>
          <t>Last week is: 2.690K</t>
        </r>
      </text>
    </comment>
    <comment ref="G35" authorId="5" shapeId="0" xr:uid="{417AEC9F-5C5D-1F46-89ED-188C78C856CD}">
      <text>
        <r>
          <rPr>
            <b/>
            <sz val="10"/>
            <color rgb="FF000000"/>
            <rFont val="Tahoma"/>
            <family val="2"/>
          </rPr>
          <t>Tran Dat:</t>
        </r>
        <r>
          <rPr>
            <sz val="10"/>
            <color rgb="FF000000"/>
            <rFont val="Tahoma"/>
            <family val="2"/>
          </rPr>
          <t xml:space="preserve">
</t>
        </r>
        <r>
          <rPr>
            <sz val="10"/>
            <color rgb="FF000000"/>
            <rFont val="Tahoma"/>
            <family val="2"/>
          </rPr>
          <t>17.790</t>
        </r>
      </text>
    </comment>
    <comment ref="B36" authorId="4" shapeId="0" xr:uid="{0FC65703-780F-A849-8775-554F1B526467}">
      <text>
        <r>
          <rPr>
            <b/>
            <sz val="10"/>
            <color rgb="FF000000"/>
            <rFont val="Tahoma"/>
            <family val="2"/>
          </rPr>
          <t>was 23990000</t>
        </r>
      </text>
    </comment>
    <comment ref="C36" authorId="4" shapeId="0" xr:uid="{354FCC2B-220A-1E40-9EC0-2D435BDEDCFC}">
      <text>
        <r>
          <rPr>
            <b/>
            <sz val="10"/>
            <color rgb="FF000000"/>
            <rFont val="Tahoma"/>
            <family val="2"/>
          </rPr>
          <t>W3 23.990</t>
        </r>
      </text>
    </comment>
    <comment ref="F36" authorId="3" shapeId="0" xr:uid="{E072B3F8-C3A5-45E1-8317-ACA4BE63DCD7}">
      <text>
        <r>
          <rPr>
            <sz val="12"/>
            <color theme="1"/>
            <rFont val="Aptos Narrow"/>
            <family val="2"/>
            <scheme val="minor"/>
          </rPr>
          <t>chit trang:
23.590.000</t>
        </r>
      </text>
    </comment>
    <comment ref="B37" authorId="4" shapeId="0" xr:uid="{34CE3136-AE3F-D947-B73E-E61F35952A46}">
      <text>
        <r>
          <rPr>
            <b/>
            <sz val="10"/>
            <color rgb="FF000000"/>
            <rFont val="Tahoma"/>
            <family val="2"/>
          </rPr>
          <t>was 26890000</t>
        </r>
      </text>
    </comment>
    <comment ref="C37" authorId="4" shapeId="0" xr:uid="{72F47E5E-4743-F548-93CE-ADE7C0D058A5}">
      <text>
        <r>
          <rPr>
            <b/>
            <sz val="10"/>
            <color rgb="FF000000"/>
            <rFont val="Tahoma"/>
            <family val="2"/>
          </rPr>
          <t>W3 26.890</t>
        </r>
      </text>
    </comment>
    <comment ref="F37" authorId="3" shapeId="0" xr:uid="{3A3F4567-2895-46AE-A119-AF71B831EA66}">
      <text>
        <r>
          <rPr>
            <sz val="12"/>
            <color rgb="FF000000"/>
            <rFont val="Aptos Narrow"/>
            <family val="2"/>
          </rPr>
          <t xml:space="preserve">chit trang:
</t>
        </r>
        <r>
          <rPr>
            <sz val="12"/>
            <color rgb="FF000000"/>
            <rFont val="Aptos Narrow"/>
            <family val="2"/>
          </rPr>
          <t>26.990.000</t>
        </r>
      </text>
    </comment>
    <comment ref="B38" authorId="4" shapeId="0" xr:uid="{5171DB7F-332E-144C-90B2-FB0920F40B83}">
      <text>
        <r>
          <rPr>
            <b/>
            <sz val="10"/>
            <color rgb="FF000000"/>
            <rFont val="Tahoma"/>
            <family val="2"/>
          </rPr>
          <t>was 31190000</t>
        </r>
      </text>
    </comment>
    <comment ref="C38" authorId="4" shapeId="0" xr:uid="{C1D21241-A2A1-3846-8AC2-2975A6FF714A}">
      <text>
        <r>
          <rPr>
            <b/>
            <sz val="10"/>
            <color rgb="FF000000"/>
            <rFont val="Tahoma"/>
            <family val="2"/>
          </rPr>
          <t>W3 31.190</t>
        </r>
      </text>
    </comment>
    <comment ref="G38" authorId="5" shapeId="0" xr:uid="{1056E079-FFDA-6C43-A235-E021A343F7D9}">
      <text>
        <r>
          <rPr>
            <b/>
            <sz val="10"/>
            <color rgb="FF000000"/>
            <rFont val="Tahoma"/>
            <family val="2"/>
          </rPr>
          <t>Tran Dat:</t>
        </r>
        <r>
          <rPr>
            <sz val="10"/>
            <color rgb="FF000000"/>
            <rFont val="Tahoma"/>
            <family val="2"/>
          </rPr>
          <t xml:space="preserve">
</t>
        </r>
        <r>
          <rPr>
            <sz val="10"/>
            <color rgb="FF000000"/>
            <rFont val="Tahoma"/>
            <family val="2"/>
          </rPr>
          <t xml:space="preserve">30.790.000
</t>
        </r>
      </text>
    </comment>
    <comment ref="B39" authorId="4" shapeId="0" xr:uid="{10A3A669-53B6-0840-AE33-3E42CF5C7EBB}">
      <text>
        <r>
          <rPr>
            <b/>
            <sz val="10"/>
            <color rgb="FF000000"/>
            <rFont val="Tahoma"/>
            <family val="2"/>
          </rPr>
          <t>was 37790000</t>
        </r>
      </text>
    </comment>
    <comment ref="C39" authorId="4" shapeId="0" xr:uid="{97A28730-5505-164C-8B46-436AB211D2F9}">
      <text>
        <r>
          <rPr>
            <b/>
            <sz val="10"/>
            <color rgb="FF000000"/>
            <rFont val="Tahoma"/>
            <family val="2"/>
          </rPr>
          <t>W3 37.790</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chit trang</author>
    <author>Tran Dat</author>
  </authors>
  <commentList>
    <comment ref="B2" authorId="0" shapeId="0" xr:uid="{EA2417A3-5F9B-254A-BDFC-FDDD3DDC438E}">
      <text>
        <r>
          <rPr>
            <b/>
            <sz val="10"/>
            <color rgb="FF000000"/>
            <rFont val="Tahoma"/>
            <family val="2"/>
          </rPr>
          <t>was 22890000</t>
        </r>
      </text>
    </comment>
    <comment ref="C2" authorId="0" shapeId="0" xr:uid="{4BB2F9F4-5E13-CC4B-A42C-5C36F9497B26}">
      <text>
        <r>
          <rPr>
            <b/>
            <sz val="10"/>
            <color rgb="FF000000"/>
            <rFont val="Tahoma"/>
            <family val="2"/>
          </rPr>
          <t>W4: 22.890</t>
        </r>
      </text>
    </comment>
    <comment ref="D2" authorId="1" shapeId="0" xr:uid="{98B787A9-5AAF-6D4B-A811-01632140D39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21.990.000</t>
        </r>
      </text>
    </comment>
    <comment ref="E2" authorId="2" shapeId="0" xr:uid="{5F5281CF-8AD0-7E44-AB8D-65CF036613D0}">
      <text>
        <r>
          <rPr>
            <sz val="12"/>
            <color theme="1"/>
            <rFont val="Aptos Narrow"/>
            <family val="2"/>
            <scheme val="minor"/>
          </rPr>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2" authorId="3" shapeId="0" xr:uid="{4842B4D6-DEE0-E94A-9834-FA637955E712}">
      <text>
        <r>
          <rPr>
            <sz val="12"/>
            <color theme="1"/>
            <rFont val="Aptos Narrow"/>
            <family val="2"/>
            <scheme val="minor"/>
          </rPr>
          <t>Người dùng Không xác định:
22.290.000</t>
        </r>
      </text>
    </comment>
    <comment ref="B3" authorId="0" shapeId="0" xr:uid="{48E5281F-1DA4-6F45-85C9-22C9951B8ACC}">
      <text>
        <r>
          <rPr>
            <b/>
            <sz val="10"/>
            <color rgb="FF000000"/>
            <rFont val="Tahoma"/>
            <family val="2"/>
          </rPr>
          <t>was 25890000</t>
        </r>
      </text>
    </comment>
    <comment ref="C3" authorId="0" shapeId="0" xr:uid="{34C674F1-3DF9-AE4E-99E5-BE27B04DD6F5}">
      <text>
        <r>
          <rPr>
            <b/>
            <sz val="10"/>
            <color rgb="FF000000"/>
            <rFont val="Aptos Narrow"/>
            <family val="2"/>
            <scheme val="minor"/>
          </rPr>
          <t xml:space="preserve">W4: </t>
        </r>
        <r>
          <rPr>
            <b/>
            <sz val="10"/>
            <color rgb="FF000000"/>
            <rFont val="Tahoma"/>
            <family val="2"/>
          </rPr>
          <t>25.890</t>
        </r>
      </text>
    </comment>
    <comment ref="E3" authorId="2" shapeId="0" xr:uid="{DD867AE8-2CBC-B746-A654-EFCAB0A98385}">
      <text>
        <r>
          <rPr>
            <sz val="12"/>
            <color theme="1"/>
            <rFont val="Aptos Narrow"/>
            <family val="2"/>
            <scheme val="minor"/>
          </rPr>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3" authorId="4" shapeId="0" xr:uid="{3764194F-714E-D645-92E8-41862B0AEF59}">
      <text>
        <r>
          <rPr>
            <sz val="12"/>
            <color theme="1"/>
            <rFont val="Aptos Narrow"/>
            <family val="2"/>
            <scheme val="minor"/>
          </rPr>
          <t>chit trang:
25.190.000</t>
        </r>
      </text>
    </comment>
    <comment ref="G3" authorId="5" shapeId="0" xr:uid="{913D18A8-F928-BF42-B7B4-26A3BDDBF019}">
      <text>
        <r>
          <rPr>
            <b/>
            <sz val="10"/>
            <color rgb="FF000000"/>
            <rFont val="Tahoma"/>
            <family val="2"/>
          </rPr>
          <t>Tran Dat:</t>
        </r>
        <r>
          <rPr>
            <sz val="10"/>
            <color rgb="FF000000"/>
            <rFont val="Tahoma"/>
            <family val="2"/>
          </rPr>
          <t xml:space="preserve">
</t>
        </r>
        <r>
          <rPr>
            <sz val="10"/>
            <color rgb="FF000000"/>
            <rFont val="Tahoma"/>
            <family val="2"/>
          </rPr>
          <t xml:space="preserve">24590000
</t>
        </r>
      </text>
    </comment>
    <comment ref="E4" authorId="2" shapeId="0" xr:uid="{9525FA4E-3F3F-4044-BF6E-5E77365C5B67}">
      <text>
        <r>
          <rPr>
            <sz val="12"/>
            <color theme="1"/>
            <rFont val="Aptos Narrow"/>
            <family val="2"/>
            <scheme val="minor"/>
          </rPr>
          <t>Last week is: 28.490K
Đổi điểm Viettel++ lên tới 6000K
Voucher VNPAY giảm 1 triệu cho đơn hàng mua giá trị trên 20 triệu đồng (số lượng có hạn)</t>
        </r>
      </text>
    </comment>
    <comment ref="F4" authorId="4" shapeId="0" xr:uid="{EF866CD4-056B-4404-AB93-E6A24708E228}">
      <text>
        <r>
          <rPr>
            <sz val="12"/>
            <color theme="1"/>
            <rFont val="Aptos Narrow"/>
            <family val="2"/>
            <scheme val="minor"/>
          </rPr>
          <t>chit trang:
28.990.000</t>
        </r>
      </text>
    </comment>
    <comment ref="B5" authorId="0" shapeId="0" xr:uid="{7F7D309F-ADB8-A34B-A56D-B1F75498114A}">
      <text>
        <r>
          <rPr>
            <b/>
            <sz val="10"/>
            <color rgb="FF000000"/>
            <rFont val="Tahoma"/>
            <family val="2"/>
          </rPr>
          <t>was OOS</t>
        </r>
        <r>
          <rPr>
            <sz val="10"/>
            <color rgb="FF000000"/>
            <rFont val="Tahoma"/>
            <family val="2"/>
          </rPr>
          <t xml:space="preserve">
</t>
        </r>
      </text>
    </comment>
    <comment ref="E5" authorId="2" shapeId="0" xr:uid="{B8CAB44B-3AB8-0040-8C55-EC0F8D1A0335}">
      <text>
        <r>
          <rPr>
            <sz val="12"/>
            <color theme="1"/>
            <rFont val="Aptos Narrow"/>
            <family val="2"/>
            <scheme val="minor"/>
          </rPr>
          <t>Last week is: 34.990K
Đổi điểm Viettel++ lên tới 6000K
Voucher VNPAY giảm 1 triệu cho đơn hàng mua giá trị trên 20 triệu đồng (số lượng có hạn)</t>
        </r>
      </text>
    </comment>
    <comment ref="F5" authorId="4" shapeId="0" xr:uid="{3F1905B9-A78E-4272-9C69-2704AC817FB6}">
      <text>
        <r>
          <rPr>
            <sz val="12"/>
            <color rgb="FF000000"/>
            <rFont val="Aptos Narrow"/>
            <family val="2"/>
          </rPr>
          <t xml:space="preserve">chit trang:
</t>
        </r>
        <r>
          <rPr>
            <sz val="12"/>
            <color rgb="FF000000"/>
            <rFont val="Aptos Narrow"/>
            <family val="2"/>
          </rPr>
          <t>34.990.000</t>
        </r>
      </text>
    </comment>
    <comment ref="G5" authorId="5" shapeId="0" xr:uid="{006F30D1-302B-F749-9518-325C04554C5C}">
      <text>
        <r>
          <rPr>
            <b/>
            <sz val="10"/>
            <color rgb="FF000000"/>
            <rFont val="Tahoma"/>
            <family val="2"/>
          </rPr>
          <t>Tran Dat:</t>
        </r>
        <r>
          <rPr>
            <sz val="10"/>
            <color rgb="FF000000"/>
            <rFont val="Tahoma"/>
            <family val="2"/>
          </rPr>
          <t xml:space="preserve">
</t>
        </r>
        <r>
          <rPr>
            <sz val="10"/>
            <color rgb="FF000000"/>
            <rFont val="Tahoma"/>
            <family val="2"/>
          </rPr>
          <t>34.590.000</t>
        </r>
      </text>
    </comment>
    <comment ref="B6" authorId="0" shapeId="0" xr:uid="{135B9BE0-75F8-1541-AF93-51FB0C7AA092}">
      <text>
        <r>
          <rPr>
            <b/>
            <sz val="10"/>
            <color rgb="FF000000"/>
            <rFont val="Tahoma"/>
            <family val="2"/>
          </rPr>
          <t>was OOS</t>
        </r>
      </text>
    </comment>
    <comment ref="B7" authorId="0" shapeId="0" xr:uid="{A6B88194-E664-4C4A-BC6B-CED343C2BCFB}">
      <text>
        <r>
          <rPr>
            <b/>
            <sz val="10"/>
            <color rgb="FF000000"/>
            <rFont val="Tahoma"/>
            <family val="2"/>
          </rPr>
          <t>was 22690000</t>
        </r>
      </text>
    </comment>
    <comment ref="C7" authorId="0" shapeId="0" xr:uid="{2192106C-9B41-7643-BAE4-5266C1575AD6}">
      <text>
        <r>
          <rPr>
            <b/>
            <sz val="10"/>
            <color rgb="FF000000"/>
            <rFont val="Aptos Narrow"/>
            <family val="2"/>
            <scheme val="minor"/>
          </rPr>
          <t xml:space="preserve">W4: </t>
        </r>
        <r>
          <rPr>
            <b/>
            <sz val="10"/>
            <color rgb="FF000000"/>
            <rFont val="Tahoma"/>
            <family val="2"/>
          </rPr>
          <t xml:space="preserve"> 22.690</t>
        </r>
      </text>
    </comment>
    <comment ref="B8" authorId="0" shapeId="0" xr:uid="{11180BF2-1D79-6847-9E04-AABCB86F1A34}">
      <text>
        <r>
          <rPr>
            <b/>
            <sz val="10"/>
            <color rgb="FF000000"/>
            <rFont val="Tahoma"/>
            <family val="2"/>
          </rPr>
          <t>was OOS</t>
        </r>
      </text>
    </comment>
    <comment ref="B9" authorId="0" shapeId="0" xr:uid="{164330B3-293C-6B44-AFE1-A104010748F2}">
      <text>
        <r>
          <rPr>
            <b/>
            <sz val="10"/>
            <color rgb="FF000000"/>
            <rFont val="Tahoma"/>
            <family val="2"/>
          </rPr>
          <t xml:space="preserve">was OOS
</t>
        </r>
        <r>
          <rPr>
            <b/>
            <sz val="10"/>
            <color rgb="FF000000"/>
            <rFont val="Tahoma"/>
            <family val="2"/>
          </rPr>
          <t xml:space="preserve">
</t>
        </r>
        <r>
          <rPr>
            <b/>
            <sz val="10"/>
            <color rgb="FF000000"/>
            <rFont val="Tahoma"/>
            <family val="2"/>
          </rPr>
          <t>TN: 30090000</t>
        </r>
      </text>
    </comment>
    <comment ref="E9" authorId="2" shapeId="0" xr:uid="{FA0CDBD8-A87B-1F41-8C28-7E08A2ED611D}">
      <text>
        <r>
          <rPr>
            <sz val="12"/>
            <color rgb="FF000000"/>
            <rFont val="Aptos Narrow"/>
            <family val="2"/>
          </rPr>
          <t xml:space="preserve">Last week was: 28.990.000
</t>
        </r>
        <r>
          <rPr>
            <sz val="12"/>
            <color rgb="FF000000"/>
            <rFont val="Aptos Narrow"/>
            <family val="2"/>
          </rPr>
          <t xml:space="preserve">
</t>
        </r>
        <r>
          <rPr>
            <sz val="12"/>
            <color rgb="FF000000"/>
            <rFont val="Aptos Narrow"/>
            <family val="2"/>
          </rPr>
          <t xml:space="preserve">Giảm 1.000.000VND mua hàng Online (đã trừ vào giá)
</t>
        </r>
      </text>
    </comment>
    <comment ref="G9" authorId="5" shapeId="0" xr:uid="{1F67077A-65CE-C04F-A19F-5872E01CD75F}">
      <text>
        <r>
          <rPr>
            <b/>
            <sz val="10"/>
            <color rgb="FF000000"/>
            <rFont val="Tahoma"/>
            <family val="2"/>
          </rPr>
          <t>Tran Dat:</t>
        </r>
        <r>
          <rPr>
            <sz val="10"/>
            <color rgb="FF000000"/>
            <rFont val="Tahoma"/>
            <family val="2"/>
          </rPr>
          <t xml:space="preserve">
</t>
        </r>
        <r>
          <rPr>
            <sz val="10"/>
            <color rgb="FF000000"/>
            <rFont val="Tahoma"/>
            <family val="2"/>
          </rPr>
          <t>28.590.000</t>
        </r>
      </text>
    </comment>
    <comment ref="B10" authorId="0" shapeId="0" xr:uid="{6DFDA790-3C16-BF4F-B1F8-A3DD5918F6B7}">
      <text>
        <r>
          <rPr>
            <b/>
            <sz val="10"/>
            <color rgb="FF000000"/>
            <rFont val="Tahoma"/>
            <family val="2"/>
          </rPr>
          <t>was 20490000</t>
        </r>
      </text>
    </comment>
    <comment ref="C10" authorId="0" shapeId="0" xr:uid="{101E6909-FE85-0B45-9C50-DFDA8D2E6463}">
      <text>
        <r>
          <rPr>
            <b/>
            <sz val="10"/>
            <color rgb="FF000000"/>
            <rFont val="Tahoma"/>
            <family val="2"/>
          </rPr>
          <t>W4: 20.490</t>
        </r>
      </text>
    </comment>
    <comment ref="E10" authorId="2" shapeId="0" xr:uid="{6984922B-EC4E-9C4A-B387-6877582E3B0C}">
      <text>
        <r>
          <rPr>
            <sz val="12"/>
            <color rgb="FF000000"/>
            <rFont val="Aptos Narrow"/>
            <family val="2"/>
          </rPr>
          <t xml:space="preserve">Chỉ còn màu Purple
</t>
        </r>
      </text>
    </comment>
    <comment ref="B11" authorId="0" shapeId="0" xr:uid="{106C83E3-E7C0-3241-9894-CF59559D60DF}">
      <text>
        <r>
          <rPr>
            <b/>
            <sz val="10"/>
            <color rgb="FF000000"/>
            <rFont val="Tahoma"/>
            <family val="2"/>
          </rPr>
          <t>was 17490000</t>
        </r>
      </text>
    </comment>
    <comment ref="C11" authorId="0" shapeId="0" xr:uid="{7933160C-DB41-CD45-A068-2E4F6A4CCEFE}">
      <text>
        <r>
          <rPr>
            <b/>
            <sz val="10"/>
            <color rgb="FF000000"/>
            <rFont val="Aptos Narrow"/>
            <family val="2"/>
            <scheme val="minor"/>
          </rPr>
          <t xml:space="preserve">W4: </t>
        </r>
        <r>
          <rPr>
            <b/>
            <sz val="10"/>
            <color rgb="FF000000"/>
            <rFont val="Tahoma"/>
            <family val="2"/>
          </rPr>
          <t xml:space="preserve"> 17.490</t>
        </r>
      </text>
    </comment>
    <comment ref="B12" authorId="0" shapeId="0" xr:uid="{1FD68A80-1965-584F-B264-14FB078DBABF}">
      <text>
        <r>
          <rPr>
            <b/>
            <sz val="10"/>
            <color rgb="FF000000"/>
            <rFont val="Tahoma"/>
            <family val="2"/>
          </rPr>
          <t>was 13790000</t>
        </r>
      </text>
    </comment>
    <comment ref="C12" authorId="0" shapeId="0" xr:uid="{25D7D053-1CD4-4746-BDFD-099430F487EB}">
      <text>
        <r>
          <rPr>
            <b/>
            <sz val="10"/>
            <color rgb="FF000000"/>
            <rFont val="Aptos Narrow"/>
            <family val="2"/>
            <scheme val="minor"/>
          </rPr>
          <t xml:space="preserve">W4: </t>
        </r>
        <r>
          <rPr>
            <b/>
            <sz val="10"/>
            <color rgb="FF000000"/>
            <rFont val="Tahoma"/>
            <family val="2"/>
          </rPr>
          <t xml:space="preserve"> 13.790</t>
        </r>
      </text>
    </comment>
    <comment ref="D12" authorId="1" shapeId="0" xr:uid="{CF6D7A0A-634A-E349-A77E-6DC49CE46616}">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13.590.000</t>
        </r>
      </text>
    </comment>
    <comment ref="E12" authorId="2" shapeId="0" xr:uid="{647121A0-5D09-0346-B4E3-39B833311EE7}">
      <text>
        <r>
          <rPr>
            <sz val="12"/>
            <color rgb="FF000000"/>
            <rFont val="Aptos Narrow"/>
            <family val="2"/>
          </rPr>
          <t>Giảm 200K cho màu Đen và Starlight</t>
        </r>
      </text>
    </comment>
    <comment ref="F12" authorId="4" shapeId="0" xr:uid="{AA2CAB1C-667D-124F-97AC-F2ABD597885F}">
      <text>
        <r>
          <rPr>
            <sz val="12"/>
            <color theme="1"/>
            <rFont val="Aptos Narrow"/>
            <family val="2"/>
            <scheme val="minor"/>
          </rPr>
          <t>chit trang:
13.690.000</t>
        </r>
      </text>
    </comment>
    <comment ref="G12" authorId="5" shapeId="0" xr:uid="{AFFC1A6F-CF69-E34A-ACE6-5C6D146F30F5}">
      <text>
        <r>
          <rPr>
            <b/>
            <sz val="10"/>
            <color rgb="FF000000"/>
            <rFont val="Tahoma"/>
            <family val="2"/>
          </rPr>
          <t>Tran Dat:</t>
        </r>
        <r>
          <rPr>
            <sz val="10"/>
            <color rgb="FF000000"/>
            <rFont val="Tahoma"/>
            <family val="2"/>
          </rPr>
          <t xml:space="preserve">
</t>
        </r>
        <r>
          <rPr>
            <sz val="10"/>
            <color rgb="FF000000"/>
            <rFont val="Tahoma"/>
            <family val="2"/>
          </rPr>
          <t>13.590</t>
        </r>
      </text>
    </comment>
    <comment ref="B13" authorId="0" shapeId="0" xr:uid="{A65125F8-812B-0A49-BEA9-24CD361110E4}">
      <text>
        <r>
          <rPr>
            <b/>
            <sz val="10"/>
            <color rgb="FF000000"/>
            <rFont val="Tahoma"/>
            <family val="2"/>
          </rPr>
          <t xml:space="preserve">was OOS
</t>
        </r>
        <r>
          <rPr>
            <b/>
            <sz val="10"/>
            <color rgb="FF000000"/>
            <rFont val="Tahoma"/>
            <family val="2"/>
          </rPr>
          <t xml:space="preserve">
</t>
        </r>
        <r>
          <rPr>
            <b/>
            <sz val="10"/>
            <color rgb="FF000000"/>
            <rFont val="Tahoma"/>
            <family val="2"/>
          </rPr>
          <t>Green: 10990000</t>
        </r>
      </text>
    </comment>
    <comment ref="B14" authorId="0" shapeId="0" xr:uid="{8D2BA828-D36A-C845-9EF1-9C9175568063}">
      <text>
        <r>
          <rPr>
            <b/>
            <sz val="10"/>
            <color rgb="FF000000"/>
            <rFont val="Tahoma"/>
            <family val="2"/>
          </rPr>
          <t>was 8940000</t>
        </r>
      </text>
    </comment>
    <comment ref="C14" authorId="0" shapeId="0" xr:uid="{115DE1DF-C655-5848-9550-BF88F30E3D78}">
      <text>
        <r>
          <rPr>
            <b/>
            <sz val="10"/>
            <color rgb="FF000000"/>
            <rFont val="Aptos Narrow"/>
            <family val="2"/>
            <scheme val="minor"/>
          </rPr>
          <t xml:space="preserve">W4: </t>
        </r>
        <r>
          <rPr>
            <b/>
            <sz val="10"/>
            <color rgb="FF000000"/>
            <rFont val="Tahoma"/>
            <family val="2"/>
          </rPr>
          <t xml:space="preserve"> 8.940</t>
        </r>
      </text>
    </comment>
    <comment ref="E14" authorId="2" shapeId="0" xr:uid="{FFE82544-AAD0-1E40-8CCF-9DF2EDE1E824}">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F14" authorId="4" shapeId="0" xr:uid="{1977B942-900B-42C3-B46C-3BFF7696626B}">
      <text>
        <r>
          <rPr>
            <sz val="12"/>
            <color rgb="FF000000"/>
            <rFont val="Aptos Narrow"/>
            <family val="2"/>
          </rPr>
          <t xml:space="preserve">chit trang:
</t>
        </r>
        <r>
          <rPr>
            <sz val="12"/>
            <color rgb="FF000000"/>
            <rFont val="Aptos Narrow"/>
            <family val="2"/>
          </rPr>
          <t>8.890.000</t>
        </r>
      </text>
    </comment>
    <comment ref="B15" authorId="0" shapeId="0" xr:uid="{B59C2EBB-59B7-FD43-9018-D8C63BEF022B}">
      <text>
        <r>
          <rPr>
            <b/>
            <sz val="10"/>
            <color rgb="FF000000"/>
            <rFont val="Tahoma"/>
            <family val="2"/>
          </rPr>
          <t>was 12790000</t>
        </r>
      </text>
    </comment>
    <comment ref="B16" authorId="0" shapeId="0" xr:uid="{2AEBA76F-65D9-EA4D-ACF7-3164BD007609}">
      <text>
        <r>
          <rPr>
            <b/>
            <sz val="10"/>
            <color rgb="FF000000"/>
            <rFont val="Tahoma"/>
            <family val="2"/>
          </rPr>
          <t>was 9890000</t>
        </r>
      </text>
    </comment>
    <comment ref="C16" authorId="0" shapeId="0" xr:uid="{B8A62313-9136-2241-8D3F-9DD8395B051F}">
      <text>
        <r>
          <rPr>
            <b/>
            <sz val="10"/>
            <color rgb="FF000000"/>
            <rFont val="Aptos Narrow"/>
            <family val="2"/>
            <scheme val="minor"/>
          </rPr>
          <t xml:space="preserve">W4: </t>
        </r>
        <r>
          <rPr>
            <b/>
            <sz val="10"/>
            <color rgb="FF000000"/>
            <rFont val="Tahoma"/>
            <family val="2"/>
          </rPr>
          <t>9.890</t>
        </r>
      </text>
    </comment>
    <comment ref="E16" authorId="2" shapeId="0" xr:uid="{F98EB79F-F091-DC4C-89D6-9F2A0AC0D5D3}">
      <text>
        <r>
          <rPr>
            <sz val="12"/>
            <color rgb="FF000000"/>
            <rFont val="Aptos Narrow"/>
            <family val="2"/>
          </rPr>
          <t xml:space="preserve">Last week is: 8.990K
</t>
        </r>
        <r>
          <rPr>
            <sz val="12"/>
            <color rgb="FF000000"/>
            <rFont val="Aptos Narrow"/>
            <family val="2"/>
          </rPr>
          <t xml:space="preserve">
</t>
        </r>
        <r>
          <rPr>
            <sz val="12"/>
            <color rgb="FF000000"/>
            <rFont val="Aptos Narrow"/>
            <family val="2"/>
          </rPr>
          <t xml:space="preserve">Giảm 200K đặt mua Online
</t>
        </r>
      </text>
    </comment>
    <comment ref="F16" authorId="4" shapeId="0" xr:uid="{AD924B85-7780-42A1-89E5-63EE8C7E15DA}">
      <text>
        <r>
          <rPr>
            <sz val="12"/>
            <color theme="1"/>
            <rFont val="Aptos Narrow"/>
            <family val="2"/>
            <scheme val="minor"/>
          </rPr>
          <t>chit trang:
9.490.000</t>
        </r>
      </text>
    </comment>
    <comment ref="B17" authorId="0" shapeId="0" xr:uid="{098B3D08-CDDA-ED4A-8537-AB420380499E}">
      <text>
        <r>
          <rPr>
            <b/>
            <sz val="10"/>
            <color rgb="FF000000"/>
            <rFont val="Tahoma"/>
            <family val="2"/>
          </rPr>
          <t>was 7340000</t>
        </r>
      </text>
    </comment>
    <comment ref="C17" authorId="0" shapeId="0" xr:uid="{066C9ADB-CA50-CB4E-B8EA-DB4806A3E70D}">
      <text>
        <r>
          <rPr>
            <b/>
            <sz val="10"/>
            <color rgb="FF000000"/>
            <rFont val="Aptos Narrow"/>
            <family val="2"/>
            <scheme val="minor"/>
          </rPr>
          <t xml:space="preserve">W4: </t>
        </r>
        <r>
          <rPr>
            <b/>
            <sz val="10"/>
            <color rgb="FF000000"/>
            <rFont val="Tahoma"/>
            <family val="2"/>
          </rPr>
          <t>7.340</t>
        </r>
      </text>
    </comment>
    <comment ref="E17" authorId="2" shapeId="0" xr:uid="{ED82D0E2-9278-E34F-9C11-087C58BF241E}">
      <text>
        <r>
          <rPr>
            <sz val="12"/>
            <color rgb="FF000000"/>
            <rFont val="Aptos Narrow"/>
            <family val="2"/>
          </rPr>
          <t>Giảm 10% tối đa 120K khi mở ví VNPAY</t>
        </r>
      </text>
    </comment>
    <comment ref="B18" authorId="0" shapeId="0" xr:uid="{8C99B642-0AC9-584F-AF99-F4CB8155699A}">
      <text>
        <r>
          <rPr>
            <b/>
            <sz val="10"/>
            <color rgb="FF000000"/>
            <rFont val="Tahoma"/>
            <family val="2"/>
          </rPr>
          <t>was 16890000</t>
        </r>
      </text>
    </comment>
    <comment ref="C18" authorId="0" shapeId="0" xr:uid="{6E4E97C4-08BB-0B46-9A52-49ACED554F96}">
      <text>
        <r>
          <rPr>
            <b/>
            <sz val="10"/>
            <color rgb="FF000000"/>
            <rFont val="Aptos Narrow"/>
          </rPr>
          <t xml:space="preserve">W4: </t>
        </r>
        <r>
          <rPr>
            <b/>
            <sz val="10"/>
            <color rgb="FF000000"/>
            <rFont val="Tahoma"/>
            <family val="2"/>
          </rPr>
          <t>16.890</t>
        </r>
      </text>
    </comment>
    <comment ref="E18" authorId="2" shapeId="0" xr:uid="{07550DB4-3092-EC48-B73E-5521A3A81814}">
      <text>
        <r>
          <rPr>
            <sz val="12"/>
            <color theme="1"/>
            <rFont val="Aptos Narrow"/>
            <family val="2"/>
            <scheme val="minor"/>
          </rPr>
          <t>Last week is: 16226K
Voucher giảm 10% tối đa 300K VNPAY</t>
        </r>
      </text>
    </comment>
    <comment ref="G18" authorId="5" shapeId="0" xr:uid="{4C427B47-470B-A94A-AF70-6B4F35A04C55}">
      <text>
        <r>
          <rPr>
            <b/>
            <sz val="10"/>
            <color rgb="FF000000"/>
            <rFont val="Tahoma"/>
            <family val="2"/>
          </rPr>
          <t>Tran Dat:</t>
        </r>
        <r>
          <rPr>
            <sz val="10"/>
            <color rgb="FF000000"/>
            <rFont val="Tahoma"/>
            <family val="2"/>
          </rPr>
          <t xml:space="preserve">
</t>
        </r>
        <r>
          <rPr>
            <sz val="10"/>
            <color rgb="FF000000"/>
            <rFont val="Tahoma"/>
            <family val="2"/>
          </rPr>
          <t>15.690.000</t>
        </r>
      </text>
    </comment>
    <comment ref="B19" authorId="0" shapeId="0" xr:uid="{B3247F18-8BCE-854C-81FA-BB4ACEE76BA4}">
      <text>
        <r>
          <rPr>
            <b/>
            <sz val="10"/>
            <color rgb="FF000000"/>
            <rFont val="Tahoma"/>
            <family val="2"/>
          </rPr>
          <t>was 22390000</t>
        </r>
      </text>
    </comment>
    <comment ref="C19" authorId="0" shapeId="0" xr:uid="{0BD083AE-88F0-1240-B515-C272001F69D3}">
      <text>
        <r>
          <rPr>
            <b/>
            <sz val="10"/>
            <color rgb="FF000000"/>
            <rFont val="Aptos Narrow"/>
            <family val="2"/>
            <scheme val="minor"/>
          </rPr>
          <t xml:space="preserve">W4: </t>
        </r>
        <r>
          <rPr>
            <b/>
            <sz val="10"/>
            <color rgb="FF000000"/>
            <rFont val="Tahoma"/>
            <family val="2"/>
          </rPr>
          <t>22.390</t>
        </r>
      </text>
    </comment>
    <comment ref="E19" authorId="2" shapeId="0" xr:uid="{70CEB88A-611C-F14F-AE97-6385B0F24C31}">
      <text>
        <r>
          <rPr>
            <sz val="12"/>
            <color theme="1"/>
            <rFont val="Aptos Narrow"/>
            <family val="2"/>
            <scheme val="minor"/>
          </rPr>
          <t>Last week is: 21275K
Voucher giảm 10% tối đa 300K VNPAY</t>
        </r>
      </text>
    </comment>
    <comment ref="B20" authorId="0" shapeId="0" xr:uid="{9FFF314F-94C1-8B48-A8EE-5487ECBB07FC}">
      <text>
        <r>
          <rPr>
            <b/>
            <sz val="10"/>
            <color rgb="FF000000"/>
            <rFont val="Tahoma"/>
            <family val="2"/>
          </rPr>
          <t>was 27690000</t>
        </r>
      </text>
    </comment>
    <comment ref="C20" authorId="0" shapeId="0" xr:uid="{1C17DFC5-51C7-464D-82A6-F7FCA4933AC0}">
      <text>
        <r>
          <rPr>
            <b/>
            <sz val="10"/>
            <color rgb="FF000000"/>
            <rFont val="Aptos Narrow"/>
            <family val="2"/>
            <scheme val="minor"/>
          </rPr>
          <t xml:space="preserve">W4: </t>
        </r>
        <r>
          <rPr>
            <b/>
            <sz val="10"/>
            <color rgb="FF000000"/>
            <rFont val="Tahoma"/>
            <family val="2"/>
          </rPr>
          <t>27.690</t>
        </r>
      </text>
    </comment>
    <comment ref="B21" authorId="0" shapeId="0" xr:uid="{7688BD8C-7283-7B45-8A75-5A1B1D39B47C}">
      <text>
        <r>
          <rPr>
            <b/>
            <sz val="10"/>
            <color rgb="FF000000"/>
            <rFont val="Tahoma"/>
            <family val="2"/>
          </rPr>
          <t>was 36890000</t>
        </r>
      </text>
    </comment>
    <comment ref="C21" authorId="0" shapeId="0" xr:uid="{FA242557-0042-4B40-8E5C-0263D44F8138}">
      <text>
        <r>
          <rPr>
            <b/>
            <sz val="10"/>
            <color rgb="FF000000"/>
            <rFont val="Aptos Narrow"/>
          </rPr>
          <t xml:space="preserve">W4: </t>
        </r>
        <r>
          <rPr>
            <b/>
            <sz val="10"/>
            <color rgb="FF000000"/>
            <rFont val="Tahoma"/>
            <family val="2"/>
          </rPr>
          <t>36.890</t>
        </r>
      </text>
    </comment>
    <comment ref="B22" authorId="0" shapeId="0" xr:uid="{6622C2CD-09CE-A248-ACDA-0C4DB3496DD1}">
      <text>
        <r>
          <rPr>
            <b/>
            <sz val="10"/>
            <color rgb="FF000000"/>
            <rFont val="Tahoma"/>
            <family val="2"/>
          </rPr>
          <t>was 5790000</t>
        </r>
      </text>
    </comment>
    <comment ref="C22" authorId="0" shapeId="0" xr:uid="{E4EF8338-D30C-B945-9015-1E31290A4E85}">
      <text>
        <r>
          <rPr>
            <b/>
            <sz val="10"/>
            <color rgb="FF000000"/>
            <rFont val="Aptos Narrow"/>
          </rPr>
          <t xml:space="preserve">W4: </t>
        </r>
        <r>
          <rPr>
            <b/>
            <sz val="10"/>
            <color rgb="FF000000"/>
            <rFont val="Tahoma"/>
            <family val="2"/>
          </rPr>
          <t xml:space="preserve"> 5.790</t>
        </r>
      </text>
    </comment>
    <comment ref="B23" authorId="0" shapeId="0" xr:uid="{C6C1731B-FC0D-3C4C-A98A-7E85153CA9A0}">
      <text>
        <r>
          <rPr>
            <b/>
            <sz val="10"/>
            <color rgb="FF000000"/>
            <rFont val="Tahoma"/>
            <family val="2"/>
          </rPr>
          <t>was 7290000</t>
        </r>
      </text>
    </comment>
    <comment ref="B24" authorId="0" shapeId="0" xr:uid="{39CA1239-6372-D249-853F-484B76DE78C2}">
      <text>
        <r>
          <rPr>
            <b/>
            <sz val="10"/>
            <color rgb="FF000000"/>
            <rFont val="Tahoma"/>
            <family val="2"/>
          </rPr>
          <t>was 6590000</t>
        </r>
      </text>
    </comment>
    <comment ref="C24" authorId="0" shapeId="0" xr:uid="{D773663C-7D99-D04D-873B-14B2D6C97751}">
      <text>
        <r>
          <rPr>
            <b/>
            <sz val="10"/>
            <color rgb="FF000000"/>
            <rFont val="Tahoma"/>
            <family val="2"/>
          </rPr>
          <t>W4: 6.590</t>
        </r>
      </text>
    </comment>
    <comment ref="B25" authorId="0" shapeId="0" xr:uid="{25893A3A-B41E-B84B-AEBE-3692F86EC48B}">
      <text>
        <r>
          <rPr>
            <b/>
            <sz val="10"/>
            <color rgb="FF000000"/>
            <rFont val="Tahoma"/>
            <family val="2"/>
          </rPr>
          <t>was 7790000</t>
        </r>
      </text>
    </comment>
    <comment ref="B26" authorId="0" shapeId="0" xr:uid="{B781F085-397B-C741-8ACA-0234AD7FDE81}">
      <text>
        <r>
          <rPr>
            <b/>
            <sz val="10"/>
            <color rgb="FF000000"/>
            <rFont val="Tahoma"/>
            <family val="2"/>
          </rPr>
          <t>was 10890000</t>
        </r>
      </text>
    </comment>
    <comment ref="C26" authorId="0" shapeId="0" xr:uid="{311DA65F-E5D4-FD4D-8C00-3EA05DAAF44F}">
      <text>
        <r>
          <rPr>
            <b/>
            <sz val="10"/>
            <color rgb="FF000000"/>
            <rFont val="Tahoma"/>
            <family val="2"/>
          </rPr>
          <t>W4: 10.890</t>
        </r>
      </text>
    </comment>
    <comment ref="E26" authorId="2" shapeId="0" xr:uid="{88E9A8A9-FB3A-244C-8554-C5149F2B603C}">
      <text>
        <r>
          <rPr>
            <sz val="12"/>
            <color rgb="FF000000"/>
            <rFont val="Aptos Narrow"/>
            <family val="2"/>
          </rPr>
          <t xml:space="preserve">Giảm 500K cho khách Pre-oder
</t>
        </r>
      </text>
    </comment>
    <comment ref="B27" authorId="0" shapeId="0" xr:uid="{987AD5B1-8B6C-A849-9C6F-BEC00B29378D}">
      <text>
        <r>
          <rPr>
            <b/>
            <sz val="10"/>
            <color rgb="FF000000"/>
            <rFont val="Tahoma"/>
            <family val="2"/>
          </rPr>
          <t>was 13490000</t>
        </r>
      </text>
    </comment>
    <comment ref="D27" authorId="1" shapeId="0" xr:uid="{6E3D0914-723B-F140-AA21-9D3F0C360B1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27" authorId="2" shapeId="0" xr:uid="{1C4787E5-D4AE-2D44-9664-F25E4684DB7B}">
      <text>
        <r>
          <rPr>
            <sz val="12"/>
            <color rgb="FF000000"/>
            <rFont val="Aptos Narrow"/>
            <family val="2"/>
          </rPr>
          <t>Last week is: 13.590K</t>
        </r>
      </text>
    </comment>
    <comment ref="B28" authorId="0" shapeId="0" xr:uid="{42136702-E9DB-A543-970E-63E2B7E96362}">
      <text>
        <r>
          <rPr>
            <b/>
            <sz val="10"/>
            <color rgb="FF000000"/>
            <rFont val="Tahoma"/>
            <family val="2"/>
          </rPr>
          <t>was 11690000</t>
        </r>
      </text>
    </comment>
    <comment ref="C28" authorId="0" shapeId="0" xr:uid="{E022B1A7-25BF-484D-808D-F54847D951A7}">
      <text>
        <r>
          <rPr>
            <b/>
            <sz val="10"/>
            <color rgb="FF000000"/>
            <rFont val="Tahoma"/>
            <family val="2"/>
          </rPr>
          <t>W4 11.690</t>
        </r>
      </text>
    </comment>
    <comment ref="E28" authorId="2" shapeId="0" xr:uid="{23D08876-C2C1-6042-BC4F-6D2601A173B6}">
      <text>
        <r>
          <rPr>
            <sz val="12"/>
            <color rgb="FF000000"/>
            <rFont val="Aptos Narrow"/>
            <family val="2"/>
          </rPr>
          <t>Last week is: 11.790K</t>
        </r>
      </text>
    </comment>
    <comment ref="D29" authorId="1" shapeId="0" xr:uid="{D20CDEEA-DE7C-BB4B-A00C-34D01231C5B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14.190.000</t>
        </r>
      </text>
    </comment>
    <comment ref="E29" authorId="2" shapeId="0" xr:uid="{8847AEBD-24DA-7A41-B46D-A65D7131C930}">
      <text>
        <r>
          <rPr>
            <sz val="12"/>
            <color theme="1"/>
            <rFont val="Aptos Narrow"/>
            <family val="2"/>
            <scheme val="minor"/>
          </rPr>
          <t>Last week is: 14.390K</t>
        </r>
      </text>
    </comment>
    <comment ref="B30" authorId="0" shapeId="0" xr:uid="{673315C0-6B70-E24F-B4A0-260597936CAE}">
      <text>
        <r>
          <rPr>
            <b/>
            <sz val="10"/>
            <color rgb="FF000000"/>
            <rFont val="Tahoma"/>
            <family val="2"/>
          </rPr>
          <t>was 22890000</t>
        </r>
      </text>
    </comment>
    <comment ref="C30" authorId="0" shapeId="0" xr:uid="{875AD132-7765-2640-86FB-4A1F844F79E6}">
      <text>
        <r>
          <rPr>
            <b/>
            <sz val="10"/>
            <color rgb="FF000000"/>
            <rFont val="Tahoma"/>
            <family val="2"/>
          </rPr>
          <t>W4: 22.890</t>
        </r>
      </text>
    </comment>
    <comment ref="B31" authorId="0" shapeId="0" xr:uid="{C07A22E6-3A9D-8740-9F7A-5B2858EAD3FC}">
      <text>
        <r>
          <rPr>
            <b/>
            <sz val="10"/>
            <color rgb="FF000000"/>
            <rFont val="Tahoma"/>
            <family val="2"/>
          </rPr>
          <t>was 5740000</t>
        </r>
      </text>
    </comment>
    <comment ref="C31" authorId="0" shapeId="0" xr:uid="{AABB169E-AA5A-294E-AC39-018885BE094A}">
      <text>
        <r>
          <rPr>
            <b/>
            <sz val="10"/>
            <color rgb="FF000000"/>
            <rFont val="Tahoma"/>
            <family val="2"/>
          </rPr>
          <t>W4: 5.740</t>
        </r>
      </text>
    </comment>
    <comment ref="D31" authorId="1" shapeId="0" xr:uid="{9C96D89A-32FA-854C-8B98-EFDE81712DF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E31" authorId="2" shapeId="0" xr:uid="{822BC076-C433-B842-957A-6BFAC1F43C65}">
      <text>
        <r>
          <rPr>
            <sz val="12"/>
            <color rgb="FF000000"/>
            <rFont val="Aptos Narrow"/>
            <family val="2"/>
          </rPr>
          <t xml:space="preserve">Last week was: 5.290K
</t>
        </r>
      </text>
    </comment>
    <comment ref="F31" authorId="4" shapeId="0" xr:uid="{6F37D7B2-6DC8-463A-8BC9-11F277600833}">
      <text>
        <r>
          <rPr>
            <sz val="12"/>
            <color theme="1"/>
            <rFont val="Aptos Narrow"/>
            <family val="2"/>
            <scheme val="minor"/>
          </rPr>
          <t>chit trang:
5.650.000</t>
        </r>
      </text>
    </comment>
    <comment ref="E32" authorId="2" shapeId="0" xr:uid="{DA8CD453-7432-4A7A-8090-3D9E5F04BA8C}">
      <text>
        <r>
          <rPr>
            <sz val="12"/>
            <color rgb="FF000000"/>
            <rFont val="Aptos Narrow"/>
            <family val="2"/>
          </rPr>
          <t xml:space="preserve">
</t>
        </r>
        <r>
          <rPr>
            <sz val="12"/>
            <color rgb="FF000000"/>
            <rFont val="Aptos Narrow"/>
            <family val="2"/>
          </rPr>
          <t>Voucher giảm 1% tối đa 300K VNPAY</t>
        </r>
      </text>
    </comment>
    <comment ref="E33" authorId="0" shapeId="0" xr:uid="{5ED4BCBB-F3BB-8248-B771-69AB365EA783}">
      <text>
        <r>
          <rPr>
            <b/>
            <sz val="10"/>
            <color rgb="FF000000"/>
            <rFont val="Tahoma"/>
            <family val="2"/>
          </rPr>
          <t>was 3490000</t>
        </r>
      </text>
    </comment>
    <comment ref="B34" authorId="0" shapeId="0" xr:uid="{37213C49-91CE-6640-B4C7-14AE55D59399}">
      <text>
        <r>
          <rPr>
            <b/>
            <sz val="10"/>
            <color rgb="FF000000"/>
            <rFont val="Tahoma"/>
            <family val="2"/>
          </rPr>
          <t>was 4040000</t>
        </r>
      </text>
    </comment>
    <comment ref="C34" authorId="0" shapeId="0" xr:uid="{20A1989E-EF97-DC47-86D5-97B2F71E0A20}">
      <text>
        <r>
          <rPr>
            <b/>
            <sz val="10"/>
            <color rgb="FF000000"/>
            <rFont val="Tahoma"/>
            <family val="2"/>
          </rPr>
          <t>W4: 4.040</t>
        </r>
      </text>
    </comment>
    <comment ref="E35" authorId="2" shapeId="0" xr:uid="{B04D4476-7845-B94D-9835-8AD21479503B}">
      <text>
        <r>
          <rPr>
            <sz val="12"/>
            <color rgb="FF000000"/>
            <rFont val="Aptos Narrow"/>
            <family val="2"/>
          </rPr>
          <t>Last week is: 2.690K</t>
        </r>
      </text>
    </comment>
    <comment ref="B36" authorId="0" shapeId="0" xr:uid="{0CEF6345-6757-5345-925D-22F2D1D0CDC5}">
      <text>
        <r>
          <rPr>
            <b/>
            <sz val="10"/>
            <color rgb="FF000000"/>
            <rFont val="Tahoma"/>
            <family val="2"/>
          </rPr>
          <t>was 18490000</t>
        </r>
        <r>
          <rPr>
            <sz val="10"/>
            <color rgb="FF000000"/>
            <rFont val="Tahoma"/>
            <family val="2"/>
          </rPr>
          <t xml:space="preserve">
</t>
        </r>
      </text>
    </comment>
    <comment ref="C36" authorId="0" shapeId="0" xr:uid="{620A30F2-D333-AD41-9B54-79563FBEC9BA}">
      <text>
        <r>
          <rPr>
            <b/>
            <sz val="10"/>
            <color rgb="FF000000"/>
            <rFont val="Tahoma"/>
            <family val="2"/>
          </rPr>
          <t>W4: 18.490</t>
        </r>
        <r>
          <rPr>
            <sz val="10"/>
            <color rgb="FF000000"/>
            <rFont val="Tahoma"/>
            <family val="2"/>
          </rPr>
          <t xml:space="preserve">
</t>
        </r>
      </text>
    </comment>
    <comment ref="D36" authorId="1" shapeId="0" xr:uid="{E060BBBD-CAF6-9F47-BD6E-F6AD0D5113D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18.290.000</t>
        </r>
      </text>
    </comment>
    <comment ref="F36" authorId="4" shapeId="0" xr:uid="{0E73C5AC-9E45-497F-9770-851A8F7E2CE3}">
      <text>
        <r>
          <rPr>
            <sz val="12"/>
            <color theme="1"/>
            <rFont val="Aptos Narrow"/>
            <family val="2"/>
            <scheme val="minor"/>
          </rPr>
          <t>chit trang:
18.490.000</t>
        </r>
      </text>
    </comment>
    <comment ref="G36" authorId="5" shapeId="0" xr:uid="{2CD05162-F7E0-8E41-BDA5-86EA1060CA5C}">
      <text>
        <r>
          <rPr>
            <b/>
            <sz val="10"/>
            <color rgb="FF000000"/>
            <rFont val="Tahoma"/>
            <family val="2"/>
          </rPr>
          <t>Tran Dat:</t>
        </r>
        <r>
          <rPr>
            <sz val="10"/>
            <color rgb="FF000000"/>
            <rFont val="Tahoma"/>
            <family val="2"/>
          </rPr>
          <t xml:space="preserve">
</t>
        </r>
        <r>
          <rPr>
            <sz val="10"/>
            <color rgb="FF000000"/>
            <rFont val="Tahoma"/>
            <family val="2"/>
          </rPr>
          <t>17.790</t>
        </r>
      </text>
    </comment>
    <comment ref="B37" authorId="0" shapeId="0" xr:uid="{1E4A614B-4B4A-5743-B294-B83EE30E1CAC}">
      <text>
        <r>
          <rPr>
            <b/>
            <sz val="10"/>
            <color rgb="FF000000"/>
            <rFont val="Tahoma"/>
            <family val="2"/>
          </rPr>
          <t>was 24390000</t>
        </r>
      </text>
    </comment>
    <comment ref="C37" authorId="0" shapeId="0" xr:uid="{17D788EB-BFF5-DA47-96E9-76DBE82AF02D}">
      <text>
        <r>
          <rPr>
            <b/>
            <sz val="10"/>
            <color rgb="FF000000"/>
            <rFont val="Tahoma"/>
            <family val="2"/>
          </rPr>
          <t>W4: 24.390</t>
        </r>
      </text>
    </comment>
    <comment ref="D37" authorId="1" shapeId="0" xr:uid="{DE92D8BC-7974-7C4C-BD84-C45644E212D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23.790.000</t>
        </r>
      </text>
    </comment>
    <comment ref="F37" authorId="4" shapeId="0" xr:uid="{BC34C0BE-2845-E74B-B4A4-EE4C38AE5D4A}">
      <text>
        <r>
          <rPr>
            <sz val="12"/>
            <color theme="1"/>
            <rFont val="Aptos Narrow"/>
            <family val="2"/>
            <scheme val="minor"/>
          </rPr>
          <t>chit trang:
23.490.000</t>
        </r>
      </text>
    </comment>
    <comment ref="B38" authorId="0" shapeId="0" xr:uid="{05E3DBE9-42C7-8D47-8973-EE76AEC358F1}">
      <text>
        <r>
          <rPr>
            <b/>
            <sz val="10"/>
            <color rgb="FF000000"/>
            <rFont val="Tahoma"/>
            <family val="2"/>
          </rPr>
          <t>was 27390000</t>
        </r>
      </text>
    </comment>
    <comment ref="C38" authorId="0" shapeId="0" xr:uid="{60B752BA-740A-5F46-82D2-97B44B16C19E}">
      <text>
        <r>
          <rPr>
            <b/>
            <sz val="10"/>
            <color rgb="FF000000"/>
            <rFont val="Tahoma"/>
            <family val="2"/>
          </rPr>
          <t>W4 27.390</t>
        </r>
      </text>
    </comment>
    <comment ref="D38" authorId="1" shapeId="0" xr:uid="{F0450622-47CE-4345-801E-CEEE164723A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26.790.000</t>
        </r>
      </text>
    </comment>
    <comment ref="F38" authorId="4" shapeId="0" xr:uid="{876C4612-D940-874E-AEB0-7D1A7F8FE0EF}">
      <text>
        <r>
          <rPr>
            <sz val="12"/>
            <color theme="1"/>
            <rFont val="Aptos Narrow"/>
            <family val="2"/>
            <scheme val="minor"/>
          </rPr>
          <t>chit trang:
26.490.000</t>
        </r>
      </text>
    </comment>
    <comment ref="G38" authorId="5" shapeId="0" xr:uid="{AC87984E-3729-564A-8979-05E5390D57D1}">
      <text>
        <r>
          <rPr>
            <b/>
            <sz val="10"/>
            <color rgb="FF000000"/>
            <rFont val="Tahoma"/>
            <family val="2"/>
          </rPr>
          <t>Tran Dat:</t>
        </r>
        <r>
          <rPr>
            <sz val="10"/>
            <color rgb="FF000000"/>
            <rFont val="Tahoma"/>
            <family val="2"/>
          </rPr>
          <t xml:space="preserve">
</t>
        </r>
        <r>
          <rPr>
            <sz val="10"/>
            <color rgb="FF000000"/>
            <rFont val="Tahoma"/>
            <family val="2"/>
          </rPr>
          <t>26290000</t>
        </r>
      </text>
    </comment>
    <comment ref="B39" authorId="0" shapeId="0" xr:uid="{8BBFBA59-36F9-684D-8A41-F2F0F68B9422}">
      <text>
        <r>
          <rPr>
            <b/>
            <sz val="10"/>
            <color rgb="FF000000"/>
            <rFont val="Tahoma"/>
            <family val="2"/>
          </rPr>
          <t>was 32090000</t>
        </r>
      </text>
    </comment>
    <comment ref="C39" authorId="0" shapeId="0" xr:uid="{405A5765-61B0-1044-9201-F4FC003890E4}">
      <text>
        <r>
          <rPr>
            <b/>
            <sz val="10"/>
            <color rgb="FF000000"/>
            <rFont val="Tahoma"/>
            <family val="2"/>
          </rPr>
          <t>W4: 32.090</t>
        </r>
      </text>
    </comment>
    <comment ref="D39" authorId="1" shapeId="0" xr:uid="{2B82C9C1-2F70-3F42-BFB0-1D474D89F79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31.090.000</t>
        </r>
      </text>
    </comment>
    <comment ref="G39" authorId="5" shapeId="0" xr:uid="{4E9A2D79-4774-2F41-8060-D283570AB7DA}">
      <text>
        <r>
          <rPr>
            <b/>
            <sz val="10"/>
            <color rgb="FF000000"/>
            <rFont val="Tahoma"/>
            <family val="2"/>
          </rPr>
          <t>Tran Dat:</t>
        </r>
        <r>
          <rPr>
            <sz val="10"/>
            <color rgb="FF000000"/>
            <rFont val="Tahoma"/>
            <family val="2"/>
          </rPr>
          <t xml:space="preserve">
</t>
        </r>
        <r>
          <rPr>
            <sz val="10"/>
            <color rgb="FF000000"/>
            <rFont val="Tahoma"/>
            <family val="2"/>
          </rPr>
          <t xml:space="preserve">30.990.000
</t>
        </r>
      </text>
    </comment>
    <comment ref="B40" authorId="0" shapeId="0" xr:uid="{E6180474-67B4-F344-A8E6-84CFC8D0C3BC}">
      <text>
        <r>
          <rPr>
            <b/>
            <sz val="10"/>
            <color rgb="FF000000"/>
            <rFont val="Tahoma"/>
            <family val="2"/>
          </rPr>
          <t>was 38090000</t>
        </r>
      </text>
    </comment>
    <comment ref="C40" authorId="0" shapeId="0" xr:uid="{15376FED-7796-D345-9ACB-2D033558F6EA}">
      <text>
        <r>
          <rPr>
            <b/>
            <sz val="10"/>
            <color rgb="FF000000"/>
            <rFont val="Tahoma"/>
            <family val="2"/>
          </rPr>
          <t>W4: 38090</t>
        </r>
      </text>
    </comment>
    <comment ref="D40" authorId="1" shapeId="0" xr:uid="{A30FD1B4-B093-684A-ADFC-678020BC03A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37.990.000</t>
        </r>
      </text>
    </comment>
    <comment ref="F40" authorId="4" shapeId="0" xr:uid="{B822A26B-0725-4C5F-BC9C-C4E9FA602E64}">
      <text>
        <r>
          <rPr>
            <sz val="12"/>
            <color theme="1"/>
            <rFont val="Aptos Narrow"/>
            <family val="2"/>
            <scheme val="minor"/>
          </rPr>
          <t xml:space="preserve">chit trang: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s>
  <commentList>
    <comment ref="B2" authorId="0" shapeId="0" xr:uid="{F9290CB3-32C0-49A8-BBD4-E7A45BBC99A4}">
      <text>
        <r>
          <rPr>
            <b/>
            <sz val="10"/>
            <color rgb="FF000000"/>
            <rFont val="Tahoma"/>
            <family val="2"/>
          </rPr>
          <t xml:space="preserve">was 22990000
</t>
        </r>
        <r>
          <rPr>
            <b/>
            <sz val="10"/>
            <color rgb="FF000000"/>
            <rFont val="Tahoma"/>
            <family val="2"/>
          </rPr>
          <t xml:space="preserve">
</t>
        </r>
        <r>
          <rPr>
            <b/>
            <sz val="10"/>
            <color rgb="FF000000"/>
            <rFont val="Tahoma"/>
            <family val="2"/>
          </rPr>
          <t>VNP200</t>
        </r>
      </text>
    </comment>
    <comment ref="C2" authorId="0" shapeId="0" xr:uid="{AE9B1EF9-F748-B04B-B55E-C2D280A6F6CB}">
      <text>
        <r>
          <rPr>
            <b/>
            <sz val="10"/>
            <color rgb="FF000000"/>
            <rFont val="Tahoma"/>
            <family val="2"/>
          </rPr>
          <t xml:space="preserve">W5 22.990
</t>
        </r>
      </text>
    </comment>
    <comment ref="E2" authorId="1" shapeId="0" xr:uid="{ADAC172C-8FA6-4B79-A8F2-41A9480158F4}">
      <text>
        <r>
          <rPr>
            <sz val="12"/>
            <color rgb="FF000000"/>
            <rFont val="Aptos Narrow"/>
            <family val="2"/>
          </rPr>
          <t xml:space="preserve">Last week is: 22.490K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Nhập mã VTQR tặng 1% tối đa 300.000 khi thanh toán qua VNPAY
</t>
        </r>
        <r>
          <rPr>
            <sz val="12"/>
            <color rgb="FF000000"/>
            <rFont val="Aptos Narrow"/>
            <family val="2"/>
          </rPr>
          <t xml:space="preserve">Nhập mã KV_VTS_IPHONE16 giảm giá 10% tối đa 700.000 VNĐ trên giá trị của giao dịch trả góp 6-12 tháng Kredivo (300 suất) </t>
        </r>
      </text>
    </comment>
    <comment ref="F2" authorId="2" shapeId="0" xr:uid="{9127C8EE-4BC3-4108-9701-E0C475238CCA}">
      <text>
        <r>
          <rPr>
            <sz val="12"/>
            <color theme="1"/>
            <rFont val="Aptos Narrow"/>
            <family val="2"/>
            <scheme val="minor"/>
          </rPr>
          <t>Người dùng Không xác định:
21.290.000</t>
        </r>
      </text>
    </comment>
    <comment ref="G2" authorId="3" shapeId="0" xr:uid="{0004ACDE-A005-1545-8524-12D798DD0279}">
      <text>
        <r>
          <rPr>
            <b/>
            <sz val="10"/>
            <color rgb="FF000000"/>
            <rFont val="Tahoma"/>
            <family val="2"/>
          </rPr>
          <t>Tran Dat:</t>
        </r>
        <r>
          <rPr>
            <sz val="10"/>
            <color rgb="FF000000"/>
            <rFont val="Tahoma"/>
            <family val="2"/>
          </rPr>
          <t xml:space="preserve">
</t>
        </r>
        <r>
          <rPr>
            <sz val="10"/>
            <color rgb="FF000000"/>
            <rFont val="Tahoma"/>
            <family val="2"/>
          </rPr>
          <t xml:space="preserve">21.590.000
</t>
        </r>
      </text>
    </comment>
    <comment ref="B3" authorId="0" shapeId="0" xr:uid="{35C0EE7A-83F8-4FAC-9C15-7E4E08661CB7}">
      <text>
        <r>
          <rPr>
            <b/>
            <sz val="10"/>
            <color rgb="FF000000"/>
            <rFont val="Tahoma"/>
            <family val="2"/>
          </rPr>
          <t xml:space="preserve">was 25990
</t>
        </r>
        <r>
          <rPr>
            <b/>
            <sz val="10"/>
            <color rgb="FF000000"/>
            <rFont val="Tahoma"/>
            <family val="2"/>
          </rPr>
          <t xml:space="preserve">
</t>
        </r>
        <r>
          <rPr>
            <b/>
            <sz val="10"/>
            <color rgb="FF000000"/>
            <rFont val="Tahoma"/>
            <family val="2"/>
          </rPr>
          <t>VNp200</t>
        </r>
      </text>
    </comment>
    <comment ref="C3" authorId="0" shapeId="0" xr:uid="{A2FFB111-86CC-A940-9778-0B0B8BFFEE87}">
      <text>
        <r>
          <rPr>
            <b/>
            <sz val="10"/>
            <color rgb="FF000000"/>
            <rFont val="Tahoma"/>
            <family val="2"/>
          </rPr>
          <t xml:space="preserve">W5 25.990
</t>
        </r>
      </text>
    </comment>
    <comment ref="D3" authorId="4" shapeId="0" xr:uid="{B0A4AD52-8529-A649-9670-244A9ABE8D4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25.490.000</t>
        </r>
      </text>
    </comment>
    <comment ref="E3" authorId="1" shapeId="0" xr:uid="{93676A7E-7515-40DD-AC0C-864D1580E5A3}">
      <text>
        <r>
          <rPr>
            <sz val="12"/>
            <color theme="1"/>
            <rFont val="Aptos Narrow"/>
            <family val="2"/>
            <scheme val="minor"/>
          </rPr>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3" authorId="5" shapeId="0" xr:uid="{23B6DDDC-6BD1-438C-9397-872705E8080A}">
      <text>
        <r>
          <rPr>
            <sz val="12"/>
            <color theme="1"/>
            <rFont val="Aptos Narrow"/>
            <family val="2"/>
            <scheme val="minor"/>
          </rPr>
          <t>chit trang:
24.490.000</t>
        </r>
      </text>
    </comment>
    <comment ref="G3" authorId="3" shapeId="0" xr:uid="{ED51EC35-C3F4-48B3-BBF2-300FEF99EDCA}">
      <text>
        <r>
          <rPr>
            <b/>
            <sz val="10"/>
            <color rgb="FF000000"/>
            <rFont val="Tahoma"/>
            <family val="2"/>
          </rPr>
          <t>Tran Dat:</t>
        </r>
        <r>
          <rPr>
            <sz val="10"/>
            <color rgb="FF000000"/>
            <rFont val="Tahoma"/>
            <family val="2"/>
          </rPr>
          <t xml:space="preserve">
</t>
        </r>
        <r>
          <rPr>
            <sz val="10"/>
            <color rgb="FF000000"/>
            <rFont val="Tahoma"/>
            <family val="2"/>
          </rPr>
          <t xml:space="preserve">25490000
</t>
        </r>
      </text>
    </comment>
    <comment ref="B4" authorId="0" shapeId="0" xr:uid="{9892697B-0BB9-C947-BAC2-A312D1B2252C}">
      <text>
        <r>
          <rPr>
            <b/>
            <sz val="10"/>
            <color rgb="FF000000"/>
            <rFont val="Tahoma"/>
            <family val="2"/>
          </rPr>
          <t xml:space="preserve">was 28990
</t>
        </r>
        <r>
          <rPr>
            <b/>
            <sz val="10"/>
            <color rgb="FF000000"/>
            <rFont val="Tahoma"/>
            <family val="2"/>
          </rPr>
          <t xml:space="preserve">
</t>
        </r>
        <r>
          <rPr>
            <b/>
            <sz val="10"/>
            <color rgb="FF000000"/>
            <rFont val="Tahoma"/>
            <family val="2"/>
          </rPr>
          <t>VNP200</t>
        </r>
      </text>
    </comment>
    <comment ref="C4" authorId="0" shapeId="0" xr:uid="{CE9813C5-F57E-D345-8344-1EAF150ED7CD}">
      <text>
        <r>
          <rPr>
            <b/>
            <sz val="10"/>
            <color rgb="FF000000"/>
            <rFont val="Tahoma"/>
            <family val="2"/>
          </rPr>
          <t xml:space="preserve">W5 28.990
</t>
        </r>
      </text>
    </comment>
    <comment ref="E4" authorId="1" shapeId="0" xr:uid="{4E98792D-4CE1-4FB6-9088-93462BD88B26}">
      <text>
        <r>
          <rPr>
            <sz val="12"/>
            <color theme="1"/>
            <rFont val="Aptos Narrow"/>
            <family val="2"/>
            <scheme val="minor"/>
          </rPr>
          <t>Last week is: 27.490K
Đổi điểm Viettel++ lên tới 6000K
Voucher VNPAY giảm 1 triệu cho đơn hàng mua giá trị trên 20 triệu đồng (số lượng có hạn)</t>
        </r>
      </text>
    </comment>
    <comment ref="F4" authorId="5" shapeId="0" xr:uid="{4B65E74F-35C6-409A-92B4-18DC26A8A666}">
      <text>
        <r>
          <rPr>
            <sz val="12"/>
            <color theme="1"/>
            <rFont val="Aptos Narrow"/>
            <family val="2"/>
            <scheme val="minor"/>
          </rPr>
          <t>chit trang:
27.990.000</t>
        </r>
      </text>
    </comment>
    <comment ref="B5" authorId="0" shapeId="0" xr:uid="{4BF85102-4DF6-4DD0-9306-41E4067FCD1D}">
      <text>
        <r>
          <rPr>
            <b/>
            <sz val="10"/>
            <color rgb="FF000000"/>
            <rFont val="Tahoma"/>
            <family val="2"/>
          </rPr>
          <t xml:space="preserve">was 34990
</t>
        </r>
        <r>
          <rPr>
            <b/>
            <sz val="10"/>
            <color rgb="FF000000"/>
            <rFont val="Tahoma"/>
            <family val="2"/>
          </rPr>
          <t xml:space="preserve">
</t>
        </r>
        <r>
          <rPr>
            <b/>
            <sz val="10"/>
            <color rgb="FF000000"/>
            <rFont val="Tahoma"/>
            <family val="2"/>
          </rPr>
          <t>VNP200</t>
        </r>
      </text>
    </comment>
    <comment ref="C5" authorId="0" shapeId="0" xr:uid="{E3EF1E3D-2FAA-4241-B7A8-5BCB264FAC41}">
      <text>
        <r>
          <rPr>
            <b/>
            <sz val="10"/>
            <color rgb="FF000000"/>
            <rFont val="Tahoma"/>
            <family val="2"/>
          </rPr>
          <t xml:space="preserve">W5 34.990
</t>
        </r>
      </text>
    </comment>
    <comment ref="D5" authorId="4" shapeId="0" xr:uid="{24D7B42D-26FF-B645-9D20-CF5A8B93082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34.490.000</t>
        </r>
      </text>
    </comment>
    <comment ref="E5" authorId="1" shapeId="0" xr:uid="{6D355B39-EACA-4627-97A3-DB1D44093087}">
      <text>
        <r>
          <rPr>
            <sz val="12"/>
            <color theme="1"/>
            <rFont val="Aptos Narrow"/>
            <family val="2"/>
            <scheme val="minor"/>
          </rPr>
          <t>Last week is: 33.990K
Đổi điểm Viettel++ lên tới 6000K
Voucher VNPAY giảm 1 triệu cho đơn hàng mua giá trị trên 20 triệu đồng (số lượng có hạn)</t>
        </r>
      </text>
    </comment>
    <comment ref="F5" authorId="5" shapeId="0" xr:uid="{061E97E5-6A16-4236-BE9A-B059CE7236FB}">
      <text>
        <r>
          <rPr>
            <sz val="12"/>
            <color theme="1"/>
            <rFont val="Aptos Narrow"/>
            <family val="2"/>
            <scheme val="minor"/>
          </rPr>
          <t>chit trang:
33.790.000</t>
        </r>
      </text>
    </comment>
    <comment ref="B6" authorId="0" shapeId="0" xr:uid="{8AB4B076-6FA7-4E87-8363-84C991060F37}">
      <text>
        <r>
          <rPr>
            <b/>
            <sz val="10"/>
            <color rgb="FF000000"/>
            <rFont val="Tahoma"/>
            <family val="2"/>
          </rPr>
          <t xml:space="preserve">was 20190000
</t>
        </r>
        <r>
          <rPr>
            <b/>
            <sz val="10"/>
            <color rgb="FF000000"/>
            <rFont val="Tahoma"/>
            <family val="2"/>
          </rPr>
          <t xml:space="preserve">
</t>
        </r>
        <r>
          <rPr>
            <b/>
            <sz val="10"/>
            <color rgb="FF000000"/>
            <rFont val="Tahoma"/>
            <family val="2"/>
          </rPr>
          <t>VNP200</t>
        </r>
      </text>
    </comment>
    <comment ref="C6" authorId="0" shapeId="0" xr:uid="{E4178309-7984-A946-AABA-D4355DB797E1}">
      <text>
        <r>
          <rPr>
            <b/>
            <sz val="10"/>
            <color rgb="FF000000"/>
            <rFont val="Tahoma"/>
            <family val="2"/>
          </rPr>
          <t xml:space="preserve">W5 20.190
</t>
        </r>
      </text>
    </comment>
    <comment ref="E6" authorId="1" shapeId="0" xr:uid="{E160901C-D667-4E8F-8632-F8927F031584}">
      <text>
        <r>
          <rPr>
            <sz val="12"/>
            <color rgb="FF000000"/>
            <rFont val="Aptos Narrow"/>
            <family val="2"/>
          </rPr>
          <t xml:space="preserve">Last week is: 19.490K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F6" authorId="5" shapeId="0" xr:uid="{353B80BF-136D-4CFE-B4D8-0F9B913C6F48}">
      <text>
        <r>
          <rPr>
            <sz val="12"/>
            <color rgb="FF000000"/>
            <rFont val="Aptos Narrow"/>
            <family val="2"/>
          </rPr>
          <t xml:space="preserve">chit trang:
</t>
        </r>
        <r>
          <rPr>
            <sz val="12"/>
            <color rgb="FF000000"/>
            <rFont val="Aptos Narrow"/>
            <family val="2"/>
          </rPr>
          <t>19.590.000</t>
        </r>
      </text>
    </comment>
    <comment ref="B7" authorId="0" shapeId="0" xr:uid="{A7F28471-D4B0-4198-90E0-989414CBEF5C}">
      <text>
        <r>
          <rPr>
            <b/>
            <sz val="10"/>
            <color rgb="FF000000"/>
            <rFont val="Tahoma"/>
            <family val="2"/>
          </rPr>
          <t xml:space="preserve">was 23190000
</t>
        </r>
        <r>
          <rPr>
            <b/>
            <sz val="10"/>
            <color rgb="FF000000"/>
            <rFont val="Tahoma"/>
            <family val="2"/>
          </rPr>
          <t xml:space="preserve">
</t>
        </r>
        <r>
          <rPr>
            <b/>
            <sz val="10"/>
            <color rgb="FF000000"/>
            <rFont val="Tahoma"/>
            <family val="2"/>
          </rPr>
          <t>VNP200</t>
        </r>
      </text>
    </comment>
    <comment ref="C7" authorId="0" shapeId="0" xr:uid="{99EC247C-5DBF-054D-A480-6A99BE127949}">
      <text>
        <r>
          <rPr>
            <b/>
            <sz val="10"/>
            <color rgb="FF000000"/>
            <rFont val="Tahoma"/>
            <family val="2"/>
          </rPr>
          <t xml:space="preserve">W5 23.190
</t>
        </r>
      </text>
    </comment>
    <comment ref="E7" authorId="1" shapeId="0" xr:uid="{01D303DB-588E-4C3C-84BB-2F28A543F95D}">
      <text>
        <r>
          <rPr>
            <sz val="12"/>
            <color theme="1"/>
            <rFont val="Aptos Narrow"/>
            <family val="2"/>
            <scheme val="minor"/>
          </rPr>
          <t xml:space="preserve">Last week is: 22.490K
Giảm ngay 200,000đ cho khách hàng mua gói cước 3V200B </t>
        </r>
      </text>
    </comment>
    <comment ref="B8" authorId="0" shapeId="0" xr:uid="{BDB5DEA9-9FF8-41A4-BC6E-52FB423CD347}">
      <text>
        <r>
          <rPr>
            <b/>
            <sz val="10"/>
            <color rgb="FF000000"/>
            <rFont val="Tahoma"/>
            <family val="2"/>
          </rPr>
          <t xml:space="preserve">was 25590000
</t>
        </r>
        <r>
          <rPr>
            <b/>
            <sz val="10"/>
            <color rgb="FF000000"/>
            <rFont val="Tahoma"/>
            <family val="2"/>
          </rPr>
          <t xml:space="preserve">
</t>
        </r>
      </text>
    </comment>
    <comment ref="B9" authorId="0" shapeId="0" xr:uid="{69A4D4AE-2FEE-439E-84B5-F63BC917B1F9}">
      <text>
        <r>
          <rPr>
            <b/>
            <sz val="10"/>
            <color rgb="FF000000"/>
            <rFont val="Tahoma"/>
            <family val="2"/>
          </rPr>
          <t xml:space="preserve">was 29590000
</t>
        </r>
        <r>
          <rPr>
            <b/>
            <sz val="10"/>
            <color rgb="FF000000"/>
            <rFont val="Tahoma"/>
            <family val="2"/>
          </rPr>
          <t xml:space="preserve">
</t>
        </r>
        <r>
          <rPr>
            <b/>
            <sz val="10"/>
            <color rgb="FF000000"/>
            <rFont val="Tahoma"/>
            <family val="2"/>
          </rPr>
          <t xml:space="preserve">TN: 30090000
</t>
        </r>
        <r>
          <rPr>
            <b/>
            <sz val="10"/>
            <color rgb="FF000000"/>
            <rFont val="Tahoma"/>
            <family val="2"/>
          </rPr>
          <t xml:space="preserve">
</t>
        </r>
        <r>
          <rPr>
            <b/>
            <sz val="10"/>
            <color rgb="FF000000"/>
            <rFont val="Tahoma"/>
            <family val="2"/>
          </rPr>
          <t>VNP200</t>
        </r>
      </text>
    </comment>
    <comment ref="C9" authorId="0" shapeId="0" xr:uid="{CDFB6A43-FE14-8341-87AA-13C2FA440AD5}">
      <text>
        <r>
          <rPr>
            <b/>
            <sz val="10"/>
            <color rgb="FF000000"/>
            <rFont val="Tahoma"/>
            <family val="2"/>
          </rPr>
          <t>W5 29.590</t>
        </r>
      </text>
    </comment>
    <comment ref="D9" authorId="4" shapeId="0" xr:uid="{13EAE029-23D5-2041-AC2C-FF1AF532C12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29.390.000</t>
        </r>
      </text>
    </comment>
    <comment ref="E9" authorId="1" shapeId="0" xr:uid="{168FBE13-677A-4B59-9E4C-937422F069E7}">
      <text>
        <r>
          <rPr>
            <sz val="12"/>
            <color theme="1"/>
            <rFont val="Aptos Narrow"/>
            <family val="2"/>
            <scheme val="minor"/>
          </rPr>
          <t>Last week was: 28.990.000
Màu titan xanh, titan đen giảm 500K còn 28.490K</t>
        </r>
      </text>
    </comment>
    <comment ref="G9" authorId="3" shapeId="0" xr:uid="{35FBA7CD-F6C8-404D-BAA8-B78CDB6CB3B3}">
      <text>
        <r>
          <rPr>
            <b/>
            <sz val="10"/>
            <color rgb="FF000000"/>
            <rFont val="Tahoma"/>
            <family val="2"/>
          </rPr>
          <t>Tran Dat:</t>
        </r>
        <r>
          <rPr>
            <sz val="10"/>
            <color rgb="FF000000"/>
            <rFont val="Tahoma"/>
            <family val="2"/>
          </rPr>
          <t xml:space="preserve">
</t>
        </r>
        <r>
          <rPr>
            <sz val="10"/>
            <color rgb="FF000000"/>
            <rFont val="Tahoma"/>
            <family val="2"/>
          </rPr>
          <t>28.690.000</t>
        </r>
      </text>
    </comment>
    <comment ref="B10" authorId="0" shapeId="0" xr:uid="{12EC6376-DF96-484F-AF4A-66EB4849E748}">
      <text>
        <r>
          <rPr>
            <b/>
            <sz val="10"/>
            <color rgb="FF000000"/>
            <rFont val="Tahoma"/>
            <family val="2"/>
          </rPr>
          <t xml:space="preserve">was 20590000
</t>
        </r>
        <r>
          <rPr>
            <b/>
            <sz val="10"/>
            <color rgb="FF000000"/>
            <rFont val="Tahoma"/>
            <family val="2"/>
          </rPr>
          <t xml:space="preserve">
</t>
        </r>
        <r>
          <rPr>
            <b/>
            <sz val="10"/>
            <color rgb="FF000000"/>
            <rFont val="Tahoma"/>
            <family val="2"/>
          </rPr>
          <t>VNP200</t>
        </r>
      </text>
    </comment>
    <comment ref="C10" authorId="0" shapeId="0" xr:uid="{CC6C14FD-16C7-FA49-A79F-DA6F65315087}">
      <text>
        <r>
          <rPr>
            <b/>
            <sz val="10"/>
            <color rgb="FF000000"/>
            <rFont val="Tahoma"/>
            <family val="2"/>
          </rPr>
          <t>W5 20.590</t>
        </r>
      </text>
    </comment>
    <comment ref="E10" authorId="1" shapeId="0" xr:uid="{2CC66628-5AAD-485F-BC9E-095369AA5335}">
      <text>
        <r>
          <rPr>
            <sz val="12"/>
            <color rgb="FF000000"/>
            <rFont val="Aptos Narrow"/>
            <family val="2"/>
          </rPr>
          <t xml:space="preserve">Chỉ còn màu Purple, Blue, White số lượng ít
</t>
        </r>
      </text>
    </comment>
    <comment ref="G10" authorId="3" shapeId="0" xr:uid="{0221D9A3-B63B-AA4F-8A06-A2C271FDADB4}">
      <text>
        <r>
          <rPr>
            <b/>
            <sz val="10"/>
            <color rgb="FF000000"/>
            <rFont val="Tahoma"/>
            <family val="2"/>
          </rPr>
          <t>Tran Dat:</t>
        </r>
        <r>
          <rPr>
            <sz val="10"/>
            <color rgb="FF000000"/>
            <rFont val="Tahoma"/>
            <family val="2"/>
          </rPr>
          <t xml:space="preserve">
</t>
        </r>
        <r>
          <rPr>
            <sz val="10"/>
            <color rgb="FF000000"/>
            <rFont val="Tahoma"/>
            <family val="2"/>
          </rPr>
          <t>19.090.000</t>
        </r>
      </text>
    </comment>
    <comment ref="B11" authorId="0" shapeId="0" xr:uid="{96F32937-1CF3-4051-9922-95AF53344711}">
      <text>
        <r>
          <rPr>
            <b/>
            <sz val="10"/>
            <color rgb="FF000000"/>
            <rFont val="Tahoma"/>
            <family val="2"/>
          </rPr>
          <t xml:space="preserve">was 17590000
</t>
        </r>
        <r>
          <rPr>
            <b/>
            <sz val="10"/>
            <color rgb="FF000000"/>
            <rFont val="Tahoma"/>
            <family val="2"/>
          </rPr>
          <t xml:space="preserve">
VNP200</t>
        </r>
      </text>
    </comment>
    <comment ref="C11" authorId="0" shapeId="0" xr:uid="{18206B69-BD9C-5543-B7DA-BDB9B291F602}">
      <text>
        <r>
          <rPr>
            <b/>
            <sz val="10"/>
            <color rgb="FF000000"/>
            <rFont val="Tahoma"/>
            <family val="2"/>
          </rPr>
          <t>W5 17.590</t>
        </r>
      </text>
    </comment>
    <comment ref="B12" authorId="0" shapeId="0" xr:uid="{71B3637A-2887-449E-98C2-D113E275073D}">
      <text>
        <r>
          <rPr>
            <b/>
            <sz val="10"/>
            <color rgb="FF000000"/>
            <rFont val="Tahoma"/>
            <family val="2"/>
          </rPr>
          <t xml:space="preserve">was 13990000
</t>
        </r>
        <r>
          <rPr>
            <b/>
            <sz val="10"/>
            <color rgb="FF000000"/>
            <rFont val="Tahoma"/>
            <family val="2"/>
          </rPr>
          <t xml:space="preserve">VNP100
</t>
        </r>
        <r>
          <rPr>
            <b/>
            <sz val="10"/>
            <color rgb="FF000000"/>
            <rFont val="Tahoma"/>
            <family val="2"/>
          </rPr>
          <t xml:space="preserve">
</t>
        </r>
        <r>
          <rPr>
            <b/>
            <sz val="10"/>
            <color rgb="FF000000"/>
            <rFont val="Tahoma"/>
            <family val="2"/>
          </rPr>
          <t>Nhiều màu chênh nhau quá</t>
        </r>
      </text>
    </comment>
    <comment ref="C12" authorId="0" shapeId="0" xr:uid="{63F816FB-7DF9-424E-A0A6-316612171792}">
      <text>
        <r>
          <rPr>
            <b/>
            <sz val="10"/>
            <color rgb="FF000000"/>
            <rFont val="Tahoma"/>
            <family val="2"/>
          </rPr>
          <t>W5 13.990</t>
        </r>
      </text>
    </comment>
    <comment ref="E12" authorId="1" shapeId="0" xr:uid="{1054BAEE-AE74-43F5-8667-1D38E88463D3}">
      <text>
        <r>
          <rPr>
            <sz val="12"/>
            <color rgb="FF000000"/>
            <rFont val="Aptos Narrow"/>
            <family val="2"/>
          </rPr>
          <t>Giảm 200K cho màu Đen và Starlight</t>
        </r>
      </text>
    </comment>
    <comment ref="F12" authorId="5" shapeId="0" xr:uid="{0D31AA0D-71A6-4047-B069-2409C38B16B9}">
      <text>
        <r>
          <rPr>
            <sz val="12"/>
            <color rgb="FF000000"/>
            <rFont val="Aptos Narrow"/>
            <family val="2"/>
          </rPr>
          <t xml:space="preserve">chit trang:
</t>
        </r>
        <r>
          <rPr>
            <sz val="12"/>
            <color rgb="FF000000"/>
            <rFont val="Aptos Narrow"/>
            <family val="2"/>
          </rPr>
          <t>13.590.000</t>
        </r>
      </text>
    </comment>
    <comment ref="B13" authorId="0" shapeId="0" xr:uid="{DEABC3F0-7002-4C70-BC98-4C176F083904}">
      <text>
        <r>
          <rPr>
            <b/>
            <sz val="10"/>
            <color rgb="FF000000"/>
            <rFont val="Tahoma"/>
            <family val="2"/>
          </rPr>
          <t xml:space="preserve">was 12090000
</t>
        </r>
        <r>
          <rPr>
            <b/>
            <sz val="10"/>
            <color rgb="FF000000"/>
            <rFont val="Tahoma"/>
            <family val="2"/>
          </rPr>
          <t xml:space="preserve">VNP100
</t>
        </r>
        <r>
          <rPr>
            <b/>
            <sz val="10"/>
            <color rgb="FF000000"/>
            <rFont val="Tahoma"/>
            <family val="2"/>
          </rPr>
          <t xml:space="preserve">
</t>
        </r>
        <r>
          <rPr>
            <b/>
            <sz val="10"/>
            <color rgb="FF000000"/>
            <rFont val="Tahoma"/>
            <family val="2"/>
          </rPr>
          <t>Green: 10990000</t>
        </r>
      </text>
    </comment>
    <comment ref="C13" authorId="0" shapeId="0" xr:uid="{7778671B-C841-D444-87FA-5DD7CE7D34EB}">
      <text>
        <r>
          <rPr>
            <b/>
            <sz val="10"/>
            <color rgb="FF000000"/>
            <rFont val="Tahoma"/>
            <family val="2"/>
          </rPr>
          <t>W5 12.090</t>
        </r>
      </text>
    </comment>
    <comment ref="B14" authorId="0" shapeId="0" xr:uid="{76ED5923-F7FB-420F-90F3-D5647971550D}">
      <text>
        <r>
          <rPr>
            <b/>
            <sz val="10"/>
            <color rgb="FF000000"/>
            <rFont val="Tahoma"/>
            <family val="2"/>
          </rPr>
          <t xml:space="preserve">was 8990000
</t>
        </r>
        <r>
          <rPr>
            <b/>
            <sz val="10"/>
            <color rgb="FF000000"/>
            <rFont val="Tahoma"/>
            <family val="2"/>
          </rPr>
          <t xml:space="preserve">VNP50
</t>
        </r>
      </text>
    </comment>
    <comment ref="C14" authorId="0" shapeId="0" xr:uid="{405E95EB-0804-8F48-B594-B1E3E82E7FB5}">
      <text>
        <r>
          <rPr>
            <b/>
            <sz val="10"/>
            <color rgb="FF000000"/>
            <rFont val="Tahoma"/>
            <family val="2"/>
          </rPr>
          <t>W5 8.990</t>
        </r>
      </text>
    </comment>
    <comment ref="E14" authorId="1" shapeId="0" xr:uid="{9160E73A-0258-41E4-869F-E7E2A9536682}">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5" authorId="0" shapeId="0" xr:uid="{5C40DB53-6993-47EC-9B92-9A6FC334531B}">
      <text>
        <r>
          <rPr>
            <b/>
            <sz val="10"/>
            <color rgb="FF000000"/>
            <rFont val="Tahoma"/>
            <family val="2"/>
          </rPr>
          <t xml:space="preserve">was 12090000
</t>
        </r>
        <r>
          <rPr>
            <b/>
            <sz val="10"/>
            <color rgb="FF000000"/>
            <rFont val="Tahoma"/>
            <family val="2"/>
          </rPr>
          <t>VNP100</t>
        </r>
      </text>
    </comment>
    <comment ref="D15" authorId="4" shapeId="0" xr:uid="{A0EF928B-0530-D045-B467-C9117189626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12.490.000</t>
        </r>
      </text>
    </comment>
    <comment ref="F15" authorId="5" shapeId="0" xr:uid="{C487C7BE-1C0C-458E-BAE6-527434E10536}">
      <text>
        <r>
          <rPr>
            <sz val="12"/>
            <color rgb="FF000000"/>
            <rFont val="Aptos Narrow"/>
            <family val="2"/>
          </rPr>
          <t xml:space="preserve">chit trang:
</t>
        </r>
        <r>
          <rPr>
            <sz val="12"/>
            <color rgb="FF000000"/>
            <rFont val="Aptos Narrow"/>
            <family val="2"/>
          </rPr>
          <t>12.690.000</t>
        </r>
      </text>
    </comment>
    <comment ref="B16" authorId="0" shapeId="0" xr:uid="{A6B54701-AA7C-43F0-A038-FC3FC360DEC2}">
      <text>
        <r>
          <rPr>
            <b/>
            <sz val="10"/>
            <color rgb="FF000000"/>
            <rFont val="Tahoma"/>
            <family val="2"/>
          </rPr>
          <t xml:space="preserve">was 9990000
</t>
        </r>
        <r>
          <rPr>
            <b/>
            <sz val="10"/>
            <color rgb="FF000000"/>
            <rFont val="Tahoma"/>
            <family val="2"/>
          </rPr>
          <t xml:space="preserve">
</t>
        </r>
        <r>
          <rPr>
            <b/>
            <sz val="10"/>
            <color rgb="FF000000"/>
            <rFont val="Tahoma"/>
            <family val="2"/>
          </rPr>
          <t>VNP100</t>
        </r>
      </text>
    </comment>
    <comment ref="C16" authorId="0" shapeId="0" xr:uid="{60468286-22F8-2E4F-93D7-C7F7CA8BB33A}">
      <text>
        <r>
          <rPr>
            <b/>
            <sz val="10"/>
            <color rgb="FF000000"/>
            <rFont val="Tahoma"/>
            <family val="2"/>
          </rPr>
          <t>W5 9.990</t>
        </r>
      </text>
    </comment>
    <comment ref="D16" authorId="4" shapeId="0" xr:uid="{C1E1D282-1D76-7447-A7B9-56204F0E05A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9.790.000</t>
        </r>
      </text>
    </comment>
    <comment ref="E16" authorId="1" shapeId="0" xr:uid="{11D91EB3-307D-4BEB-9327-67E35D187F9A}">
      <text>
        <r>
          <rPr>
            <sz val="12"/>
            <color rgb="FF000000"/>
            <rFont val="Aptos Narrow"/>
            <family val="2"/>
          </rPr>
          <t xml:space="preserve">Last week is: 8.990K
</t>
        </r>
        <r>
          <rPr>
            <sz val="12"/>
            <color rgb="FF000000"/>
            <rFont val="Aptos Narrow"/>
            <family val="2"/>
          </rPr>
          <t xml:space="preserve">
</t>
        </r>
        <r>
          <rPr>
            <sz val="12"/>
            <color rgb="FF000000"/>
            <rFont val="Aptos Narrow"/>
            <family val="2"/>
          </rPr>
          <t xml:space="preserve">Giảm 200K đặt mua Online
</t>
        </r>
      </text>
    </comment>
    <comment ref="B17" authorId="0" shapeId="0" xr:uid="{5D31D29F-EDCA-4000-9240-577A69B28A27}">
      <text>
        <r>
          <rPr>
            <b/>
            <sz val="10"/>
            <color rgb="FF000000"/>
            <rFont val="Tahoma"/>
            <family val="2"/>
          </rPr>
          <t xml:space="preserve">was 7090000
</t>
        </r>
        <r>
          <rPr>
            <b/>
            <sz val="10"/>
            <color rgb="FF000000"/>
            <rFont val="Tahoma"/>
            <family val="2"/>
          </rPr>
          <t xml:space="preserve">
</t>
        </r>
        <r>
          <rPr>
            <b/>
            <sz val="10"/>
            <color rgb="FF000000"/>
            <rFont val="Tahoma"/>
            <family val="2"/>
          </rPr>
          <t>VNP50</t>
        </r>
      </text>
    </comment>
    <comment ref="C17" authorId="0" shapeId="0" xr:uid="{BD0D1FFE-6EF5-8940-B0B1-F1E6B499148C}">
      <text>
        <r>
          <rPr>
            <b/>
            <sz val="10"/>
            <color rgb="FF000000"/>
            <rFont val="Tahoma"/>
            <family val="2"/>
          </rPr>
          <t>W5 7.090</t>
        </r>
      </text>
    </comment>
    <comment ref="D17" authorId="4" shapeId="0" xr:uid="{870CBD18-DFBB-4542-85F7-EFA99304766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7.190.000</t>
        </r>
      </text>
    </comment>
    <comment ref="E17" authorId="1" shapeId="0" xr:uid="{66CE38B4-A888-4EB5-BB9F-187F28FD4513}">
      <text>
        <r>
          <rPr>
            <sz val="12"/>
            <color rgb="FF000000"/>
            <rFont val="Aptos Narrow"/>
            <family val="2"/>
          </rPr>
          <t>Giảm 10% tối đa 120K khi mở ví VNPAY</t>
        </r>
      </text>
    </comment>
    <comment ref="B18" authorId="0" shapeId="0" xr:uid="{D112BED1-6175-401B-965D-1FAB55BD7CFA}">
      <text>
        <r>
          <rPr>
            <b/>
            <sz val="10"/>
            <color rgb="FF000000"/>
            <rFont val="Tahoma"/>
            <family val="2"/>
          </rPr>
          <t xml:space="preserve">was 16990000
</t>
        </r>
        <r>
          <rPr>
            <b/>
            <sz val="10"/>
            <color rgb="FF000000"/>
            <rFont val="Tahoma"/>
            <family val="2"/>
          </rPr>
          <t xml:space="preserve">
</t>
        </r>
        <r>
          <rPr>
            <b/>
            <sz val="10"/>
            <color rgb="FF000000"/>
            <rFont val="Tahoma"/>
            <family val="2"/>
          </rPr>
          <t>VNP100</t>
        </r>
      </text>
    </comment>
    <comment ref="C18" authorId="0" shapeId="0" xr:uid="{2E4A5CEC-9997-4144-BA87-170A6EE13EC0}">
      <text>
        <r>
          <rPr>
            <b/>
            <sz val="10"/>
            <color rgb="FF000000"/>
            <rFont val="Tahoma"/>
            <family val="2"/>
          </rPr>
          <t>W5 16.990</t>
        </r>
      </text>
    </comment>
    <comment ref="D18" authorId="4" shapeId="0" xr:uid="{06FBB91B-6D84-DC42-9AFF-317C452D519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16.990.000</t>
        </r>
      </text>
    </comment>
    <comment ref="E18" authorId="1" shapeId="0" xr:uid="{73031D88-8827-4656-B189-096FC5B5E6D1}">
      <text>
        <r>
          <rPr>
            <sz val="12"/>
            <color rgb="FF000000"/>
            <rFont val="Aptos Narrow"/>
            <family val="2"/>
          </rPr>
          <t xml:space="preserve">Last week is: 16226K
</t>
        </r>
        <r>
          <rPr>
            <sz val="12"/>
            <color rgb="FF000000"/>
            <rFont val="Aptos Narrow"/>
            <family val="2"/>
          </rPr>
          <t xml:space="preserve">
</t>
        </r>
        <r>
          <rPr>
            <sz val="12"/>
            <color rgb="FF000000"/>
            <rFont val="Aptos Narrow"/>
            <family val="2"/>
          </rPr>
          <t>Voucher giảm 1% tối đa 300K VNPAY</t>
        </r>
      </text>
    </comment>
    <comment ref="F18" authorId="5" shapeId="0" xr:uid="{8B6BBFCC-64F2-4673-979E-4B70E7EC8B75}">
      <text>
        <r>
          <rPr>
            <sz val="12"/>
            <color rgb="FF000000"/>
            <rFont val="Aptos Narrow"/>
            <family val="2"/>
          </rPr>
          <t xml:space="preserve">chit trang:
</t>
        </r>
        <r>
          <rPr>
            <sz val="12"/>
            <color rgb="FF000000"/>
            <rFont val="Aptos Narrow"/>
            <family val="2"/>
          </rPr>
          <t>16.490.000</t>
        </r>
      </text>
    </comment>
    <comment ref="G18" authorId="3" shapeId="0" xr:uid="{E21CA220-D530-41D9-AFB7-EC47E1C162F4}">
      <text>
        <r>
          <rPr>
            <b/>
            <sz val="10"/>
            <color rgb="FF000000"/>
            <rFont val="Tahoma"/>
            <family val="2"/>
          </rPr>
          <t>Tran Dat:</t>
        </r>
        <r>
          <rPr>
            <sz val="10"/>
            <color rgb="FF000000"/>
            <rFont val="Tahoma"/>
            <family val="2"/>
          </rPr>
          <t xml:space="preserve">
</t>
        </r>
        <r>
          <rPr>
            <sz val="10"/>
            <color rgb="FF000000"/>
            <rFont val="Tahoma"/>
            <family val="2"/>
          </rPr>
          <t>16.290.000</t>
        </r>
      </text>
    </comment>
    <comment ref="B19" authorId="0" shapeId="0" xr:uid="{5CF80367-B22E-4C0F-9242-6AEA06D74516}">
      <text>
        <r>
          <rPr>
            <b/>
            <sz val="10"/>
            <color rgb="FF000000"/>
            <rFont val="Tahoma"/>
            <family val="2"/>
          </rPr>
          <t xml:space="preserve">was 22490000
</t>
        </r>
        <r>
          <rPr>
            <b/>
            <sz val="10"/>
            <color rgb="FF000000"/>
            <rFont val="Tahoma"/>
            <family val="2"/>
          </rPr>
          <t xml:space="preserve">
</t>
        </r>
        <r>
          <rPr>
            <b/>
            <sz val="10"/>
            <color rgb="FF000000"/>
            <rFont val="Tahoma"/>
            <family val="2"/>
          </rPr>
          <t>VNP200</t>
        </r>
      </text>
    </comment>
    <comment ref="C19" authorId="0" shapeId="0" xr:uid="{3A55B2AF-7C58-524C-B968-F2305A0DA9F7}">
      <text>
        <r>
          <rPr>
            <b/>
            <sz val="10"/>
            <color rgb="FF000000"/>
            <rFont val="Tahoma"/>
            <family val="2"/>
          </rPr>
          <t>W5 22.490</t>
        </r>
      </text>
    </comment>
    <comment ref="E19" authorId="1" shapeId="0" xr:uid="{4A57A70F-89ED-4180-8446-031D6BF40AED}">
      <text>
        <r>
          <rPr>
            <sz val="12"/>
            <color rgb="FF000000"/>
            <rFont val="Aptos Narrow"/>
            <family val="2"/>
          </rPr>
          <t xml:space="preserve">Last week is: 21275K
</t>
        </r>
        <r>
          <rPr>
            <sz val="12"/>
            <color rgb="FF000000"/>
            <rFont val="Aptos Narrow"/>
            <family val="2"/>
          </rPr>
          <t xml:space="preserve">
</t>
        </r>
        <r>
          <rPr>
            <sz val="12"/>
            <color rgb="FF000000"/>
            <rFont val="Aptos Narrow"/>
            <family val="2"/>
          </rPr>
          <t>Voucher giảm 10% tối đa 300K VNPAY</t>
        </r>
      </text>
    </comment>
    <comment ref="G19" authorId="3" shapeId="0" xr:uid="{7D2CFB07-8DF2-3645-A309-C3377FE9DA88}">
      <text>
        <r>
          <rPr>
            <b/>
            <sz val="10"/>
            <color rgb="FF000000"/>
            <rFont val="Tahoma"/>
            <family val="2"/>
          </rPr>
          <t>Tran Dat:</t>
        </r>
        <r>
          <rPr>
            <sz val="10"/>
            <color rgb="FF000000"/>
            <rFont val="Tahoma"/>
            <family val="2"/>
          </rPr>
          <t xml:space="preserve">
</t>
        </r>
        <r>
          <rPr>
            <sz val="10"/>
            <color rgb="FF000000"/>
            <rFont val="Tahoma"/>
            <family val="2"/>
          </rPr>
          <t>21.790</t>
        </r>
      </text>
    </comment>
    <comment ref="B20" authorId="0" shapeId="0" xr:uid="{2C1D089C-BF03-4626-A58B-BB52D8B674B0}">
      <text>
        <r>
          <rPr>
            <b/>
            <sz val="10"/>
            <color rgb="FF000000"/>
            <rFont val="Tahoma"/>
            <family val="2"/>
          </rPr>
          <t xml:space="preserve">was 27790000
</t>
        </r>
        <r>
          <rPr>
            <b/>
            <sz val="10"/>
            <color rgb="FF000000"/>
            <rFont val="Tahoma"/>
            <family val="2"/>
          </rPr>
          <t xml:space="preserve">
</t>
        </r>
        <r>
          <rPr>
            <b/>
            <sz val="10"/>
            <color rgb="FF000000"/>
            <rFont val="Tahoma"/>
            <family val="2"/>
          </rPr>
          <t>VNP200</t>
        </r>
      </text>
    </comment>
    <comment ref="C20" authorId="0" shapeId="0" xr:uid="{8A07A631-59B6-8B4C-9DEA-067D8D262EA3}">
      <text>
        <r>
          <rPr>
            <b/>
            <sz val="10"/>
            <color rgb="FF000000"/>
            <rFont val="Tahoma"/>
            <family val="2"/>
          </rPr>
          <t>W5 27.790</t>
        </r>
      </text>
    </comment>
    <comment ref="D20" authorId="4" shapeId="0" xr:uid="{3BDD6B07-3A3F-9248-9B5D-5CAFC63BEBF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27.690.000</t>
        </r>
      </text>
    </comment>
    <comment ref="B21" authorId="0" shapeId="0" xr:uid="{B587D31B-3834-4F7D-9CBB-6A7349C9E520}">
      <text>
        <r>
          <rPr>
            <b/>
            <sz val="10"/>
            <color rgb="FF000000"/>
            <rFont val="Tahoma"/>
            <family val="2"/>
          </rPr>
          <t xml:space="preserve">was 37290000
</t>
        </r>
        <r>
          <rPr>
            <b/>
            <sz val="10"/>
            <color rgb="FF000000"/>
            <rFont val="Tahoma"/>
            <family val="2"/>
          </rPr>
          <t xml:space="preserve">
</t>
        </r>
        <r>
          <rPr>
            <b/>
            <sz val="10"/>
            <color rgb="FF000000"/>
            <rFont val="Tahoma"/>
            <family val="2"/>
          </rPr>
          <t>VNP200</t>
        </r>
      </text>
    </comment>
    <comment ref="C21" authorId="0" shapeId="0" xr:uid="{6996FCD3-B912-A145-85E3-7D3E708D7E8D}">
      <text>
        <r>
          <rPr>
            <b/>
            <sz val="10"/>
            <color rgb="FF000000"/>
            <rFont val="Tahoma"/>
            <family val="2"/>
          </rPr>
          <t>W5 37.290</t>
        </r>
      </text>
    </comment>
    <comment ref="B22" authorId="0" shapeId="0" xr:uid="{81ED7547-14B0-41C8-9661-11823EB16DA0}">
      <text>
        <r>
          <rPr>
            <b/>
            <sz val="10"/>
            <color rgb="FF000000"/>
            <rFont val="Tahoma"/>
            <family val="2"/>
          </rPr>
          <t xml:space="preserve">was 5990000
</t>
        </r>
        <r>
          <rPr>
            <b/>
            <sz val="10"/>
            <color rgb="FF000000"/>
            <rFont val="Tahoma"/>
            <family val="2"/>
          </rPr>
          <t xml:space="preserve">
</t>
        </r>
        <r>
          <rPr>
            <b/>
            <sz val="10"/>
            <color rgb="FF000000"/>
            <rFont val="Tahoma"/>
            <family val="2"/>
          </rPr>
          <t>VNP50</t>
        </r>
      </text>
    </comment>
    <comment ref="C22" authorId="0" shapeId="0" xr:uid="{EB1E9E37-1084-9046-901D-AE26F95A72D9}">
      <text>
        <r>
          <rPr>
            <b/>
            <sz val="10"/>
            <color rgb="FF000000"/>
            <rFont val="Tahoma"/>
            <family val="2"/>
          </rPr>
          <t>W5 5.990</t>
        </r>
      </text>
    </comment>
    <comment ref="D22" authorId="4" shapeId="0" xr:uid="{18B7E4F2-8F3B-334C-AA45-5AF4000E49C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5.790.000</t>
        </r>
      </text>
    </comment>
    <comment ref="B23" authorId="0" shapeId="0" xr:uid="{9386B7A8-6F98-4C31-A5CD-344F827B2941}">
      <text>
        <r>
          <rPr>
            <b/>
            <sz val="10"/>
            <color rgb="FF000000"/>
            <rFont val="Tahoma"/>
            <family val="2"/>
          </rPr>
          <t xml:space="preserve">was 7490000
</t>
        </r>
        <r>
          <rPr>
            <b/>
            <sz val="10"/>
            <color rgb="FF000000"/>
            <rFont val="Tahoma"/>
            <family val="2"/>
          </rPr>
          <t xml:space="preserve">
</t>
        </r>
        <r>
          <rPr>
            <b/>
            <sz val="10"/>
            <color rgb="FF000000"/>
            <rFont val="Tahoma"/>
            <family val="2"/>
          </rPr>
          <t>VNP100</t>
        </r>
      </text>
    </comment>
    <comment ref="D23" authorId="4" shapeId="0" xr:uid="{042E7426-1ABD-6C4B-A69D-DF4749F9077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7.090.000</t>
        </r>
      </text>
    </comment>
    <comment ref="B24" authorId="0" shapeId="0" xr:uid="{F963ED21-EF98-48EC-BD01-820524A9FCA0}">
      <text>
        <r>
          <rPr>
            <b/>
            <sz val="10"/>
            <color rgb="FF000000"/>
            <rFont val="Tahoma"/>
            <family val="2"/>
          </rPr>
          <t xml:space="preserve">was 6990000
</t>
        </r>
        <r>
          <rPr>
            <b/>
            <sz val="10"/>
            <color rgb="FF000000"/>
            <rFont val="Tahoma"/>
            <family val="2"/>
          </rPr>
          <t xml:space="preserve">
</t>
        </r>
        <r>
          <rPr>
            <b/>
            <sz val="10"/>
            <color rgb="FF000000"/>
            <rFont val="Tahoma"/>
            <family val="2"/>
          </rPr>
          <t>VNP50</t>
        </r>
      </text>
    </comment>
    <comment ref="C24" authorId="0" shapeId="0" xr:uid="{FD869B34-C7DF-DD49-8985-E897B3E74B02}">
      <text>
        <r>
          <rPr>
            <b/>
            <sz val="10"/>
            <color rgb="FF000000"/>
            <rFont val="Tahoma"/>
            <family val="2"/>
          </rPr>
          <t>W5 6.990</t>
        </r>
      </text>
    </comment>
    <comment ref="D24" authorId="4" shapeId="0" xr:uid="{B0B56038-9047-AE40-A7B7-927FE61AFC6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6.590.000</t>
        </r>
      </text>
    </comment>
    <comment ref="B25" authorId="0" shapeId="0" xr:uid="{755927D1-BE1A-4442-8596-8B9296C0DED9}">
      <text>
        <r>
          <rPr>
            <b/>
            <sz val="10"/>
            <color rgb="FF000000"/>
            <rFont val="Tahoma"/>
            <family val="2"/>
          </rPr>
          <t xml:space="preserve">was 7990000
</t>
        </r>
        <r>
          <rPr>
            <b/>
            <sz val="10"/>
            <color rgb="FF000000"/>
            <rFont val="Tahoma"/>
            <family val="2"/>
          </rPr>
          <t xml:space="preserve">
</t>
        </r>
        <r>
          <rPr>
            <b/>
            <sz val="10"/>
            <color rgb="FF000000"/>
            <rFont val="Tahoma"/>
            <family val="2"/>
          </rPr>
          <t>VNP50</t>
        </r>
      </text>
    </comment>
    <comment ref="D25" authorId="4" shapeId="0" xr:uid="{25149F6A-3EC0-7D4D-9441-9A68E54F291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7.890.000</t>
        </r>
      </text>
    </comment>
    <comment ref="G25" authorId="3" shapeId="0" xr:uid="{FA5B64BF-AFCD-4242-9685-9C405F01876D}">
      <text>
        <r>
          <rPr>
            <b/>
            <sz val="10"/>
            <color rgb="FF000000"/>
            <rFont val="Tahoma"/>
            <family val="2"/>
          </rPr>
          <t>Tran Dat:</t>
        </r>
        <r>
          <rPr>
            <sz val="10"/>
            <color rgb="FF000000"/>
            <rFont val="Tahoma"/>
            <family val="2"/>
          </rPr>
          <t xml:space="preserve">
</t>
        </r>
        <r>
          <rPr>
            <sz val="10"/>
            <color rgb="FF000000"/>
            <rFont val="Tahoma"/>
            <family val="2"/>
          </rPr>
          <t>8.090.000</t>
        </r>
      </text>
    </comment>
    <comment ref="B26" authorId="0" shapeId="0" xr:uid="{84FC3E7F-241C-49D0-8A6B-9A5385711E1E}">
      <text>
        <r>
          <rPr>
            <b/>
            <sz val="10"/>
            <color rgb="FF000000"/>
            <rFont val="Tahoma"/>
            <family val="2"/>
          </rPr>
          <t xml:space="preserve">was 10990000
</t>
        </r>
        <r>
          <rPr>
            <b/>
            <sz val="10"/>
            <color rgb="FF000000"/>
            <rFont val="Tahoma"/>
            <family val="2"/>
          </rPr>
          <t xml:space="preserve">
</t>
        </r>
        <r>
          <rPr>
            <b/>
            <sz val="10"/>
            <color rgb="FF000000"/>
            <rFont val="Tahoma"/>
            <family val="2"/>
          </rPr>
          <t>VNP100</t>
        </r>
      </text>
    </comment>
    <comment ref="C26" authorId="0" shapeId="0" xr:uid="{260A341E-B887-F341-98C1-C6F08A78F11E}">
      <text>
        <r>
          <rPr>
            <b/>
            <sz val="10"/>
            <color rgb="FF000000"/>
            <rFont val="Tahoma"/>
            <family val="2"/>
          </rPr>
          <t>W5 10.990</t>
        </r>
      </text>
    </comment>
    <comment ref="E26" authorId="1" shapeId="0" xr:uid="{DD23ED7E-920F-4041-86B2-E645A71313E2}">
      <text>
        <r>
          <rPr>
            <sz val="12"/>
            <color rgb="FF000000"/>
            <rFont val="Aptos Narrow"/>
            <family val="2"/>
          </rPr>
          <t xml:space="preserve">Giảm 500K cho khách Pre-oder
</t>
        </r>
      </text>
    </comment>
    <comment ref="B27" authorId="0" shapeId="0" xr:uid="{B1E976A9-4759-411B-A2EF-93EB8843E830}">
      <text>
        <r>
          <rPr>
            <b/>
            <sz val="10"/>
            <color rgb="FF000000"/>
            <rFont val="Tahoma"/>
            <family val="2"/>
          </rPr>
          <t xml:space="preserve">was 13590000
</t>
        </r>
        <r>
          <rPr>
            <b/>
            <sz val="10"/>
            <color rgb="FF000000"/>
            <rFont val="Tahoma"/>
            <family val="2"/>
          </rPr>
          <t xml:space="preserve">
</t>
        </r>
        <r>
          <rPr>
            <b/>
            <sz val="10"/>
            <color rgb="FF000000"/>
            <rFont val="Tahoma"/>
            <family val="2"/>
          </rPr>
          <t>VNP100</t>
        </r>
      </text>
    </comment>
    <comment ref="E27" authorId="1" shapeId="0" xr:uid="{72286402-8B81-4F68-B6FF-9FC1834FA609}">
      <text>
        <r>
          <rPr>
            <sz val="12"/>
            <color rgb="FF000000"/>
            <rFont val="Aptos Narrow"/>
            <family val="2"/>
          </rPr>
          <t>Last week is: 13.590K</t>
        </r>
      </text>
    </comment>
    <comment ref="B28" authorId="0" shapeId="0" xr:uid="{F0C1DBF6-38B7-4857-94FF-1BE5272EAEC9}">
      <text>
        <r>
          <rPr>
            <b/>
            <sz val="10"/>
            <color rgb="FF000000"/>
            <rFont val="Tahoma"/>
            <family val="2"/>
          </rPr>
          <t xml:space="preserve">was 11790000
</t>
        </r>
        <r>
          <rPr>
            <b/>
            <sz val="10"/>
            <color rgb="FF000000"/>
            <rFont val="Tahoma"/>
            <family val="2"/>
          </rPr>
          <t xml:space="preserve">
</t>
        </r>
        <r>
          <rPr>
            <b/>
            <sz val="10"/>
            <color rgb="FF000000"/>
            <rFont val="Tahoma"/>
            <family val="2"/>
          </rPr>
          <t>VNP100</t>
        </r>
      </text>
    </comment>
    <comment ref="C28" authorId="0" shapeId="0" xr:uid="{9D9347C9-E82B-D344-8CD2-9BE28FE017FC}">
      <text>
        <r>
          <rPr>
            <b/>
            <sz val="10"/>
            <color rgb="FF000000"/>
            <rFont val="Tahoma"/>
            <family val="2"/>
          </rPr>
          <t>W5 11.790</t>
        </r>
      </text>
    </comment>
    <comment ref="E28" authorId="1" shapeId="0" xr:uid="{E0BCDB3F-FCB5-494F-8F35-5A0EF6B2AF7C}">
      <text>
        <r>
          <rPr>
            <sz val="12"/>
            <color rgb="FF000000"/>
            <rFont val="Aptos Narrow"/>
            <family val="2"/>
          </rPr>
          <t>Last week is: 11.790K</t>
        </r>
      </text>
    </comment>
    <comment ref="F28" authorId="5" shapeId="0" xr:uid="{2F2E4CD9-7B83-42BB-9599-BBEB58B9AB1D}">
      <text>
        <r>
          <rPr>
            <sz val="12"/>
            <color theme="1"/>
            <rFont val="Aptos Narrow"/>
            <family val="2"/>
            <scheme val="minor"/>
          </rPr>
          <t>chit trang:
11. 790.000</t>
        </r>
      </text>
    </comment>
    <comment ref="B29" authorId="0" shapeId="0" xr:uid="{5AA9B166-FD47-014C-A0A1-6451177A86D1}">
      <text>
        <r>
          <rPr>
            <b/>
            <sz val="10"/>
            <color rgb="FF000000"/>
            <rFont val="Tahoma"/>
            <family val="2"/>
          </rPr>
          <t xml:space="preserve">was 14390000
</t>
        </r>
        <r>
          <rPr>
            <b/>
            <sz val="10"/>
            <color rgb="FF000000"/>
            <rFont val="Tahoma"/>
            <family val="2"/>
          </rPr>
          <t xml:space="preserve">
</t>
        </r>
        <r>
          <rPr>
            <b/>
            <sz val="10"/>
            <color rgb="FF000000"/>
            <rFont val="Tahoma"/>
            <family val="2"/>
          </rPr>
          <t>VNP100</t>
        </r>
      </text>
    </comment>
    <comment ref="E29" authorId="1" shapeId="0" xr:uid="{BBDFC982-51F8-4563-AF42-EE2C9F854216}">
      <text>
        <r>
          <rPr>
            <sz val="12"/>
            <color rgb="FF000000"/>
            <rFont val="Aptos Narrow"/>
            <family val="2"/>
          </rPr>
          <t>Last week is: 14.390K</t>
        </r>
      </text>
    </comment>
    <comment ref="B31" authorId="0" shapeId="0" xr:uid="{564EA6B1-1B8A-4B47-8CB0-664926C7558F}">
      <text>
        <r>
          <rPr>
            <b/>
            <sz val="10"/>
            <color rgb="FF000000"/>
            <rFont val="Tahoma"/>
            <family val="2"/>
          </rPr>
          <t xml:space="preserve">was 5790000
</t>
        </r>
        <r>
          <rPr>
            <b/>
            <sz val="10"/>
            <color rgb="FF000000"/>
            <rFont val="Tahoma"/>
            <family val="2"/>
          </rPr>
          <t xml:space="preserve">
</t>
        </r>
        <r>
          <rPr>
            <b/>
            <sz val="10"/>
            <color rgb="FF000000"/>
            <rFont val="Tahoma"/>
            <family val="2"/>
          </rPr>
          <t>VNP50</t>
        </r>
      </text>
    </comment>
    <comment ref="C31" authorId="0" shapeId="0" xr:uid="{735B59FB-C87B-C14E-8A4F-456A029AE20D}">
      <text>
        <r>
          <rPr>
            <b/>
            <sz val="10"/>
            <color rgb="FF000000"/>
            <rFont val="Tahoma"/>
            <family val="2"/>
          </rPr>
          <t>W5 5.790</t>
        </r>
      </text>
    </comment>
    <comment ref="E31" authorId="1" shapeId="0" xr:uid="{8867FB62-B54C-4680-94D7-A3D5C8A3C2EA}">
      <text>
        <r>
          <rPr>
            <sz val="12"/>
            <color rgb="FF000000"/>
            <rFont val="Aptos Narrow"/>
            <family val="2"/>
          </rPr>
          <t xml:space="preserve">Last week was: 5.490K
</t>
        </r>
      </text>
    </comment>
    <comment ref="B32" authorId="0" shapeId="0" xr:uid="{E9DEEFB4-9801-A340-82E1-E1B989614180}">
      <text>
        <r>
          <rPr>
            <b/>
            <sz val="10"/>
            <color rgb="FF000000"/>
            <rFont val="Tahoma"/>
            <family val="2"/>
          </rPr>
          <t xml:space="preserve">was 4790000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E32" authorId="1" shapeId="0" xr:uid="{0335C266-0DE8-456A-AFB1-EB4C1D64362B}">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G32" authorId="3" shapeId="0" xr:uid="{4037651B-342E-6B4A-B5C1-6956EF826732}">
      <text>
        <r>
          <rPr>
            <b/>
            <sz val="10"/>
            <color rgb="FF000000"/>
            <rFont val="Tahoma"/>
            <family val="2"/>
          </rPr>
          <t>Tran Dat:</t>
        </r>
        <r>
          <rPr>
            <sz val="10"/>
            <color rgb="FF000000"/>
            <rFont val="Tahoma"/>
            <family val="2"/>
          </rPr>
          <t xml:space="preserve">
</t>
        </r>
        <r>
          <rPr>
            <sz val="10"/>
            <color rgb="FF000000"/>
            <rFont val="Tahoma"/>
            <family val="2"/>
          </rPr>
          <t xml:space="preserve">4.790.000
</t>
        </r>
      </text>
    </comment>
    <comment ref="E33" authorId="0" shapeId="0" xr:uid="{5DFE166E-D99A-4F6F-979B-4D2FB3E277AA}">
      <text>
        <r>
          <rPr>
            <b/>
            <sz val="10"/>
            <color rgb="FF000000"/>
            <rFont val="Tahoma"/>
            <family val="2"/>
          </rPr>
          <t>was 3490000</t>
        </r>
      </text>
    </comment>
    <comment ref="B34" authorId="0" shapeId="0" xr:uid="{DF1B3B57-0E39-4BFB-A4D8-8A2DA6D932B1}">
      <text>
        <r>
          <rPr>
            <b/>
            <sz val="10"/>
            <color rgb="FF000000"/>
            <rFont val="Tahoma"/>
            <family val="2"/>
          </rPr>
          <t xml:space="preserve">was 4090000
</t>
        </r>
        <r>
          <rPr>
            <b/>
            <sz val="10"/>
            <color rgb="FF000000"/>
            <rFont val="Tahoma"/>
            <family val="2"/>
          </rPr>
          <t xml:space="preserve">
</t>
        </r>
        <r>
          <rPr>
            <b/>
            <sz val="10"/>
            <color rgb="FF000000"/>
            <rFont val="Tahoma"/>
            <family val="2"/>
          </rPr>
          <t>VNP50</t>
        </r>
      </text>
    </comment>
    <comment ref="C34" authorId="0" shapeId="0" xr:uid="{88BF3955-3E8B-E04E-A4B4-766E5C1E5BA2}">
      <text>
        <r>
          <rPr>
            <b/>
            <sz val="10"/>
            <color rgb="FF000000"/>
            <rFont val="Tahoma"/>
            <family val="2"/>
          </rPr>
          <t xml:space="preserve">W5 4.090
</t>
        </r>
      </text>
    </comment>
    <comment ref="E35" authorId="1" shapeId="0" xr:uid="{F77D76F4-91C9-4193-A13B-79E569E4057C}">
      <text>
        <r>
          <rPr>
            <sz val="12"/>
            <color rgb="FF000000"/>
            <rFont val="Aptos Narrow"/>
            <family val="2"/>
          </rPr>
          <t>Last week is: 2.690K</t>
        </r>
      </text>
    </comment>
    <comment ref="B36" authorId="0" shapeId="0" xr:uid="{9901ADE1-5199-4C74-BF6F-5FA194435B56}">
      <text>
        <r>
          <rPr>
            <b/>
            <sz val="10"/>
            <color rgb="FF000000"/>
            <rFont val="Tahoma"/>
            <family val="2"/>
          </rPr>
          <t xml:space="preserve">was 18990000
</t>
        </r>
        <r>
          <rPr>
            <b/>
            <sz val="10"/>
            <color rgb="FF000000"/>
            <rFont val="Tahoma"/>
            <family val="2"/>
          </rPr>
          <t xml:space="preserve">
</t>
        </r>
        <r>
          <rPr>
            <b/>
            <sz val="10"/>
            <color rgb="FF000000"/>
            <rFont val="Tahoma"/>
            <family val="2"/>
          </rPr>
          <t>VNP200</t>
        </r>
        <r>
          <rPr>
            <sz val="10"/>
            <color rgb="FF000000"/>
            <rFont val="Tahoma"/>
            <family val="2"/>
          </rPr>
          <t xml:space="preserve">
</t>
        </r>
      </text>
    </comment>
    <comment ref="C36" authorId="0" shapeId="0" xr:uid="{5777C4CE-3F31-2E42-A035-498DB3431FCE}">
      <text>
        <r>
          <rPr>
            <b/>
            <sz val="10"/>
            <color rgb="FF000000"/>
            <rFont val="Tahoma"/>
            <family val="2"/>
          </rPr>
          <t>W5 18.990</t>
        </r>
      </text>
    </comment>
    <comment ref="D36" authorId="4" shapeId="0" xr:uid="{C60F36E6-9971-41DF-9DBF-E6C3642C18B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18.490.000</t>
        </r>
      </text>
    </comment>
    <comment ref="F36" authorId="5" shapeId="0" xr:uid="{6DD70215-1248-4B38-A112-2AA0C47735A3}">
      <text>
        <r>
          <rPr>
            <sz val="12"/>
            <color theme="1"/>
            <rFont val="Aptos Narrow"/>
            <family val="2"/>
            <scheme val="minor"/>
          </rPr>
          <t>chit trang:
18.390.000</t>
        </r>
      </text>
    </comment>
    <comment ref="B37" authorId="0" shapeId="0" xr:uid="{8612589A-7073-40DC-847F-16281DE630AB}">
      <text>
        <r>
          <rPr>
            <b/>
            <sz val="10"/>
            <color rgb="FF000000"/>
            <rFont val="Tahoma"/>
            <family val="2"/>
          </rPr>
          <t>was 24490000</t>
        </r>
      </text>
    </comment>
    <comment ref="D37" authorId="4" shapeId="0" xr:uid="{5F731D32-8C7D-4CA8-B64C-EFF62F3CFC6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23.990.000</t>
        </r>
      </text>
    </comment>
    <comment ref="F37" authorId="5" shapeId="0" xr:uid="{3E8A2CAA-11A9-4B12-9EDD-E804ED63F9D5}">
      <text>
        <r>
          <rPr>
            <sz val="12"/>
            <color theme="1"/>
            <rFont val="Aptos Narrow"/>
            <family val="2"/>
            <scheme val="minor"/>
          </rPr>
          <t>chit trang:
22.990.000</t>
        </r>
      </text>
    </comment>
    <comment ref="G37" authorId="3" shapeId="0" xr:uid="{183B17BA-BBB2-A24A-9B3C-234FCAE0C494}">
      <text>
        <r>
          <rPr>
            <b/>
            <sz val="10"/>
            <color rgb="FF000000"/>
            <rFont val="Tahoma"/>
            <family val="2"/>
          </rPr>
          <t>Tran Dat:</t>
        </r>
        <r>
          <rPr>
            <sz val="10"/>
            <color rgb="FF000000"/>
            <rFont val="Tahoma"/>
            <family val="2"/>
          </rPr>
          <t xml:space="preserve">
</t>
        </r>
        <r>
          <rPr>
            <sz val="10"/>
            <color rgb="FF000000"/>
            <rFont val="Tahoma"/>
            <family val="2"/>
          </rPr>
          <t>22.990.000</t>
        </r>
      </text>
    </comment>
    <comment ref="B38" authorId="0" shapeId="0" xr:uid="{A85A6EA7-F777-449C-AE0E-EA8666BED7F4}">
      <text>
        <r>
          <rPr>
            <b/>
            <sz val="10"/>
            <color rgb="FF000000"/>
            <rFont val="Tahoma"/>
            <family val="2"/>
          </rPr>
          <t xml:space="preserve">was 27490000
</t>
        </r>
        <r>
          <rPr>
            <b/>
            <sz val="10"/>
            <color rgb="FF000000"/>
            <rFont val="Tahoma"/>
            <family val="2"/>
          </rPr>
          <t xml:space="preserve">
</t>
        </r>
        <r>
          <rPr>
            <b/>
            <sz val="10"/>
            <color rgb="FF000000"/>
            <rFont val="Tahoma"/>
            <family val="2"/>
          </rPr>
          <t>VNP200</t>
        </r>
      </text>
    </comment>
    <comment ref="C38" authorId="0" shapeId="0" xr:uid="{837AD3F9-7701-4340-8A91-C829293F4365}">
      <text>
        <r>
          <rPr>
            <b/>
            <sz val="10"/>
            <color rgb="FF000000"/>
            <rFont val="Tahoma"/>
            <family val="2"/>
          </rPr>
          <t>W5 27.490</t>
        </r>
      </text>
    </comment>
    <comment ref="D38" authorId="4" shapeId="0" xr:uid="{CDAA60F0-A753-401C-9B99-7C9FC4AD0A4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26.990.000</t>
        </r>
      </text>
    </comment>
    <comment ref="B39" authorId="0" shapeId="0" xr:uid="{49B22538-9E6E-4BC9-8631-1156DEDE2A95}">
      <text>
        <r>
          <rPr>
            <b/>
            <sz val="10"/>
            <color rgb="FF000000"/>
            <rFont val="Tahoma"/>
            <family val="2"/>
          </rPr>
          <t>was 31990000</t>
        </r>
      </text>
    </comment>
    <comment ref="D39" authorId="4" shapeId="0" xr:uid="{4E41999F-5D93-459F-B5A3-3F66733371F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31.290.000</t>
        </r>
      </text>
    </comment>
    <comment ref="F39" authorId="5" shapeId="0" xr:uid="{97A062BB-218F-446D-BF4A-79FD7360A9EA}">
      <text>
        <r>
          <rPr>
            <sz val="12"/>
            <color rgb="FF000000"/>
            <rFont val="Aptos Narrow"/>
            <family val="2"/>
          </rPr>
          <t xml:space="preserve">chit trang:
</t>
        </r>
        <r>
          <rPr>
            <sz val="12"/>
            <color rgb="FF000000"/>
            <rFont val="Aptos Narrow"/>
            <family val="2"/>
          </rPr>
          <t>31.190.000</t>
        </r>
      </text>
    </comment>
    <comment ref="G39" authorId="3" shapeId="0" xr:uid="{40CE57FF-9567-408E-BE16-05262CC1AA95}">
      <text>
        <r>
          <rPr>
            <b/>
            <sz val="10"/>
            <color rgb="FF000000"/>
            <rFont val="Tahoma"/>
            <family val="2"/>
          </rPr>
          <t>Tran Dat:</t>
        </r>
        <r>
          <rPr>
            <sz val="10"/>
            <color rgb="FF000000"/>
            <rFont val="Tahoma"/>
            <family val="2"/>
          </rPr>
          <t xml:space="preserve">
</t>
        </r>
        <r>
          <rPr>
            <sz val="10"/>
            <color rgb="FF000000"/>
            <rFont val="Tahoma"/>
            <family val="2"/>
          </rPr>
          <t xml:space="preserve">31.590.000
</t>
        </r>
      </text>
    </comment>
    <comment ref="B40" authorId="0" shapeId="0" xr:uid="{81183BAB-4728-46C6-BB1C-2C8E2E9B2A19}">
      <text>
        <r>
          <rPr>
            <b/>
            <sz val="10"/>
            <color rgb="FF000000"/>
            <rFont val="Tahoma"/>
            <family val="2"/>
          </rPr>
          <t xml:space="preserve">was 38990000
</t>
        </r>
        <r>
          <rPr>
            <b/>
            <sz val="10"/>
            <color rgb="FF000000"/>
            <rFont val="Tahoma"/>
            <family val="2"/>
          </rPr>
          <t xml:space="preserve">
</t>
        </r>
        <r>
          <rPr>
            <b/>
            <sz val="10"/>
            <color rgb="FF000000"/>
            <rFont val="Tahoma"/>
            <family val="2"/>
          </rPr>
          <t>VNP200</t>
        </r>
      </text>
    </comment>
    <comment ref="C40" authorId="0" shapeId="0" xr:uid="{411E25C1-0AD1-494B-B891-FD72D91B5289}">
      <text>
        <r>
          <rPr>
            <b/>
            <sz val="10"/>
            <color rgb="FF000000"/>
            <rFont val="Tahoma"/>
            <family val="2"/>
          </rPr>
          <t>W5 38.990</t>
        </r>
      </text>
    </comment>
    <comment ref="D40" authorId="4" shapeId="0" xr:uid="{BC24716F-92F7-44EE-B1C2-2ACB17CCC4B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38.190.000</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Sheva Son</author>
    <author>Người dùng Khách</author>
    <author>Tran Dat</author>
    <author>Microsoft Office User</author>
    <author>Việt Hoàng</author>
    <author>chit trang</author>
  </authors>
  <commentList>
    <comment ref="E2" authorId="0" shapeId="0" xr:uid="{202F19D3-7103-EE40-8A87-626B8E04AD8A}">
      <text>
        <r>
          <rPr>
            <sz val="12"/>
            <color theme="1"/>
            <rFont val="Aptos Narrow"/>
            <family val="2"/>
            <scheme val="minor"/>
          </rPr>
          <t>Last week is: 21.690K
Giảm 500K (đã trừ vào giá, ko kèm CTKM đổi điểm VT++).
Đổi điểm Viettel++ lên tới 6000K</t>
        </r>
      </text>
    </comment>
    <comment ref="F2" authorId="1" shapeId="0" xr:uid="{3C7A37DB-344F-E84A-87B2-5249482D7BBB}">
      <text>
        <r>
          <rPr>
            <sz val="12"/>
            <color theme="1"/>
            <rFont val="Aptos Narrow"/>
            <family val="2"/>
            <scheme val="minor"/>
          </rPr>
          <t>Người dùng Không xác định:
21.690.000</t>
        </r>
      </text>
    </comment>
    <comment ref="G2" authorId="2" shapeId="0" xr:uid="{09A5063D-01C8-4948-85F1-4CC3A87B89D3}">
      <text>
        <r>
          <rPr>
            <b/>
            <sz val="10"/>
            <color rgb="FF000000"/>
            <rFont val="Tahoma"/>
            <family val="2"/>
          </rPr>
          <t>Tran Dat:</t>
        </r>
        <r>
          <rPr>
            <sz val="10"/>
            <color rgb="FF000000"/>
            <rFont val="Tahoma"/>
            <family val="2"/>
          </rPr>
          <t xml:space="preserve">
</t>
        </r>
        <r>
          <rPr>
            <sz val="10"/>
            <color rgb="FF000000"/>
            <rFont val="Tahoma"/>
            <family val="2"/>
          </rPr>
          <t xml:space="preserve">21.790.000
</t>
        </r>
      </text>
    </comment>
    <comment ref="B3" authorId="3" shapeId="0" xr:uid="{2A429185-0F2D-EA48-AD31-6CC626485389}">
      <text>
        <r>
          <rPr>
            <b/>
            <sz val="10"/>
            <color rgb="FF000000"/>
            <rFont val="Tahoma"/>
            <family val="2"/>
          </rPr>
          <t xml:space="preserve">was 25790000
</t>
        </r>
        <r>
          <rPr>
            <b/>
            <sz val="10"/>
            <color rgb="FF000000"/>
            <rFont val="Tahoma"/>
            <family val="2"/>
          </rPr>
          <t xml:space="preserve">
</t>
        </r>
        <r>
          <rPr>
            <b/>
            <sz val="10"/>
            <color rgb="FF000000"/>
            <rFont val="Tahoma"/>
            <family val="2"/>
          </rPr>
          <t>VNp200</t>
        </r>
      </text>
    </comment>
    <comment ref="C3" authorId="3" shapeId="0" xr:uid="{9849BBA9-0A11-4F3D-BB58-E3DA55DC8368}">
      <text>
        <r>
          <rPr>
            <sz val="12"/>
            <color theme="1"/>
            <rFont val="Aptos Narrow"/>
            <family val="2"/>
            <scheme val="minor"/>
          </rPr>
          <t>W6 25.790</t>
        </r>
      </text>
    </comment>
    <comment ref="D3" authorId="4" shapeId="0" xr:uid="{2EEB0AB1-8216-F143-9BE7-3A90D07A814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25.290.000</t>
        </r>
      </text>
    </comment>
    <comment ref="E3" authorId="0" shapeId="0" xr:uid="{C53A8356-F019-1C4D-9592-728FFF4DA04C}">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F3" authorId="5" shapeId="0" xr:uid="{7BC59BA0-0D6D-9545-9ACE-C8F2DBC0F4CC}">
      <text>
        <r>
          <rPr>
            <sz val="12"/>
            <color theme="1"/>
            <rFont val="Aptos Narrow"/>
            <family val="2"/>
            <scheme val="minor"/>
          </rPr>
          <t>chit trang:
24.490.000</t>
        </r>
      </text>
    </comment>
    <comment ref="B4" authorId="3" shapeId="0" xr:uid="{4225F704-3FEB-4A4B-B27D-8FF501A44DEA}">
      <text>
        <r>
          <rPr>
            <b/>
            <sz val="10"/>
            <color rgb="FF000000"/>
            <rFont val="Tahoma"/>
            <family val="2"/>
          </rPr>
          <t xml:space="preserve">was 28790000
</t>
        </r>
        <r>
          <rPr>
            <b/>
            <sz val="10"/>
            <color rgb="FF000000"/>
            <rFont val="Tahoma"/>
            <family val="2"/>
          </rPr>
          <t xml:space="preserve">
</t>
        </r>
        <r>
          <rPr>
            <b/>
            <sz val="10"/>
            <color rgb="FF000000"/>
            <rFont val="Tahoma"/>
            <family val="2"/>
          </rPr>
          <t>VNP200</t>
        </r>
      </text>
    </comment>
    <comment ref="C4" authorId="3" shapeId="0" xr:uid="{F007C51A-6726-4484-8333-A7FD5D9F2041}">
      <text>
        <r>
          <rPr>
            <sz val="12"/>
            <color theme="1"/>
            <rFont val="Aptos Narrow"/>
            <family val="2"/>
            <scheme val="minor"/>
          </rPr>
          <t>W6 28.790</t>
        </r>
      </text>
    </comment>
    <comment ref="D4" authorId="4" shapeId="0" xr:uid="{9E67433A-2A7B-0049-8F9B-50A81CEF5893}">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28.490.000</t>
        </r>
      </text>
    </comment>
    <comment ref="E4" authorId="3" shapeId="0" xr:uid="{4C92138E-E681-AD4B-BE82-E4664E643F07}">
      <text>
        <r>
          <rPr>
            <b/>
            <sz val="10"/>
            <color rgb="FF000000"/>
            <rFont val="Tahoma"/>
            <family val="2"/>
          </rPr>
          <t>was 28490</t>
        </r>
        <r>
          <rPr>
            <sz val="10"/>
            <color rgb="FF000000"/>
            <rFont val="Tahoma"/>
            <family val="2"/>
          </rPr>
          <t xml:space="preserve">
</t>
        </r>
        <r>
          <rPr>
            <sz val="10"/>
            <color rgb="FF000000"/>
            <rFont val="Tahoma"/>
            <family val="2"/>
          </rPr>
          <t>VNP300</t>
        </r>
      </text>
    </comment>
    <comment ref="F4" authorId="5" shapeId="0" xr:uid="{427BA36A-10A2-DE4C-8425-0BA50FA0E0B3}">
      <text>
        <r>
          <rPr>
            <sz val="12"/>
            <color rgb="FF000000"/>
            <rFont val="Aptos Narrow"/>
            <family val="2"/>
          </rPr>
          <t xml:space="preserve">chit trang:
</t>
        </r>
        <r>
          <rPr>
            <sz val="12"/>
            <color rgb="FF000000"/>
            <rFont val="Aptos Narrow"/>
            <family val="2"/>
          </rPr>
          <t>28.490.000</t>
        </r>
      </text>
    </comment>
    <comment ref="G4" authorId="2" shapeId="0" xr:uid="{7FE4BFF7-E80B-FC4C-8CE7-BC8FA21ECE2D}">
      <text>
        <r>
          <rPr>
            <b/>
            <sz val="10"/>
            <color rgb="FF000000"/>
            <rFont val="Tahoma"/>
            <family val="2"/>
          </rPr>
          <t>Tran Dat:</t>
        </r>
        <r>
          <rPr>
            <sz val="10"/>
            <color rgb="FF000000"/>
            <rFont val="Tahoma"/>
            <family val="2"/>
          </rPr>
          <t xml:space="preserve">
</t>
        </r>
        <r>
          <rPr>
            <sz val="10"/>
            <color rgb="FF000000"/>
            <rFont val="Tahoma"/>
            <family val="2"/>
          </rPr>
          <t xml:space="preserve">28.590.000
</t>
        </r>
      </text>
    </comment>
    <comment ref="B5" authorId="3" shapeId="0" xr:uid="{C2A0B700-230E-3745-BBBF-F340436BDBB9}">
      <text>
        <r>
          <rPr>
            <b/>
            <sz val="10"/>
            <color rgb="FF000000"/>
            <rFont val="Tahoma"/>
            <family val="2"/>
          </rPr>
          <t xml:space="preserve">was 34790
</t>
        </r>
        <r>
          <rPr>
            <b/>
            <sz val="10"/>
            <color rgb="FF000000"/>
            <rFont val="Tahoma"/>
            <family val="2"/>
          </rPr>
          <t xml:space="preserve">
</t>
        </r>
        <r>
          <rPr>
            <b/>
            <sz val="10"/>
            <color rgb="FF000000"/>
            <rFont val="Tahoma"/>
            <family val="2"/>
          </rPr>
          <t>VNP200</t>
        </r>
      </text>
    </comment>
    <comment ref="C5" authorId="3" shapeId="0" xr:uid="{D6F5CA7B-18DE-4FE5-A248-84399E0391BE}">
      <text>
        <r>
          <rPr>
            <sz val="12"/>
            <color theme="1"/>
            <rFont val="Aptos Narrow"/>
            <family val="2"/>
            <scheme val="minor"/>
          </rPr>
          <t xml:space="preserve">W6 34.790
</t>
        </r>
      </text>
    </comment>
    <comment ref="D5" authorId="4" shapeId="0" xr:uid="{76BC9A4D-7F3B-7A42-952B-4574FAA1A2C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34.290.000</t>
        </r>
      </text>
    </comment>
    <comment ref="E5" authorId="0" shapeId="0" xr:uid="{40280598-BFBA-1744-BA93-86E405B4908E}">
      <text>
        <r>
          <rPr>
            <sz val="12"/>
            <color rgb="FF000000"/>
            <rFont val="Aptos Narrow"/>
            <family val="2"/>
          </rPr>
          <t xml:space="preserve">Last week is: 33.490K
</t>
        </r>
        <r>
          <rPr>
            <sz val="12"/>
            <color rgb="FF000000"/>
            <rFont val="Aptos Narrow"/>
            <family val="2"/>
          </rPr>
          <t xml:space="preserve">
</t>
        </r>
        <r>
          <rPr>
            <sz val="12"/>
            <color rgb="FF000000"/>
            <rFont val="Aptos Narrow"/>
            <family val="2"/>
          </rPr>
          <t xml:space="preserve">Đổi điểm Viettel++ lên tới 6000K
</t>
        </r>
        <r>
          <rPr>
            <sz val="12"/>
            <color rgb="FF000000"/>
            <rFont val="Aptos Narrow"/>
            <family val="2"/>
          </rPr>
          <t xml:space="preserve">
</t>
        </r>
        <r>
          <rPr>
            <sz val="12"/>
            <color rgb="FF000000"/>
            <rFont val="Aptos Narrow"/>
            <family val="2"/>
          </rPr>
          <t xml:space="preserve">Voucher VNPAY giảm 1% tối đa 300.000 cho đơn hàng có giá trị từ 3.000.000đ </t>
        </r>
      </text>
    </comment>
    <comment ref="F5" authorId="5" shapeId="0" xr:uid="{DD53B3B6-58FE-6A43-946E-C7312F4F3918}">
      <text>
        <r>
          <rPr>
            <sz val="12"/>
            <color rgb="FF000000"/>
            <rFont val="Aptos Narrow"/>
            <family val="2"/>
          </rPr>
          <t xml:space="preserve">chit trang:
</t>
        </r>
        <r>
          <rPr>
            <sz val="12"/>
            <color rgb="FF000000"/>
            <rFont val="Aptos Narrow"/>
            <family val="2"/>
          </rPr>
          <t>34.090.000</t>
        </r>
      </text>
    </comment>
    <comment ref="G5" authorId="2" shapeId="0" xr:uid="{B32C8BFE-8577-A346-A4C7-7648ADD272DB}">
      <text>
        <r>
          <rPr>
            <b/>
            <sz val="10"/>
            <color rgb="FF000000"/>
            <rFont val="Tahoma"/>
            <family val="2"/>
          </rPr>
          <t>Tran Dat:</t>
        </r>
        <r>
          <rPr>
            <sz val="10"/>
            <color rgb="FF000000"/>
            <rFont val="Tahoma"/>
            <family val="2"/>
          </rPr>
          <t xml:space="preserve">
</t>
        </r>
        <r>
          <rPr>
            <sz val="10"/>
            <color rgb="FF000000"/>
            <rFont val="Tahoma"/>
            <family val="2"/>
          </rPr>
          <t>34.390.000</t>
        </r>
      </text>
    </comment>
    <comment ref="E6" authorId="0" shapeId="0" xr:uid="{9AAAC8B0-7C33-C641-8E95-7587F65476F8}">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G6" authorId="2" shapeId="0" xr:uid="{75F0FD03-5119-614A-906F-82E7F3E1D91F}">
      <text>
        <r>
          <rPr>
            <b/>
            <sz val="10"/>
            <color rgb="FF000000"/>
            <rFont val="Tahoma"/>
            <family val="2"/>
          </rPr>
          <t>Tran Dat:</t>
        </r>
        <r>
          <rPr>
            <sz val="10"/>
            <color rgb="FF000000"/>
            <rFont val="Tahoma"/>
            <family val="2"/>
          </rPr>
          <t xml:space="preserve">
</t>
        </r>
        <r>
          <rPr>
            <sz val="10"/>
            <color rgb="FF000000"/>
            <rFont val="Tahoma"/>
            <family val="2"/>
          </rPr>
          <t>19.290.000</t>
        </r>
      </text>
    </comment>
    <comment ref="E7" authorId="0" shapeId="0" xr:uid="{FBB57A36-3870-1146-85D0-8D284F11ACBB}">
      <text>
        <r>
          <rPr>
            <sz val="12"/>
            <color theme="1"/>
            <rFont val="Aptos Narrow"/>
            <family val="2"/>
            <scheme val="minor"/>
          </rPr>
          <t xml:space="preserve">Last week is: 21.990K
Giảm ngay 200,000đ cho khách hàng mua gói cước 3V200B </t>
        </r>
      </text>
    </comment>
    <comment ref="G7" authorId="2" shapeId="0" xr:uid="{446BBF0A-311F-424A-BA4A-76C157458A92}">
      <text>
        <r>
          <rPr>
            <b/>
            <sz val="10"/>
            <color rgb="FF000000"/>
            <rFont val="Tahoma"/>
            <family val="2"/>
          </rPr>
          <t>Tran Dat:</t>
        </r>
        <r>
          <rPr>
            <sz val="10"/>
            <color rgb="FF000000"/>
            <rFont val="Tahoma"/>
            <family val="2"/>
          </rPr>
          <t xml:space="preserve">
</t>
        </r>
        <r>
          <rPr>
            <sz val="10"/>
            <color rgb="FF000000"/>
            <rFont val="Tahoma"/>
            <family val="2"/>
          </rPr>
          <t>22.690.000</t>
        </r>
      </text>
    </comment>
    <comment ref="E9" authorId="0" shapeId="0" xr:uid="{5C855F77-E35A-5D4D-9632-19242C47A207}">
      <text>
        <r>
          <rPr>
            <sz val="12"/>
            <color rgb="FF000000"/>
            <rFont val="Aptos Narrow"/>
            <family val="2"/>
          </rPr>
          <t xml:space="preserve">Last week was: 28.490.000
</t>
        </r>
        <r>
          <rPr>
            <sz val="12"/>
            <color rgb="FF000000"/>
            <rFont val="Aptos Narrow"/>
            <family val="2"/>
          </rPr>
          <t xml:space="preserve">
</t>
        </r>
      </text>
    </comment>
    <comment ref="G9" authorId="2" shapeId="0" xr:uid="{0A0354D4-F180-DD4B-8714-46F32820D3FA}">
      <text>
        <r>
          <rPr>
            <b/>
            <sz val="10"/>
            <color rgb="FF000000"/>
            <rFont val="Tahoma"/>
            <family val="2"/>
          </rPr>
          <t>Tran Dat:</t>
        </r>
        <r>
          <rPr>
            <sz val="10"/>
            <color rgb="FF000000"/>
            <rFont val="Tahoma"/>
            <family val="2"/>
          </rPr>
          <t xml:space="preserve">
</t>
        </r>
        <r>
          <rPr>
            <sz val="10"/>
            <color rgb="FF000000"/>
            <rFont val="Tahoma"/>
            <family val="2"/>
          </rPr>
          <t>28.690.000</t>
        </r>
      </text>
    </comment>
    <comment ref="E10" authorId="0" shapeId="0" xr:uid="{A5333428-8532-9044-B65B-F86E26FE4364}">
      <text>
        <r>
          <rPr>
            <sz val="12"/>
            <color rgb="FF000000"/>
            <rFont val="Aptos Narrow"/>
            <family val="2"/>
          </rPr>
          <t xml:space="preserve">Chỉ còn màu Purple, Blue, White số lượng ít
</t>
        </r>
      </text>
    </comment>
    <comment ref="G10" authorId="2" shapeId="0" xr:uid="{2280E187-F93D-C643-BE22-916EB1F34F02}">
      <text>
        <r>
          <rPr>
            <b/>
            <sz val="10"/>
            <color rgb="FF000000"/>
            <rFont val="Tahoma"/>
            <family val="2"/>
          </rPr>
          <t>Tran Dat:</t>
        </r>
        <r>
          <rPr>
            <sz val="10"/>
            <color rgb="FF000000"/>
            <rFont val="Tahoma"/>
            <family val="2"/>
          </rPr>
          <t xml:space="preserve">
</t>
        </r>
        <r>
          <rPr>
            <sz val="10"/>
            <color rgb="FF000000"/>
            <rFont val="Tahoma"/>
            <family val="2"/>
          </rPr>
          <t>19.090.000</t>
        </r>
      </text>
    </comment>
    <comment ref="B11" authorId="3" shapeId="0" xr:uid="{65EBA635-19BD-2342-9E95-58D8DD177538}">
      <text>
        <r>
          <rPr>
            <b/>
            <sz val="10"/>
            <color rgb="FF000000"/>
            <rFont val="Tahoma"/>
            <family val="2"/>
          </rPr>
          <t xml:space="preserve">was 17390000
</t>
        </r>
        <r>
          <rPr>
            <b/>
            <sz val="10"/>
            <color rgb="FF000000"/>
            <rFont val="Tahoma"/>
            <family val="2"/>
          </rPr>
          <t xml:space="preserve">
</t>
        </r>
        <r>
          <rPr>
            <b/>
            <sz val="10"/>
            <color rgb="FF000000"/>
            <rFont val="Tahoma"/>
            <family val="2"/>
          </rPr>
          <t>VNP200</t>
        </r>
      </text>
    </comment>
    <comment ref="C11" authorId="3" shapeId="0" xr:uid="{25833F16-6EA1-4E5B-9E80-7FE47E2EC1A9}">
      <text>
        <r>
          <rPr>
            <sz val="12"/>
            <color theme="1"/>
            <rFont val="Aptos Narrow"/>
            <family val="2"/>
            <scheme val="minor"/>
          </rPr>
          <t>W6 17.390</t>
        </r>
      </text>
    </comment>
    <comment ref="D11" authorId="4" shapeId="0" xr:uid="{BE86193D-83E2-7F4B-8520-49B68109A001}">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17.090.000</t>
        </r>
      </text>
    </comment>
    <comment ref="B12" authorId="3" shapeId="0" xr:uid="{CF253546-F174-114D-AF4A-58E1AB6D2F7D}">
      <text>
        <r>
          <rPr>
            <b/>
            <sz val="10"/>
            <color rgb="FF000000"/>
            <rFont val="Tahoma"/>
            <family val="2"/>
          </rPr>
          <t xml:space="preserve">was 13990000
</t>
        </r>
        <r>
          <rPr>
            <b/>
            <sz val="10"/>
            <color rgb="FF000000"/>
            <rFont val="Tahoma"/>
            <family val="2"/>
          </rPr>
          <t xml:space="preserve">VNP100
</t>
        </r>
        <r>
          <rPr>
            <b/>
            <sz val="10"/>
            <color rgb="FF000000"/>
            <rFont val="Tahoma"/>
            <family val="2"/>
          </rPr>
          <t xml:space="preserve">
</t>
        </r>
        <r>
          <rPr>
            <b/>
            <sz val="10"/>
            <color rgb="FF000000"/>
            <rFont val="Tahoma"/>
            <family val="2"/>
          </rPr>
          <t>Nhiều màu chênh nhau quá</t>
        </r>
      </text>
    </comment>
    <comment ref="C12" authorId="3" shapeId="0" xr:uid="{F7CF536F-27A7-45DD-83A2-46CB1DA04897}">
      <text>
        <r>
          <rPr>
            <sz val="12"/>
            <color theme="1"/>
            <rFont val="Aptos Narrow"/>
            <family val="2"/>
            <scheme val="minor"/>
          </rPr>
          <t>W6 13.990</t>
        </r>
      </text>
    </comment>
    <comment ref="E12" authorId="0" shapeId="0" xr:uid="{ED37BB92-0BDB-6941-8FD8-0EF24C90FA2B}">
      <text>
        <r>
          <rPr>
            <sz val="12"/>
            <color rgb="FF000000"/>
            <rFont val="Aptos Narrow"/>
            <family val="2"/>
          </rPr>
          <t>Giảm 300K cho màu Đen và Starlight</t>
        </r>
      </text>
    </comment>
    <comment ref="G12" authorId="2" shapeId="0" xr:uid="{ED4E57D5-E1D1-7844-A244-186EBAB52D31}">
      <text>
        <r>
          <rPr>
            <b/>
            <sz val="10"/>
            <color rgb="FF000000"/>
            <rFont val="Tahoma"/>
            <family val="2"/>
          </rPr>
          <t>Tran Dat:</t>
        </r>
        <r>
          <rPr>
            <sz val="10"/>
            <color rgb="FF000000"/>
            <rFont val="Tahoma"/>
            <family val="2"/>
          </rPr>
          <t xml:space="preserve">
</t>
        </r>
        <r>
          <rPr>
            <sz val="10"/>
            <color rgb="FF000000"/>
            <rFont val="Tahoma"/>
            <family val="2"/>
          </rPr>
          <t>13.490.000</t>
        </r>
      </text>
    </comment>
    <comment ref="B13" authorId="3" shapeId="0" xr:uid="{991BFCE6-54ED-934F-BD9C-2EFCD4C51974}">
      <text>
        <r>
          <rPr>
            <b/>
            <sz val="10"/>
            <color rgb="FF000000"/>
            <rFont val="Tahoma"/>
            <family val="2"/>
          </rPr>
          <t xml:space="preserve">was 11990000
</t>
        </r>
        <r>
          <rPr>
            <b/>
            <sz val="10"/>
            <color rgb="FF000000"/>
            <rFont val="Tahoma"/>
            <family val="2"/>
          </rPr>
          <t xml:space="preserve">VNP100
</t>
        </r>
        <r>
          <rPr>
            <b/>
            <sz val="10"/>
            <color rgb="FF000000"/>
            <rFont val="Tahoma"/>
            <family val="2"/>
          </rPr>
          <t xml:space="preserve">
</t>
        </r>
        <r>
          <rPr>
            <b/>
            <sz val="10"/>
            <color rgb="FF000000"/>
            <rFont val="Tahoma"/>
            <family val="2"/>
          </rPr>
          <t>Green: 11590000</t>
        </r>
      </text>
    </comment>
    <comment ref="C13" authorId="3" shapeId="0" xr:uid="{608B5AFD-9434-4FCC-A74A-428E32A0F27B}">
      <text>
        <r>
          <rPr>
            <sz val="12"/>
            <color theme="1"/>
            <rFont val="Aptos Narrow"/>
            <family val="2"/>
            <scheme val="minor"/>
          </rPr>
          <t>W6 11.990</t>
        </r>
      </text>
    </comment>
    <comment ref="E14" authorId="0" shapeId="0" xr:uid="{6F08AF03-9216-0648-ABCF-DF924B79BAFE}">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F15" authorId="5" shapeId="0" xr:uid="{7B59921D-42DB-1643-8346-D6DA5C9E467E}">
      <text>
        <r>
          <rPr>
            <sz val="12"/>
            <color theme="1"/>
            <rFont val="Aptos Narrow"/>
            <family val="2"/>
            <scheme val="minor"/>
          </rPr>
          <t>chit trang:
11.990.000</t>
        </r>
      </text>
    </comment>
    <comment ref="G15" authorId="2" shapeId="0" xr:uid="{F8C81937-9181-AF44-83A8-554C32DBB848}">
      <text>
        <r>
          <rPr>
            <b/>
            <sz val="10"/>
            <color rgb="FF000000"/>
            <rFont val="Tahoma"/>
            <family val="2"/>
          </rPr>
          <t>Tran Dat:</t>
        </r>
        <r>
          <rPr>
            <sz val="10"/>
            <color rgb="FF000000"/>
            <rFont val="Tahoma"/>
            <family val="2"/>
          </rPr>
          <t xml:space="preserve">
</t>
        </r>
        <r>
          <rPr>
            <sz val="10"/>
            <color rgb="FF000000"/>
            <rFont val="Tahoma"/>
            <family val="2"/>
          </rPr>
          <t>12.650.000</t>
        </r>
      </text>
    </comment>
    <comment ref="D16" authorId="4" shapeId="0" xr:uid="{04A8C86A-91C5-B34F-8C8B-A5B869B42D9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8.990.000</t>
        </r>
      </text>
    </comment>
    <comment ref="E16" authorId="0" shapeId="0" xr:uid="{EBDE5CDB-A49E-1B44-BB97-AC22A05A7101}">
      <text>
        <r>
          <rPr>
            <sz val="12"/>
            <color rgb="FF000000"/>
            <rFont val="Aptos Narrow"/>
            <family val="2"/>
          </rPr>
          <t xml:space="preserve">Last week is: 9.690K
</t>
        </r>
        <r>
          <rPr>
            <sz val="12"/>
            <color rgb="FF000000"/>
            <rFont val="Aptos Narrow"/>
            <family val="2"/>
          </rPr>
          <t xml:space="preserve">
</t>
        </r>
      </text>
    </comment>
    <comment ref="G16" authorId="2" shapeId="0" xr:uid="{51A349F3-5EA4-6647-A06D-EFD74FDA7FFF}">
      <text>
        <r>
          <rPr>
            <b/>
            <sz val="10"/>
            <color rgb="FF000000"/>
            <rFont val="Tahoma"/>
            <family val="2"/>
          </rPr>
          <t>Tran Dat:</t>
        </r>
        <r>
          <rPr>
            <sz val="10"/>
            <color rgb="FF000000"/>
            <rFont val="Tahoma"/>
            <family val="2"/>
          </rPr>
          <t xml:space="preserve">
</t>
        </r>
        <r>
          <rPr>
            <sz val="10"/>
            <color rgb="FF000000"/>
            <rFont val="Tahoma"/>
            <family val="2"/>
          </rPr>
          <t xml:space="preserve">9.290.000
</t>
        </r>
      </text>
    </comment>
    <comment ref="E17" authorId="0" shapeId="0" xr:uid="{3206B2F0-A0A4-9B4C-8228-697A9BA0FAFE}">
      <text>
        <r>
          <rPr>
            <sz val="12"/>
            <color rgb="FF000000"/>
            <rFont val="Aptos Narrow"/>
            <family val="2"/>
          </rPr>
          <t>Giảm 10% tối đa 120K khi mở ví VNPAY</t>
        </r>
      </text>
    </comment>
    <comment ref="B18" authorId="3" shapeId="0" xr:uid="{FBE4FA4F-A425-9C4D-9CFB-4111A20AA445}">
      <text>
        <r>
          <rPr>
            <b/>
            <sz val="10"/>
            <color rgb="FF000000"/>
            <rFont val="Tahoma"/>
            <family val="2"/>
          </rPr>
          <t xml:space="preserve">was 16890000
</t>
        </r>
        <r>
          <rPr>
            <b/>
            <sz val="10"/>
            <color rgb="FF000000"/>
            <rFont val="Tahoma"/>
            <family val="2"/>
          </rPr>
          <t xml:space="preserve">
</t>
        </r>
        <r>
          <rPr>
            <b/>
            <sz val="10"/>
            <color rgb="FF000000"/>
            <rFont val="Tahoma"/>
            <family val="2"/>
          </rPr>
          <t>VNP100</t>
        </r>
      </text>
    </comment>
    <comment ref="C18" authorId="3" shapeId="0" xr:uid="{F5DDDAFB-BA10-43BE-A72C-B0537B4FF81C}">
      <text>
        <r>
          <rPr>
            <sz val="12"/>
            <color rgb="FF000000"/>
            <rFont val="Aptos Narrow"/>
            <family val="2"/>
          </rPr>
          <t>W6 16.890</t>
        </r>
      </text>
    </comment>
    <comment ref="D18" authorId="4" shapeId="0" xr:uid="{2916A236-15CE-A34E-A61A-303F3ED3C99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16.690.000</t>
        </r>
      </text>
    </comment>
    <comment ref="E18" authorId="0" shapeId="0" xr:uid="{F5BDF123-5973-D144-95EC-609839FEEDEA}">
      <text>
        <r>
          <rPr>
            <sz val="12"/>
            <color rgb="FF000000"/>
            <rFont val="Aptos Narrow"/>
            <family val="2"/>
          </rPr>
          <t xml:space="preserve">Last week is: 16226K
</t>
        </r>
        <r>
          <rPr>
            <sz val="12"/>
            <color rgb="FF000000"/>
            <rFont val="Aptos Narrow"/>
            <family val="2"/>
          </rPr>
          <t xml:space="preserve">
</t>
        </r>
        <r>
          <rPr>
            <sz val="12"/>
            <color rgb="FF000000"/>
            <rFont val="Aptos Narrow"/>
            <family val="2"/>
          </rPr>
          <t>Voucher giảm 1% tối đa 300K VNPAY</t>
        </r>
      </text>
    </comment>
    <comment ref="F18" authorId="5" shapeId="0" xr:uid="{3A14198E-09F3-C844-88EE-AF0E40C90A1E}">
      <text>
        <r>
          <rPr>
            <sz val="12"/>
            <color theme="1"/>
            <rFont val="Aptos Narrow"/>
            <family val="2"/>
            <scheme val="minor"/>
          </rPr>
          <t>chit trang:
16.590.000</t>
        </r>
      </text>
    </comment>
    <comment ref="G18" authorId="2" shapeId="0" xr:uid="{C1EFBFCC-1D18-EA4F-A7AB-7D87AEA14F2F}">
      <text>
        <r>
          <rPr>
            <b/>
            <sz val="10"/>
            <color rgb="FF000000"/>
            <rFont val="Tahoma"/>
            <family val="2"/>
          </rPr>
          <t>Tran Dat:</t>
        </r>
        <r>
          <rPr>
            <sz val="10"/>
            <color rgb="FF000000"/>
            <rFont val="Tahoma"/>
            <family val="2"/>
          </rPr>
          <t xml:space="preserve">
</t>
        </r>
        <r>
          <rPr>
            <sz val="10"/>
            <color rgb="FF000000"/>
            <rFont val="Tahoma"/>
            <family val="2"/>
          </rPr>
          <t>15.990.000</t>
        </r>
      </text>
    </comment>
    <comment ref="B19" authorId="3" shapeId="0" xr:uid="{7B79B606-824B-5249-872F-2632FFD9BE47}">
      <text>
        <r>
          <rPr>
            <b/>
            <sz val="10"/>
            <color rgb="FF000000"/>
            <rFont val="Tahoma"/>
            <family val="2"/>
          </rPr>
          <t xml:space="preserve">was 22290000
</t>
        </r>
        <r>
          <rPr>
            <b/>
            <sz val="10"/>
            <color rgb="FF000000"/>
            <rFont val="Tahoma"/>
            <family val="2"/>
          </rPr>
          <t xml:space="preserve">
</t>
        </r>
        <r>
          <rPr>
            <b/>
            <sz val="10"/>
            <color rgb="FF000000"/>
            <rFont val="Tahoma"/>
            <family val="2"/>
          </rPr>
          <t>VNP200</t>
        </r>
      </text>
    </comment>
    <comment ref="C19" authorId="3" shapeId="0" xr:uid="{0F5268AF-351E-4ECC-AFA9-DD5BC78E55A4}">
      <text>
        <r>
          <rPr>
            <sz val="12"/>
            <color rgb="FF000000"/>
            <rFont val="Aptos Narrow"/>
            <family val="2"/>
          </rPr>
          <t>W6 22.290</t>
        </r>
      </text>
    </comment>
    <comment ref="D19" authorId="4" shapeId="0" xr:uid="{EE5765FF-8192-0F43-A426-CAA1EDEFE4FC}">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21.990.000</t>
        </r>
      </text>
    </comment>
    <comment ref="E19" authorId="0" shapeId="0" xr:uid="{7D0557BC-988D-8E4E-AC65-A9849C96724F}">
      <text>
        <r>
          <rPr>
            <sz val="12"/>
            <color rgb="FF000000"/>
            <rFont val="Aptos Narrow"/>
            <family val="2"/>
          </rPr>
          <t xml:space="preserve">Last week is: 21275K
</t>
        </r>
        <r>
          <rPr>
            <sz val="12"/>
            <color rgb="FF000000"/>
            <rFont val="Aptos Narrow"/>
            <family val="2"/>
          </rPr>
          <t xml:space="preserve">
</t>
        </r>
        <r>
          <rPr>
            <sz val="12"/>
            <color rgb="FF000000"/>
            <rFont val="Aptos Narrow"/>
            <family val="2"/>
          </rPr>
          <t>Voucher giảm 10% tối đa 300K VNPAY</t>
        </r>
      </text>
    </comment>
    <comment ref="G19" authorId="2" shapeId="0" xr:uid="{1C505A5F-6A2B-A743-B7EF-C960DD795360}">
      <text>
        <r>
          <rPr>
            <b/>
            <sz val="10"/>
            <color rgb="FF000000"/>
            <rFont val="Tahoma"/>
            <family val="2"/>
          </rPr>
          <t>Tran Dat:</t>
        </r>
        <r>
          <rPr>
            <sz val="10"/>
            <color rgb="FF000000"/>
            <rFont val="Tahoma"/>
            <family val="2"/>
          </rPr>
          <t xml:space="preserve">
</t>
        </r>
        <r>
          <rPr>
            <sz val="10"/>
            <color rgb="FF000000"/>
            <rFont val="Tahoma"/>
            <family val="2"/>
          </rPr>
          <t>21.290</t>
        </r>
      </text>
    </comment>
    <comment ref="E20" authorId="0" shapeId="0" xr:uid="{7C9271CE-78B0-4640-B9BA-6180EDDFF9AC}">
      <text>
        <r>
          <rPr>
            <sz val="12"/>
            <color theme="1"/>
            <rFont val="Aptos Narrow"/>
            <family val="2"/>
            <scheme val="minor"/>
          </rPr>
          <t xml:space="preserve">Last week is: 27.190K
</t>
        </r>
      </text>
    </comment>
    <comment ref="G21" authorId="2" shapeId="0" xr:uid="{2C1EB8B4-52E8-5342-B9D3-CA0649794574}">
      <text>
        <r>
          <rPr>
            <b/>
            <sz val="10"/>
            <color rgb="FF000000"/>
            <rFont val="Tahoma"/>
            <family val="2"/>
          </rPr>
          <t>Tran Dat:</t>
        </r>
        <r>
          <rPr>
            <sz val="10"/>
            <color rgb="FF000000"/>
            <rFont val="Tahoma"/>
            <family val="2"/>
          </rPr>
          <t xml:space="preserve">
</t>
        </r>
        <r>
          <rPr>
            <sz val="10"/>
            <color rgb="FF000000"/>
            <rFont val="Tahoma"/>
            <family val="2"/>
          </rPr>
          <t xml:space="preserve">36,890,000
</t>
        </r>
      </text>
    </comment>
    <comment ref="G22" authorId="2" shapeId="0" xr:uid="{55C9F3B2-5375-4047-ADA6-7ED9271E6EFF}">
      <text>
        <r>
          <rPr>
            <b/>
            <sz val="10"/>
            <color rgb="FF000000"/>
            <rFont val="Tahoma"/>
            <family val="2"/>
          </rPr>
          <t>Tran Dat:</t>
        </r>
        <r>
          <rPr>
            <sz val="10"/>
            <color rgb="FF000000"/>
            <rFont val="Tahoma"/>
            <family val="2"/>
          </rPr>
          <t xml:space="preserve">
</t>
        </r>
        <r>
          <rPr>
            <sz val="10"/>
            <color rgb="FF000000"/>
            <rFont val="Tahoma"/>
            <family val="2"/>
          </rPr>
          <t>5.690</t>
        </r>
      </text>
    </comment>
    <comment ref="B23" authorId="3" shapeId="0" xr:uid="{2BBAE903-FB83-C445-A16B-698D2FB3F11E}">
      <text>
        <r>
          <rPr>
            <b/>
            <sz val="10"/>
            <color rgb="FF000000"/>
            <rFont val="Tahoma"/>
            <family val="2"/>
          </rPr>
          <t xml:space="preserve">was 7240000
</t>
        </r>
        <r>
          <rPr>
            <b/>
            <sz val="10"/>
            <color rgb="FF000000"/>
            <rFont val="Tahoma"/>
            <family val="2"/>
          </rPr>
          <t xml:space="preserve">
</t>
        </r>
        <r>
          <rPr>
            <b/>
            <sz val="10"/>
            <color rgb="FF000000"/>
            <rFont val="Tahoma"/>
            <family val="2"/>
          </rPr>
          <t>VNP50</t>
        </r>
      </text>
    </comment>
    <comment ref="G23" authorId="2" shapeId="0" xr:uid="{F381E9A8-794B-3547-B4FE-19EFD46AC24F}">
      <text>
        <r>
          <rPr>
            <b/>
            <sz val="10"/>
            <color rgb="FF000000"/>
            <rFont val="Tahoma"/>
            <family val="2"/>
          </rPr>
          <t>Tran Dat:</t>
        </r>
        <r>
          <rPr>
            <sz val="10"/>
            <color rgb="FF000000"/>
            <rFont val="Tahoma"/>
            <family val="2"/>
          </rPr>
          <t xml:space="preserve">
</t>
        </r>
        <r>
          <rPr>
            <sz val="10"/>
            <color rgb="FF000000"/>
            <rFont val="Tahoma"/>
            <family val="2"/>
          </rPr>
          <t>7.390.000</t>
        </r>
      </text>
    </comment>
    <comment ref="G24" authorId="2" shapeId="0" xr:uid="{9D48302C-7893-934B-B8EB-C2256C686395}">
      <text>
        <r>
          <rPr>
            <b/>
            <sz val="10"/>
            <color rgb="FF000000"/>
            <rFont val="Tahoma"/>
            <family val="2"/>
          </rPr>
          <t>Tran Dat:</t>
        </r>
        <r>
          <rPr>
            <sz val="10"/>
            <color rgb="FF000000"/>
            <rFont val="Tahoma"/>
            <family val="2"/>
          </rPr>
          <t xml:space="preserve">
</t>
        </r>
        <r>
          <rPr>
            <sz val="10"/>
            <color rgb="FF000000"/>
            <rFont val="Tahoma"/>
            <family val="2"/>
          </rPr>
          <t>6.790.000</t>
        </r>
      </text>
    </comment>
    <comment ref="B25" authorId="3" shapeId="0" xr:uid="{AB544051-5ABF-AC4F-9EFF-6C13B8E5F8EE}">
      <text>
        <r>
          <rPr>
            <b/>
            <sz val="10"/>
            <color rgb="FF000000"/>
            <rFont val="Tahoma"/>
            <family val="2"/>
          </rPr>
          <t xml:space="preserve">was 7940000
</t>
        </r>
        <r>
          <rPr>
            <b/>
            <sz val="10"/>
            <color rgb="FF000000"/>
            <rFont val="Tahoma"/>
            <family val="2"/>
          </rPr>
          <t xml:space="preserve">
</t>
        </r>
        <r>
          <rPr>
            <b/>
            <sz val="10"/>
            <color rgb="FF000000"/>
            <rFont val="Tahoma"/>
            <family val="2"/>
          </rPr>
          <t>VNP50</t>
        </r>
      </text>
    </comment>
    <comment ref="B26" authorId="3" shapeId="0" xr:uid="{A53A25B3-8AB4-C845-8A65-13C801E6658D}">
      <text>
        <r>
          <rPr>
            <b/>
            <sz val="10"/>
            <color rgb="FF000000"/>
            <rFont val="Tahoma"/>
            <family val="2"/>
          </rPr>
          <t xml:space="preserve">was 10990000
</t>
        </r>
        <r>
          <rPr>
            <b/>
            <sz val="10"/>
            <color rgb="FF000000"/>
            <rFont val="Tahoma"/>
            <family val="2"/>
          </rPr>
          <t xml:space="preserve">
</t>
        </r>
        <r>
          <rPr>
            <b/>
            <sz val="10"/>
            <color rgb="FF000000"/>
            <rFont val="Tahoma"/>
            <family val="2"/>
          </rPr>
          <t>VNP100</t>
        </r>
      </text>
    </comment>
    <comment ref="E26" authorId="0" shapeId="0" xr:uid="{B4294CFD-8E7D-1C4B-B03F-A25A45E50F84}">
      <text>
        <r>
          <rPr>
            <sz val="12"/>
            <color rgb="FF000000"/>
            <rFont val="Aptos Narrow"/>
            <family val="2"/>
          </rPr>
          <t xml:space="preserve">Giảm 500K cho khách Pre-oder
</t>
        </r>
      </text>
    </comment>
    <comment ref="F26" authorId="5" shapeId="0" xr:uid="{9E4CD229-41F1-42AE-B238-0301CC6D802A}">
      <text>
        <r>
          <rPr>
            <sz val="12"/>
            <color theme="1"/>
            <rFont val="Aptos Narrow"/>
            <family val="2"/>
            <scheme val="minor"/>
          </rPr>
          <t>chit trang:
10.990.000</t>
        </r>
      </text>
    </comment>
    <comment ref="B27" authorId="3" shapeId="0" xr:uid="{31DD30E1-9FBC-1742-8906-31B4BBCA2EF9}">
      <text>
        <r>
          <rPr>
            <b/>
            <sz val="10"/>
            <color rgb="FF000000"/>
            <rFont val="Tahoma"/>
            <family val="2"/>
          </rPr>
          <t xml:space="preserve">was 13290000
</t>
        </r>
        <r>
          <rPr>
            <b/>
            <sz val="10"/>
            <color rgb="FF000000"/>
            <rFont val="Tahoma"/>
            <family val="2"/>
          </rPr>
          <t xml:space="preserve">
</t>
        </r>
        <r>
          <rPr>
            <b/>
            <sz val="10"/>
            <color rgb="FF000000"/>
            <rFont val="Tahoma"/>
            <family val="2"/>
          </rPr>
          <t>VNP100</t>
        </r>
      </text>
    </comment>
    <comment ref="E27" authorId="0" shapeId="0" xr:uid="{873434C7-BE64-D14D-88F1-9F9A363D58BF}">
      <text>
        <r>
          <rPr>
            <sz val="12"/>
            <color rgb="FF000000"/>
            <rFont val="Aptos Narrow"/>
            <family val="2"/>
          </rPr>
          <t>Last week is: 13.590K</t>
        </r>
      </text>
    </comment>
    <comment ref="B28" authorId="3" shapeId="0" xr:uid="{B5DCEA42-6539-E04B-82CE-5CECBBBCCC8A}">
      <text>
        <r>
          <rPr>
            <b/>
            <sz val="10"/>
            <color rgb="FF000000"/>
            <rFont val="Tahoma"/>
            <family val="2"/>
          </rPr>
          <t xml:space="preserve">was 11790000
</t>
        </r>
        <r>
          <rPr>
            <b/>
            <sz val="10"/>
            <color rgb="FF000000"/>
            <rFont val="Tahoma"/>
            <family val="2"/>
          </rPr>
          <t xml:space="preserve">
</t>
        </r>
        <r>
          <rPr>
            <b/>
            <sz val="10"/>
            <color rgb="FF000000"/>
            <rFont val="Tahoma"/>
            <family val="2"/>
          </rPr>
          <t>VNP100</t>
        </r>
      </text>
    </comment>
    <comment ref="E28" authorId="0" shapeId="0" xr:uid="{C96A0EA6-4D94-104D-BE7F-527D58F11F74}">
      <text>
        <r>
          <rPr>
            <sz val="12"/>
            <color rgb="FF000000"/>
            <rFont val="Aptos Narrow"/>
            <family val="2"/>
          </rPr>
          <t>Last week is: 11.790K</t>
        </r>
      </text>
    </comment>
    <comment ref="F28" authorId="5" shapeId="0" xr:uid="{E347EC83-FC94-974F-A007-B37E64EB9AED}">
      <text>
        <r>
          <rPr>
            <sz val="12"/>
            <color theme="1"/>
            <rFont val="Aptos Narrow"/>
            <family val="2"/>
            <scheme val="minor"/>
          </rPr>
          <t>chit trang:
11. 790.000</t>
        </r>
      </text>
    </comment>
    <comment ref="E29" authorId="0" shapeId="0" xr:uid="{9AC64DC3-95A9-814C-968F-7DFE0E5F9B80}">
      <text>
        <r>
          <rPr>
            <sz val="12"/>
            <color rgb="FF000000"/>
            <rFont val="Aptos Narrow"/>
            <family val="2"/>
          </rPr>
          <t>Last week is: 14.390K</t>
        </r>
      </text>
    </comment>
    <comment ref="B30" authorId="3" shapeId="0" xr:uid="{8E0D2EE2-4923-BC4C-ADD0-515A0AAB6A8C}">
      <text>
        <r>
          <rPr>
            <b/>
            <sz val="10"/>
            <color rgb="FF000000"/>
            <rFont val="Tahoma"/>
            <family val="2"/>
          </rPr>
          <t xml:space="preserve">was 22990000
</t>
        </r>
        <r>
          <rPr>
            <b/>
            <sz val="10"/>
            <color rgb="FF000000"/>
            <rFont val="Tahoma"/>
            <family val="2"/>
          </rPr>
          <t xml:space="preserve">
</t>
        </r>
        <r>
          <rPr>
            <b/>
            <sz val="10"/>
            <color rgb="FF000000"/>
            <rFont val="Tahoma"/>
            <family val="2"/>
          </rPr>
          <t>VNP200</t>
        </r>
      </text>
    </comment>
    <comment ref="C30" authorId="3" shapeId="0" xr:uid="{07845557-884E-434E-AF18-4D2A70ADA78F}">
      <text>
        <r>
          <rPr>
            <sz val="12"/>
            <color theme="1"/>
            <rFont val="Aptos Narrow"/>
            <family val="2"/>
            <scheme val="minor"/>
          </rPr>
          <t>W6 22.990</t>
        </r>
      </text>
    </comment>
    <comment ref="F30" authorId="5" shapeId="0" xr:uid="{F510D6DD-B309-4060-898C-62611DCF40B7}">
      <text>
        <r>
          <rPr>
            <sz val="12"/>
            <color theme="1"/>
            <rFont val="Aptos Narrow"/>
            <family val="2"/>
            <scheme val="minor"/>
          </rPr>
          <t>chit trang:
22.990.000</t>
        </r>
      </text>
    </comment>
    <comment ref="B31" authorId="3" shapeId="0" xr:uid="{C49C36A7-9114-2A40-8F10-1C87D9FA7D84}">
      <text>
        <r>
          <rPr>
            <b/>
            <sz val="10"/>
            <color rgb="FF000000"/>
            <rFont val="Tahoma"/>
            <family val="2"/>
          </rPr>
          <t xml:space="preserve">was 5740000
</t>
        </r>
        <r>
          <rPr>
            <b/>
            <sz val="10"/>
            <color rgb="FF000000"/>
            <rFont val="Tahoma"/>
            <family val="2"/>
          </rPr>
          <t xml:space="preserve">
</t>
        </r>
        <r>
          <rPr>
            <b/>
            <sz val="10"/>
            <color rgb="FF000000"/>
            <rFont val="Tahoma"/>
            <family val="2"/>
          </rPr>
          <t>VNP50</t>
        </r>
      </text>
    </comment>
    <comment ref="C31" authorId="3" shapeId="0" xr:uid="{F8740B93-31E8-4BC5-91E6-7DEFFCB5B235}">
      <text>
        <r>
          <rPr>
            <sz val="12"/>
            <color rgb="FF000000"/>
            <rFont val="Aptos Narrow"/>
            <family val="2"/>
          </rPr>
          <t>W6 5.740</t>
        </r>
      </text>
    </comment>
    <comment ref="E31" authorId="0" shapeId="0" xr:uid="{5F16420B-990F-3241-A2A6-A873CAC71226}">
      <text>
        <r>
          <rPr>
            <sz val="12"/>
            <color rgb="FF000000"/>
            <rFont val="Aptos Narrow"/>
            <family val="2"/>
          </rPr>
          <t xml:space="preserve">Last week was: 5.490K
</t>
        </r>
      </text>
    </comment>
    <comment ref="F31" authorId="5" shapeId="0" xr:uid="{717EA9F3-CC2F-4D6C-AF6B-63A67944B4FB}">
      <text>
        <r>
          <rPr>
            <sz val="12"/>
            <color theme="1"/>
            <rFont val="Aptos Narrow"/>
            <family val="2"/>
            <scheme val="minor"/>
          </rPr>
          <t>chit trang:
5.750.000</t>
        </r>
      </text>
    </comment>
    <comment ref="B32" authorId="3" shapeId="0" xr:uid="{8E87B503-2B9A-7042-89EC-F6E912FA56D1}">
      <text>
        <r>
          <rPr>
            <b/>
            <sz val="10"/>
            <color rgb="FF000000"/>
            <rFont val="Tahoma"/>
            <family val="2"/>
          </rPr>
          <t xml:space="preserve">was 4740000
</t>
        </r>
        <r>
          <rPr>
            <b/>
            <sz val="10"/>
            <color rgb="FF000000"/>
            <rFont val="Tahoma"/>
            <family val="2"/>
          </rPr>
          <t xml:space="preserve">
</t>
        </r>
        <r>
          <rPr>
            <b/>
            <sz val="10"/>
            <color rgb="FF000000"/>
            <rFont val="Tahoma"/>
            <family val="2"/>
          </rPr>
          <t>VNP50</t>
        </r>
        <r>
          <rPr>
            <sz val="10"/>
            <color rgb="FF000000"/>
            <rFont val="Tahoma"/>
            <family val="2"/>
          </rPr>
          <t xml:space="preserve">
</t>
        </r>
      </text>
    </comment>
    <comment ref="C32" authorId="3" shapeId="0" xr:uid="{B8D2EFD2-5435-4819-A410-45B8795B70E2}">
      <text>
        <r>
          <rPr>
            <sz val="12"/>
            <color theme="1"/>
            <rFont val="Aptos Narrow"/>
            <family val="2"/>
            <scheme val="minor"/>
          </rPr>
          <t>W6 4.740</t>
        </r>
      </text>
    </comment>
    <comment ref="D32" authorId="4" shapeId="0" xr:uid="{641D4A35-3622-934F-8E35-1185016DCF32}">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4.790.000</t>
        </r>
      </text>
    </comment>
    <comment ref="E32" authorId="0" shapeId="0" xr:uid="{84669ACC-6055-924E-836E-21455269F2FC}">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G32" authorId="2" shapeId="0" xr:uid="{14D9DD7C-059C-3E49-A12F-89F8D706C326}">
      <text>
        <r>
          <rPr>
            <b/>
            <sz val="10"/>
            <color rgb="FF000000"/>
            <rFont val="Tahoma"/>
            <family val="2"/>
          </rPr>
          <t>Tran Dat:</t>
        </r>
        <r>
          <rPr>
            <sz val="10"/>
            <color rgb="FF000000"/>
            <rFont val="Tahoma"/>
            <family val="2"/>
          </rPr>
          <t xml:space="preserve">
</t>
        </r>
        <r>
          <rPr>
            <sz val="10"/>
            <color rgb="FF000000"/>
            <rFont val="Tahoma"/>
            <family val="2"/>
          </rPr>
          <t xml:space="preserve">4.690.000
</t>
        </r>
      </text>
    </comment>
    <comment ref="B33" authorId="3" shapeId="0" xr:uid="{EA88E3A5-3EE9-E34D-BD9E-5FD181695EFA}">
      <text>
        <r>
          <rPr>
            <b/>
            <sz val="10"/>
            <color rgb="FF000000"/>
            <rFont val="Tahoma"/>
            <family val="2"/>
          </rPr>
          <t>was 3490000</t>
        </r>
      </text>
    </comment>
    <comment ref="D33" authorId="4" shapeId="0" xr:uid="{91B30CEE-1392-624C-BB52-EB9088B7E929}">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3.490.000</t>
        </r>
      </text>
    </comment>
    <comment ref="E33" authorId="3" shapeId="0" xr:uid="{766B36FA-DD93-404E-A79D-8F537731B34D}">
      <text>
        <r>
          <rPr>
            <b/>
            <sz val="10"/>
            <color rgb="FF000000"/>
            <rFont val="Tahoma"/>
            <family val="2"/>
          </rPr>
          <t>was 3490000</t>
        </r>
      </text>
    </comment>
    <comment ref="G33" authorId="2" shapeId="0" xr:uid="{E0FFBD60-ACFB-A740-B530-248C7AF436C1}">
      <text>
        <r>
          <rPr>
            <b/>
            <sz val="10"/>
            <color rgb="FF000000"/>
            <rFont val="Tahoma"/>
            <family val="2"/>
          </rPr>
          <t>Tran Dat:</t>
        </r>
        <r>
          <rPr>
            <sz val="10"/>
            <color rgb="FF000000"/>
            <rFont val="Tahoma"/>
            <family val="2"/>
          </rPr>
          <t xml:space="preserve">
</t>
        </r>
        <r>
          <rPr>
            <sz val="10"/>
            <color rgb="FF000000"/>
            <rFont val="Tahoma"/>
            <family val="2"/>
          </rPr>
          <t>3390000</t>
        </r>
      </text>
    </comment>
    <comment ref="D34" authorId="4" shapeId="0" xr:uid="{D9CBF1A9-B0AE-4B4D-BC9B-CB82767455F9}">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4.090.000</t>
        </r>
      </text>
    </comment>
    <comment ref="D35" authorId="4" shapeId="0" xr:uid="{B7BE0188-D67E-D842-BB2B-2DBC338EAC6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3.090.000</t>
        </r>
      </text>
    </comment>
    <comment ref="E35" authorId="0" shapeId="0" xr:uid="{02AFCBC4-C00C-8C4A-809F-96D4ED8E2F98}">
      <text>
        <r>
          <rPr>
            <sz val="12"/>
            <color rgb="FF000000"/>
            <rFont val="Aptos Narrow"/>
            <family val="2"/>
          </rPr>
          <t>Last week is: 2.690K</t>
        </r>
      </text>
    </comment>
    <comment ref="B36" authorId="3" shapeId="0" xr:uid="{3A806D7F-1260-374F-A513-2CC5A58FD0E2}">
      <text>
        <r>
          <rPr>
            <b/>
            <sz val="10"/>
            <color rgb="FF000000"/>
            <rFont val="Tahoma"/>
            <family val="2"/>
          </rPr>
          <t xml:space="preserve">was 18290000
</t>
        </r>
        <r>
          <rPr>
            <b/>
            <sz val="10"/>
            <color rgb="FF000000"/>
            <rFont val="Tahoma"/>
            <family val="2"/>
          </rPr>
          <t xml:space="preserve">
</t>
        </r>
        <r>
          <rPr>
            <b/>
            <sz val="10"/>
            <color rgb="FF000000"/>
            <rFont val="Tahoma"/>
            <family val="2"/>
          </rPr>
          <t xml:space="preserve">HSSV300
</t>
        </r>
        <r>
          <rPr>
            <b/>
            <sz val="10"/>
            <color rgb="FF000000"/>
            <rFont val="Tahoma"/>
            <family val="2"/>
          </rPr>
          <t xml:space="preserve">
</t>
        </r>
        <r>
          <rPr>
            <b/>
            <sz val="10"/>
            <color rgb="FF000000"/>
            <rFont val="Tahoma"/>
            <family val="2"/>
          </rPr>
          <t>VNP200</t>
        </r>
        <r>
          <rPr>
            <sz val="10"/>
            <color rgb="FF000000"/>
            <rFont val="Tahoma"/>
            <family val="2"/>
          </rPr>
          <t xml:space="preserve">
</t>
        </r>
      </text>
    </comment>
    <comment ref="C36" authorId="3" shapeId="0" xr:uid="{D01B512D-052D-482A-945B-2B21AB8D37C9}">
      <text>
        <r>
          <rPr>
            <sz val="12"/>
            <color theme="1"/>
            <rFont val="Aptos Narrow"/>
            <family val="2"/>
            <scheme val="minor"/>
          </rPr>
          <t xml:space="preserve">W6 18.290
</t>
        </r>
      </text>
    </comment>
    <comment ref="D36" authorId="4" shapeId="0" xr:uid="{66FF19A8-E23A-C54B-A181-4547390BB1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18.390.000</t>
        </r>
      </text>
    </comment>
    <comment ref="F36" authorId="5" shapeId="0" xr:uid="{2D20B427-6637-BA42-B610-5F7019AF4F25}">
      <text>
        <r>
          <rPr>
            <sz val="12"/>
            <color theme="1"/>
            <rFont val="Aptos Narrow"/>
            <family val="2"/>
            <scheme val="minor"/>
          </rPr>
          <t>chit trang:
18.190.000</t>
        </r>
      </text>
    </comment>
    <comment ref="B37" authorId="3" shapeId="0" xr:uid="{570C6F92-F455-CC43-803F-3D2726F1CE61}">
      <text>
        <r>
          <rPr>
            <b/>
            <sz val="10"/>
            <color rgb="FF000000"/>
            <rFont val="Tahoma"/>
            <family val="2"/>
          </rPr>
          <t xml:space="preserve">was OOS
</t>
        </r>
        <r>
          <rPr>
            <b/>
            <sz val="10"/>
            <color rgb="FF000000"/>
            <rFont val="Tahoma"/>
            <family val="2"/>
          </rPr>
          <t xml:space="preserve">
</t>
        </r>
        <r>
          <rPr>
            <b/>
            <sz val="10"/>
            <color rgb="FF000000"/>
            <rFont val="Tahoma"/>
            <family val="2"/>
          </rPr>
          <t>chạy lại HSSV</t>
        </r>
      </text>
    </comment>
    <comment ref="C37" authorId="3" shapeId="0" xr:uid="{9D2C4111-1683-42CF-8361-38DDFE09724A}">
      <text>
        <r>
          <rPr>
            <sz val="12"/>
            <color theme="1"/>
            <rFont val="Aptos Narrow"/>
            <family val="2"/>
            <scheme val="minor"/>
          </rPr>
          <t>W6 23.490</t>
        </r>
      </text>
    </comment>
    <comment ref="D37" authorId="4" shapeId="0" xr:uid="{40D0740D-6F42-7142-A781-AB7A46A3E6D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22.690.000</t>
        </r>
      </text>
    </comment>
    <comment ref="F37" authorId="5" shapeId="0" xr:uid="{F2480231-9EBA-A742-A023-82BD48A0103E}">
      <text>
        <r>
          <rPr>
            <sz val="12"/>
            <color rgb="FF000000"/>
            <rFont val="Aptos Narrow"/>
            <family val="2"/>
          </rPr>
          <t xml:space="preserve">chit trang:
</t>
        </r>
        <r>
          <rPr>
            <sz val="12"/>
            <color rgb="FF000000"/>
            <rFont val="Aptos Narrow"/>
            <family val="2"/>
          </rPr>
          <t>22.590.000</t>
        </r>
      </text>
    </comment>
    <comment ref="G37" authorId="2" shapeId="0" xr:uid="{C97165F0-77D6-0E49-9F32-4A1742E7C90D}">
      <text>
        <r>
          <rPr>
            <b/>
            <sz val="10"/>
            <color rgb="FF000000"/>
            <rFont val="Tahoma"/>
            <family val="2"/>
          </rPr>
          <t>Tran Dat:</t>
        </r>
        <r>
          <rPr>
            <sz val="10"/>
            <color rgb="FF000000"/>
            <rFont val="Tahoma"/>
            <family val="2"/>
          </rPr>
          <t xml:space="preserve">
</t>
        </r>
        <r>
          <rPr>
            <sz val="10"/>
            <color rgb="FF000000"/>
            <rFont val="Tahoma"/>
            <family val="2"/>
          </rPr>
          <t>23.290.000</t>
        </r>
      </text>
    </comment>
    <comment ref="B38" authorId="3" shapeId="0" xr:uid="{0E265CB6-10AB-874C-9BA5-352472732164}">
      <text>
        <r>
          <rPr>
            <b/>
            <sz val="10"/>
            <color rgb="FF000000"/>
            <rFont val="Tahoma"/>
            <family val="2"/>
          </rPr>
          <t xml:space="preserve">was 25590000
</t>
        </r>
        <r>
          <rPr>
            <b/>
            <sz val="10"/>
            <color rgb="FF000000"/>
            <rFont val="Tahoma"/>
            <family val="2"/>
          </rPr>
          <t xml:space="preserve">HSSV
</t>
        </r>
        <r>
          <rPr>
            <b/>
            <sz val="10"/>
            <color rgb="FF000000"/>
            <rFont val="Tahoma"/>
            <family val="2"/>
          </rPr>
          <t>VNP200</t>
        </r>
      </text>
    </comment>
    <comment ref="C38" authorId="3" shapeId="0" xr:uid="{F686613B-FC79-4880-B173-9AD693EA0972}">
      <text>
        <r>
          <rPr>
            <sz val="12"/>
            <color theme="1"/>
            <rFont val="Aptos Narrow"/>
            <family val="2"/>
            <scheme val="minor"/>
          </rPr>
          <t>W6 25.590</t>
        </r>
      </text>
    </comment>
    <comment ref="D38" authorId="4" shapeId="0" xr:uid="{EE4E5BE0-61AE-514B-B83B-3323E1E54B4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25.790.000</t>
        </r>
      </text>
    </comment>
    <comment ref="B39" authorId="3" shapeId="0" xr:uid="{6A13E49B-8C0B-DC42-86A7-7DDC0D708508}">
      <text>
        <r>
          <rPr>
            <b/>
            <sz val="10"/>
            <color rgb="FF000000"/>
            <rFont val="Tahoma"/>
            <family val="2"/>
          </rPr>
          <t xml:space="preserve">was OOS
</t>
        </r>
        <r>
          <rPr>
            <b/>
            <sz val="10"/>
            <color rgb="FF000000"/>
            <rFont val="Tahoma"/>
            <family val="2"/>
          </rPr>
          <t xml:space="preserve">
</t>
        </r>
        <r>
          <rPr>
            <b/>
            <sz val="10"/>
            <color rgb="FF000000"/>
            <rFont val="Tahoma"/>
            <family val="2"/>
          </rPr>
          <t xml:space="preserve">VNP200
</t>
        </r>
        <r>
          <rPr>
            <b/>
            <sz val="10"/>
            <color rgb="FF000000"/>
            <rFont val="Tahoma"/>
            <family val="2"/>
          </rPr>
          <t>HSSV500</t>
        </r>
      </text>
    </comment>
    <comment ref="C39" authorId="3" shapeId="0" xr:uid="{FD8EB0BF-C4BF-4DC5-BBFF-9C0209E22A91}">
      <text>
        <r>
          <rPr>
            <sz val="12"/>
            <color theme="1"/>
            <rFont val="Aptos Narrow"/>
            <family val="2"/>
            <scheme val="minor"/>
          </rPr>
          <t>W6 31.090</t>
        </r>
      </text>
    </comment>
    <comment ref="D39" authorId="4" shapeId="0" xr:uid="{43F078B4-00D7-904B-8F72-EC8CF2DA166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30.990.000</t>
        </r>
      </text>
    </comment>
    <comment ref="F39" authorId="5" shapeId="0" xr:uid="{D3067C82-6E52-3845-A3E8-4FEABE42EB3A}">
      <text>
        <r>
          <rPr>
            <sz val="12"/>
            <color rgb="FF000000"/>
            <rFont val="Aptos Narrow"/>
            <family val="2"/>
          </rPr>
          <t xml:space="preserve">chit trang:
</t>
        </r>
        <r>
          <rPr>
            <sz val="12"/>
            <color rgb="FF000000"/>
            <rFont val="Aptos Narrow"/>
            <family val="2"/>
          </rPr>
          <t>31.190.000</t>
        </r>
      </text>
    </comment>
    <comment ref="D40" authorId="4" shapeId="0" xr:uid="{F37741E1-948D-A044-B9E2-E509F6CDF45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36.490.000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s>
  <commentList>
    <comment ref="B2" authorId="0" shapeId="0" xr:uid="{35A69B4A-DBA9-2641-AFCD-7703578F4284}">
      <text>
        <r>
          <rPr>
            <b/>
            <sz val="10"/>
            <color rgb="FF000000"/>
            <rFont val="Tahoma"/>
            <family val="2"/>
          </rPr>
          <t xml:space="preserve">was 22390000
</t>
        </r>
        <r>
          <rPr>
            <b/>
            <sz val="10"/>
            <color rgb="FF000000"/>
            <rFont val="Tahoma"/>
            <family val="2"/>
          </rPr>
          <t xml:space="preserve">
</t>
        </r>
        <r>
          <rPr>
            <b/>
            <sz val="10"/>
            <color rgb="FF000000"/>
            <rFont val="Tahoma"/>
            <family val="2"/>
          </rPr>
          <t>Bán theo màu chênh tối đa 300</t>
        </r>
      </text>
    </comment>
    <comment ref="C2" authorId="0" shapeId="0" xr:uid="{89664BA3-3712-0A4F-9065-AC28A34C6CA1}">
      <text>
        <r>
          <rPr>
            <b/>
            <sz val="10"/>
            <color rgb="FF000000"/>
            <rFont val="Tahoma"/>
            <family val="2"/>
          </rPr>
          <t xml:space="preserve">W7 22.390
</t>
        </r>
      </text>
    </comment>
    <comment ref="D2" authorId="1" shapeId="0" xr:uid="{0C7A54A9-2CDF-D149-95A2-95ACB07BB80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21.690.000</t>
        </r>
      </text>
    </comment>
    <comment ref="E2" authorId="2" shapeId="0" xr:uid="{1D420EE2-FE40-C84E-BD42-C6413DCAD753}">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3" shapeId="0" xr:uid="{8CCA79CC-2141-8844-84ED-C6F8B8AB230D}">
      <text>
        <r>
          <rPr>
            <sz val="12"/>
            <color theme="1"/>
            <rFont val="Aptos Narrow"/>
            <family val="2"/>
            <scheme val="minor"/>
          </rPr>
          <t>Người dùng Không xác định:
21.790.000</t>
        </r>
      </text>
    </comment>
    <comment ref="B3" authorId="0" shapeId="0" xr:uid="{843EEF52-1B1C-9D4C-954A-90608A7A47D2}">
      <text>
        <r>
          <rPr>
            <b/>
            <sz val="10"/>
            <color rgb="FF000000"/>
            <rFont val="Tahoma"/>
            <family val="2"/>
          </rPr>
          <t>was 25490000</t>
        </r>
      </text>
    </comment>
    <comment ref="C3" authorId="0" shapeId="0" xr:uid="{558C548A-C7C3-6441-87CD-6A61A3C0775B}">
      <text>
        <r>
          <rPr>
            <b/>
            <sz val="10"/>
            <color rgb="FF000000"/>
            <rFont val="Tahoma"/>
            <family val="2"/>
          </rPr>
          <t>W7 25.490</t>
        </r>
      </text>
    </comment>
    <comment ref="D3" authorId="1" shapeId="0" xr:uid="{9110ABC7-E39D-F34C-BCC5-023D3B322BF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24.990.000</t>
        </r>
      </text>
    </comment>
    <comment ref="E3" authorId="2" shapeId="0" xr:uid="{90EE5F01-531C-954A-8D50-DB15DB79F973}">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B4" authorId="0" shapeId="0" xr:uid="{31AC2445-D1E2-F04E-8759-A90086E8162F}">
      <text>
        <r>
          <rPr>
            <b/>
            <sz val="10"/>
            <color rgb="FF000000"/>
            <rFont val="Tahoma"/>
            <family val="2"/>
          </rPr>
          <t>was 28690</t>
        </r>
      </text>
    </comment>
    <comment ref="C4" authorId="0" shapeId="0" xr:uid="{4EFE563C-B716-DC44-BB70-98FEE1EDDEB1}">
      <text>
        <r>
          <rPr>
            <b/>
            <sz val="10"/>
            <color rgb="FF000000"/>
            <rFont val="Tahoma"/>
            <family val="2"/>
          </rPr>
          <t>W7 28.690</t>
        </r>
      </text>
    </comment>
    <comment ref="D4" authorId="1" shapeId="0" xr:uid="{9328B95F-0828-834A-99CE-D2AB29A780B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28.290.000</t>
        </r>
      </text>
    </comment>
    <comment ref="E4" authorId="0" shapeId="0" xr:uid="{9AD1602A-C6D4-A84A-8D89-88F6D2E802D1}">
      <text>
        <r>
          <rPr>
            <b/>
            <sz val="10"/>
            <color rgb="FF000000"/>
            <rFont val="Tahoma"/>
            <family val="2"/>
          </rPr>
          <t>was 28490</t>
        </r>
        <r>
          <rPr>
            <sz val="10"/>
            <color rgb="FF000000"/>
            <rFont val="Tahoma"/>
            <family val="2"/>
          </rPr>
          <t xml:space="preserve">
</t>
        </r>
        <r>
          <rPr>
            <sz val="10"/>
            <color rgb="FF000000"/>
            <rFont val="Tahoma"/>
            <family val="2"/>
          </rPr>
          <t>VNP300</t>
        </r>
      </text>
    </comment>
    <comment ref="G4" authorId="4" shapeId="0" xr:uid="{4821383B-1BE7-1E4F-B156-AF1A5EEE6D18}">
      <text>
        <r>
          <rPr>
            <b/>
            <sz val="10"/>
            <color rgb="FF000000"/>
            <rFont val="Tahoma"/>
            <family val="2"/>
          </rPr>
          <t>Tran Dat:</t>
        </r>
        <r>
          <rPr>
            <sz val="10"/>
            <color rgb="FF000000"/>
            <rFont val="Tahoma"/>
            <family val="2"/>
          </rPr>
          <t xml:space="preserve">
</t>
        </r>
        <r>
          <rPr>
            <sz val="10"/>
            <color rgb="FF000000"/>
            <rFont val="Tahoma"/>
            <family val="2"/>
          </rPr>
          <t xml:space="preserve">28.490.000
</t>
        </r>
      </text>
    </comment>
    <comment ref="B5" authorId="0" shapeId="0" xr:uid="{9B939DC0-C107-4447-B65F-2B19EEB31B68}">
      <text>
        <r>
          <rPr>
            <b/>
            <sz val="10"/>
            <color rgb="FF000000"/>
            <rFont val="Tahoma"/>
            <family val="2"/>
          </rPr>
          <t xml:space="preserve">was 34290
</t>
        </r>
        <r>
          <rPr>
            <b/>
            <sz val="10"/>
            <color rgb="FF000000"/>
            <rFont val="Tahoma"/>
            <family val="2"/>
          </rPr>
          <t>Bỏ vnp</t>
        </r>
      </text>
    </comment>
    <comment ref="C5" authorId="0" shapeId="0" xr:uid="{4F215BC6-17BC-C443-8723-DDB9D31826EA}">
      <text>
        <r>
          <rPr>
            <b/>
            <sz val="10"/>
            <color rgb="FF000000"/>
            <rFont val="Tahoma"/>
            <family val="2"/>
          </rPr>
          <t>W7 34.290</t>
        </r>
      </text>
    </comment>
    <comment ref="D5" authorId="1" shapeId="0" xr:uid="{E12329DE-C3C5-784C-B169-EA680C3850B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33.890.000</t>
        </r>
      </text>
    </comment>
    <comment ref="E5" authorId="2" shapeId="0" xr:uid="{5389B806-2108-8042-B611-FE1E9AED4458}">
      <text>
        <r>
          <rPr>
            <sz val="12"/>
            <color theme="1"/>
            <rFont val="Aptos Narrow"/>
            <family val="2"/>
            <scheme val="minor"/>
          </rPr>
          <t xml:space="preserve">Last week is: 33.190K
Đổi điểm Viettel++ lên tới 6000K
Black Friday từ 11h-14h ngày 12-31/11/2024 màu black titanium bản 256GB giá 32.990K
</t>
        </r>
      </text>
    </comment>
    <comment ref="F5" authorId="5" shapeId="0" xr:uid="{6212616D-ADFE-5F48-92B3-38664E103490}">
      <text>
        <r>
          <rPr>
            <sz val="12"/>
            <color rgb="FF000000"/>
            <rFont val="Aptos Narrow"/>
            <family val="2"/>
          </rPr>
          <t xml:space="preserve">chit trang:
</t>
        </r>
        <r>
          <rPr>
            <sz val="12"/>
            <color rgb="FF000000"/>
            <rFont val="Aptos Narrow"/>
            <family val="2"/>
          </rPr>
          <t>33.890.000</t>
        </r>
      </text>
    </comment>
    <comment ref="G5" authorId="4" shapeId="0" xr:uid="{BFD7D68A-8E76-A543-A839-40E9D8ECEEEB}">
      <text>
        <r>
          <rPr>
            <b/>
            <sz val="10"/>
            <color rgb="FF000000"/>
            <rFont val="Tahoma"/>
            <family val="2"/>
          </rPr>
          <t>Tran Dat:</t>
        </r>
        <r>
          <rPr>
            <sz val="10"/>
            <color rgb="FF000000"/>
            <rFont val="Tahoma"/>
            <family val="2"/>
          </rPr>
          <t xml:space="preserve">
</t>
        </r>
        <r>
          <rPr>
            <sz val="10"/>
            <color rgb="FF000000"/>
            <rFont val="Tahoma"/>
            <family val="2"/>
          </rPr>
          <t>33.890.000</t>
        </r>
      </text>
    </comment>
    <comment ref="B6" authorId="0" shapeId="0" xr:uid="{5809E141-C8CB-404E-85F4-08F0D6BC491C}">
      <text>
        <r>
          <rPr>
            <b/>
            <sz val="10"/>
            <color rgb="FF000000"/>
            <rFont val="Tahoma"/>
            <family val="2"/>
          </rPr>
          <t>was 19590000</t>
        </r>
      </text>
    </comment>
    <comment ref="C6" authorId="0" shapeId="0" xr:uid="{41F52753-A736-1F49-A07F-71DA2B625F76}">
      <text>
        <r>
          <rPr>
            <b/>
            <sz val="10"/>
            <color rgb="FF000000"/>
            <rFont val="Tahoma"/>
            <family val="2"/>
          </rPr>
          <t>W7 19.590</t>
        </r>
      </text>
    </comment>
    <comment ref="D6" authorId="1" shapeId="0" xr:uid="{A4B8855B-4486-AE42-846C-EF2FF90B05E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19.690.000</t>
        </r>
      </text>
    </comment>
    <comment ref="E6" authorId="2" shapeId="0" xr:uid="{4740A6D9-A07C-034C-82AD-711755A81719}">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B7" authorId="0" shapeId="0" xr:uid="{4C741EA4-6065-1948-A13B-8CB919372C34}">
      <text>
        <r>
          <rPr>
            <b/>
            <sz val="10"/>
            <color rgb="FF000000"/>
            <rFont val="Tahoma"/>
            <family val="2"/>
          </rPr>
          <t>was 22590000</t>
        </r>
      </text>
    </comment>
    <comment ref="C7" authorId="0" shapeId="0" xr:uid="{1E77DB45-F699-C44F-90E9-A95B07A89846}">
      <text>
        <r>
          <rPr>
            <b/>
            <sz val="10"/>
            <color rgb="FF000000"/>
            <rFont val="Tahoma"/>
            <family val="2"/>
          </rPr>
          <t>W7 22.590</t>
        </r>
      </text>
    </comment>
    <comment ref="E7" authorId="2" shapeId="0" xr:uid="{52A4EDB6-C898-8E44-9610-111A86F58245}">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B9" authorId="0" shapeId="0" xr:uid="{A5DD26A3-3A7C-DE4D-B47C-6190E50F0DA2}">
      <text>
        <r>
          <rPr>
            <b/>
            <sz val="10"/>
            <color rgb="FF000000"/>
            <rFont val="Tahoma"/>
            <family val="2"/>
          </rPr>
          <t>was 29390000</t>
        </r>
      </text>
    </comment>
    <comment ref="C9" authorId="0" shapeId="0" xr:uid="{02C77436-03F4-FC41-B740-9A16D86AE777}">
      <text>
        <r>
          <rPr>
            <b/>
            <sz val="10"/>
            <color rgb="FF000000"/>
            <rFont val="Tahoma"/>
            <family val="2"/>
          </rPr>
          <t>W7 29.390</t>
        </r>
      </text>
    </comment>
    <comment ref="D9" authorId="1" shapeId="0" xr:uid="{A5BC140B-943D-0049-9008-CAB7D99D39E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29.490.000</t>
        </r>
      </text>
    </comment>
    <comment ref="E9" authorId="2" shapeId="0" xr:uid="{C42D2877-3FFA-AF4E-8E18-505CDFCA3F32}">
      <text>
        <r>
          <rPr>
            <sz val="12"/>
            <color rgb="FF000000"/>
            <rFont val="Aptos Narrow"/>
            <family val="2"/>
          </rPr>
          <t xml:space="preserve">Last week was: 28.490.000
</t>
        </r>
        <r>
          <rPr>
            <sz val="12"/>
            <color rgb="FF000000"/>
            <rFont val="Aptos Narrow"/>
            <family val="2"/>
          </rPr>
          <t xml:space="preserve">
</t>
        </r>
      </text>
    </comment>
    <comment ref="B10" authorId="0" shapeId="0" xr:uid="{BF71548B-2AA2-4640-88FC-8DEBEDC686AA}">
      <text>
        <r>
          <rPr>
            <b/>
            <sz val="10"/>
            <color rgb="FF000000"/>
            <rFont val="Tahoma"/>
            <family val="2"/>
          </rPr>
          <t>was 20390000</t>
        </r>
      </text>
    </comment>
    <comment ref="C10" authorId="0" shapeId="0" xr:uid="{8D30B835-8487-9743-85E8-A5A391A87F93}">
      <text>
        <r>
          <rPr>
            <b/>
            <sz val="10"/>
            <color rgb="FF000000"/>
            <rFont val="Tahoma"/>
            <family val="2"/>
          </rPr>
          <t>W7 20.390</t>
        </r>
      </text>
    </comment>
    <comment ref="D10" authorId="1" shapeId="0" xr:uid="{B77EA53C-4392-8B40-9C56-17354E7A12A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19.990.000</t>
        </r>
      </text>
    </comment>
    <comment ref="E10" authorId="2" shapeId="0" xr:uid="{37ED8BF2-2309-A84B-A473-16BCE660A831}">
      <text>
        <r>
          <rPr>
            <sz val="12"/>
            <color rgb="FF000000"/>
            <rFont val="Aptos Narrow"/>
            <family val="2"/>
          </rPr>
          <t xml:space="preserve">Chỉ còn màu Purple, Blue, White số lượng ít
</t>
        </r>
      </text>
    </comment>
    <comment ref="B11" authorId="0" shapeId="0" xr:uid="{A4393608-304F-EA41-BF2E-103F716C0F40}">
      <text>
        <r>
          <rPr>
            <b/>
            <sz val="10"/>
            <color rgb="FF000000"/>
            <rFont val="Tahoma"/>
            <family val="2"/>
          </rPr>
          <t>was 17190000</t>
        </r>
      </text>
    </comment>
    <comment ref="C11" authorId="0" shapeId="0" xr:uid="{4136E52C-DB62-7B48-AB57-7746B1F06F7C}">
      <text>
        <r>
          <rPr>
            <b/>
            <sz val="10"/>
            <color rgb="FF000000"/>
            <rFont val="Tahoma"/>
            <family val="2"/>
          </rPr>
          <t>W7 17.190</t>
        </r>
      </text>
    </comment>
    <comment ref="D11" authorId="1" shapeId="0" xr:uid="{1A4A8675-9B58-664F-93BC-87C559BFB1C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17.490.000</t>
        </r>
      </text>
    </comment>
    <comment ref="B12" authorId="0" shapeId="0" xr:uid="{D704B74A-E6FE-FD45-8170-C62921D30EB7}">
      <text>
        <r>
          <rPr>
            <b/>
            <sz val="10"/>
            <color rgb="FF000000"/>
            <rFont val="Tahoma"/>
            <family val="2"/>
          </rPr>
          <t>bỏ VNP bán màu lung tung chênh tối đa 500</t>
        </r>
      </text>
    </comment>
    <comment ref="C12" authorId="0" shapeId="0" xr:uid="{064799DA-70E5-CB46-9816-77761DD0F129}">
      <text>
        <r>
          <rPr>
            <b/>
            <sz val="10"/>
            <color rgb="FF000000"/>
            <rFont val="Tahoma"/>
            <family val="2"/>
          </rPr>
          <t>W7 13.290</t>
        </r>
      </text>
    </comment>
    <comment ref="D12" authorId="1" shapeId="0" xr:uid="{5AF47E87-26F2-C94D-8C3B-28858D88B2B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13.490.000</t>
        </r>
      </text>
    </comment>
    <comment ref="E12" authorId="2" shapeId="0" xr:uid="{AFB2DE0B-11DD-A347-B4D3-D392A6D17449}">
      <text>
        <r>
          <rPr>
            <sz val="12"/>
            <color rgb="FF000000"/>
            <rFont val="Aptos Narrow"/>
            <family val="2"/>
          </rPr>
          <t>Giảm 300K cho màu Đen và Starlight</t>
        </r>
      </text>
    </comment>
    <comment ref="B13" authorId="0" shapeId="0" xr:uid="{44FB79CD-5DF7-9247-854F-56CA23A0C199}">
      <text>
        <r>
          <rPr>
            <b/>
            <sz val="10"/>
            <color rgb="FF000000"/>
            <rFont val="Tahoma"/>
            <family val="2"/>
          </rPr>
          <t>was 11890000</t>
        </r>
      </text>
    </comment>
    <comment ref="C13" authorId="0" shapeId="0" xr:uid="{EAB0EFF6-DDC8-7947-A92C-8979A11115E0}">
      <text>
        <r>
          <rPr>
            <b/>
            <sz val="10"/>
            <color rgb="FF000000"/>
            <rFont val="Tahoma"/>
            <family val="2"/>
          </rPr>
          <t>W7 11.890</t>
        </r>
      </text>
    </comment>
    <comment ref="B14" authorId="0" shapeId="0" xr:uid="{DDE16377-CFFA-1443-947A-3AD45E7DD0BA}">
      <text>
        <r>
          <rPr>
            <b/>
            <sz val="10"/>
            <color rgb="FF000000"/>
            <rFont val="Tahoma"/>
            <family val="2"/>
          </rPr>
          <t>was 8940000</t>
        </r>
      </text>
    </comment>
    <comment ref="C14" authorId="0" shapeId="0" xr:uid="{48514C87-38C5-F048-BC10-DDDA6ABA32D6}">
      <text>
        <r>
          <rPr>
            <b/>
            <sz val="10"/>
            <color rgb="FF000000"/>
            <rFont val="Tahoma"/>
            <family val="2"/>
          </rPr>
          <t>W7 8.940</t>
        </r>
      </text>
    </comment>
    <comment ref="E14" authorId="2" shapeId="0" xr:uid="{368884C9-D236-9041-A0E5-C9C211163203}">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6" authorId="0" shapeId="0" xr:uid="{09588C6C-27D1-6E44-92AA-C87524E7C214}">
      <text>
        <r>
          <rPr>
            <b/>
            <sz val="10"/>
            <color rgb="FF000000"/>
            <rFont val="Tahoma"/>
            <family val="2"/>
          </rPr>
          <t>was 9290000</t>
        </r>
      </text>
    </comment>
    <comment ref="C16" authorId="0" shapeId="0" xr:uid="{38C163EC-8C81-064B-B728-EDAAD0BBB589}">
      <text>
        <r>
          <rPr>
            <b/>
            <sz val="10"/>
            <color rgb="FF000000"/>
            <rFont val="Tahoma"/>
            <family val="2"/>
          </rPr>
          <t>W7 9.290</t>
        </r>
      </text>
    </comment>
    <comment ref="D16" authorId="1" shapeId="0" xr:uid="{DFDF38E7-C8B4-FB41-A52C-B415741DE8F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8.890.000</t>
        </r>
      </text>
    </comment>
    <comment ref="E16" authorId="2" shapeId="0" xr:uid="{D464C440-115D-F44C-AA0D-9371ADA1F794}">
      <text>
        <r>
          <rPr>
            <sz val="12"/>
            <color theme="1"/>
            <rFont val="Aptos Narrow"/>
            <family val="2"/>
            <scheme val="minor"/>
          </rPr>
          <t xml:space="preserve">Last week is: 8.990K
</t>
        </r>
      </text>
    </comment>
    <comment ref="F16" authorId="5" shapeId="0" xr:uid="{7BFBC5DB-3E38-4102-AC6C-24EC0D1C18B6}">
      <text>
        <r>
          <rPr>
            <sz val="12"/>
            <color rgb="FF000000"/>
            <rFont val="Aptos Narrow"/>
            <family val="2"/>
          </rPr>
          <t xml:space="preserve">chit trang:
</t>
        </r>
        <r>
          <rPr>
            <sz val="12"/>
            <color rgb="FF000000"/>
            <rFont val="Aptos Narrow"/>
            <family val="2"/>
          </rPr>
          <t>8.790.000</t>
        </r>
      </text>
    </comment>
    <comment ref="G16" authorId="4" shapeId="0" xr:uid="{7A8F3C17-C52C-2748-BE93-8BBCC2A7E780}">
      <text>
        <r>
          <rPr>
            <b/>
            <sz val="10"/>
            <color rgb="FF000000"/>
            <rFont val="Tahoma"/>
            <family val="2"/>
          </rPr>
          <t>Tran Dat:</t>
        </r>
        <r>
          <rPr>
            <sz val="10"/>
            <color rgb="FF000000"/>
            <rFont val="Tahoma"/>
            <family val="2"/>
          </rPr>
          <t xml:space="preserve">
</t>
        </r>
        <r>
          <rPr>
            <sz val="10"/>
            <color rgb="FF000000"/>
            <rFont val="Tahoma"/>
            <family val="2"/>
          </rPr>
          <t xml:space="preserve">9.290.000
</t>
        </r>
      </text>
    </comment>
    <comment ref="B17" authorId="0" shapeId="0" xr:uid="{63BCFC00-8B27-5F46-82FB-030C9D7E96AD}">
      <text>
        <r>
          <rPr>
            <b/>
            <sz val="10"/>
            <color rgb="FF000000"/>
            <rFont val="Tahoma"/>
            <family val="2"/>
          </rPr>
          <t>was 7040000</t>
        </r>
      </text>
    </comment>
    <comment ref="C17" authorId="0" shapeId="0" xr:uid="{2641FD43-72EE-9F46-8616-3395C7F6D14C}">
      <text>
        <r>
          <rPr>
            <b/>
            <sz val="10"/>
            <color rgb="FF000000"/>
            <rFont val="Tahoma"/>
            <family val="2"/>
          </rPr>
          <t>W7 7.040</t>
        </r>
      </text>
    </comment>
    <comment ref="D17" authorId="1" shapeId="0" xr:uid="{3A91B899-E8E7-6646-AEBA-B300C81E7AF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7.090.000</t>
        </r>
      </text>
    </comment>
    <comment ref="E17" authorId="2" shapeId="0" xr:uid="{A64D0A9F-4262-D34A-94AA-6709D9BFED78}">
      <text>
        <r>
          <rPr>
            <sz val="12"/>
            <color rgb="FF000000"/>
            <rFont val="Aptos Narrow"/>
            <family val="2"/>
          </rPr>
          <t>Giảm 10% tối đa 120K khi mở ví VNPAY</t>
        </r>
      </text>
    </comment>
    <comment ref="B18" authorId="0" shapeId="0" xr:uid="{7B1687E9-836D-C848-800E-7E8105685ACA}">
      <text>
        <r>
          <rPr>
            <b/>
            <sz val="10"/>
            <color rgb="FF000000"/>
            <rFont val="Tahoma"/>
            <family val="2"/>
          </rPr>
          <t>was 15190000</t>
        </r>
      </text>
    </comment>
    <comment ref="C18" authorId="0" shapeId="0" xr:uid="{F5978925-EA1B-2A48-B572-29E1F1EBC5DD}">
      <text>
        <r>
          <rPr>
            <b/>
            <sz val="10"/>
            <color rgb="FF000000"/>
            <rFont val="Tahoma"/>
            <family val="2"/>
          </rPr>
          <t>W7 15.190</t>
        </r>
      </text>
    </comment>
    <comment ref="E18" authorId="2" shapeId="0" xr:uid="{7D201196-9FB8-2D42-9FFC-E6636EDAE405}">
      <text>
        <r>
          <rPr>
            <sz val="12"/>
            <color rgb="FF000000"/>
            <rFont val="Aptos Narrow"/>
            <family val="2"/>
          </rPr>
          <t xml:space="preserve">Last week is: 15.190K
</t>
        </r>
        <r>
          <rPr>
            <sz val="12"/>
            <color rgb="FF000000"/>
            <rFont val="Aptos Narrow"/>
            <family val="2"/>
          </rPr>
          <t xml:space="preserve">
</t>
        </r>
        <r>
          <rPr>
            <sz val="12"/>
            <color rgb="FF000000"/>
            <rFont val="Aptos Narrow"/>
            <family val="2"/>
          </rPr>
          <t>Voucher giảm 1% tối đa 300K VNPAY</t>
        </r>
      </text>
    </comment>
    <comment ref="F18" authorId="5" shapeId="0" xr:uid="{35C76285-6CA5-024A-A5BC-1045D00DB2BC}">
      <text>
        <r>
          <rPr>
            <sz val="12"/>
            <color rgb="FF000000"/>
            <rFont val="Aptos Narrow"/>
            <family val="2"/>
          </rPr>
          <t xml:space="preserve">chit trang:
</t>
        </r>
        <r>
          <rPr>
            <sz val="12"/>
            <color rgb="FF000000"/>
            <rFont val="Aptos Narrow"/>
            <family val="2"/>
          </rPr>
          <t>15.290.000</t>
        </r>
      </text>
    </comment>
    <comment ref="B19" authorId="0" shapeId="0" xr:uid="{F1B9BCD4-A45F-0545-A8EC-D8125316D7C1}">
      <text>
        <r>
          <rPr>
            <b/>
            <sz val="10"/>
            <color rgb="FF000000"/>
            <rFont val="Tahoma"/>
            <family val="2"/>
          </rPr>
          <t>was 20790000</t>
        </r>
      </text>
    </comment>
    <comment ref="C19" authorId="0" shapeId="0" xr:uid="{6537203B-D00C-3C47-A4D2-5FFED22C7997}">
      <text>
        <r>
          <rPr>
            <b/>
            <sz val="10"/>
            <color rgb="FF000000"/>
            <rFont val="Tahoma"/>
            <family val="2"/>
          </rPr>
          <t>W7 20.790</t>
        </r>
      </text>
    </comment>
    <comment ref="E19" authorId="2" shapeId="0" xr:uid="{897A7C5B-229D-004C-B711-374981AB7C5B}">
      <text>
        <r>
          <rPr>
            <sz val="12"/>
            <color theme="1"/>
            <rFont val="Aptos Narrow"/>
            <family val="2"/>
            <scheme val="minor"/>
          </rPr>
          <t>Last week is: 21.190K
Voucher giảm 10% tối đa 300K VNPAY</t>
        </r>
      </text>
    </comment>
    <comment ref="F19" authorId="5" shapeId="0" xr:uid="{D8B65E6F-E282-4121-AF4B-380DE86622D0}">
      <text>
        <r>
          <rPr>
            <sz val="12"/>
            <color rgb="FF000000"/>
            <rFont val="Aptos Narrow"/>
            <family val="2"/>
          </rPr>
          <t xml:space="preserve">chit trang:
</t>
        </r>
        <r>
          <rPr>
            <sz val="12"/>
            <color rgb="FF000000"/>
            <rFont val="Aptos Narrow"/>
            <family val="2"/>
          </rPr>
          <t>21.490.000</t>
        </r>
      </text>
    </comment>
    <comment ref="B20" authorId="0" shapeId="0" xr:uid="{1610E453-F19E-F64E-8CC4-B7B948A5C353}">
      <text>
        <r>
          <rPr>
            <b/>
            <sz val="10"/>
            <color rgb="FF000000"/>
            <rFont val="Tahoma"/>
            <family val="2"/>
          </rPr>
          <t>was 27590000</t>
        </r>
      </text>
    </comment>
    <comment ref="C20" authorId="0" shapeId="0" xr:uid="{D6299684-25D2-9A48-A3D8-46C2CB46298D}">
      <text>
        <r>
          <rPr>
            <b/>
            <sz val="10"/>
            <color rgb="FF000000"/>
            <rFont val="Tahoma"/>
            <family val="2"/>
          </rPr>
          <t>W7 27.590</t>
        </r>
      </text>
    </comment>
    <comment ref="D20" authorId="1" shapeId="0" xr:uid="{805E1A2C-F58F-6042-A7B6-5A754BA3C3D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27.590.000</t>
        </r>
      </text>
    </comment>
    <comment ref="E20" authorId="2" shapeId="0" xr:uid="{3AEB58DB-B7E0-C547-8EC1-D84BEBA71084}">
      <text>
        <r>
          <rPr>
            <sz val="12"/>
            <color theme="1"/>
            <rFont val="Aptos Narrow"/>
            <family val="2"/>
            <scheme val="minor"/>
          </rPr>
          <t xml:space="preserve">Last week is: 26.890K
</t>
        </r>
      </text>
    </comment>
    <comment ref="B22" authorId="0" shapeId="0" xr:uid="{0642FAE9-CAF0-5A44-8D9C-DA2535FFBC5F}">
      <text>
        <r>
          <rPr>
            <b/>
            <sz val="10"/>
            <color rgb="FF000000"/>
            <rFont val="Tahoma"/>
            <family val="2"/>
          </rPr>
          <t>was 5740000</t>
        </r>
      </text>
    </comment>
    <comment ref="C22" authorId="0" shapeId="0" xr:uid="{0663CA38-B9B1-C74B-9EB2-46D9A8B55E5D}">
      <text>
        <r>
          <rPr>
            <b/>
            <sz val="10"/>
            <color rgb="FF000000"/>
            <rFont val="Tahoma"/>
            <family val="2"/>
          </rPr>
          <t>W7 5.740</t>
        </r>
      </text>
    </comment>
    <comment ref="B23" authorId="0" shapeId="0" xr:uid="{9BA7524F-D534-C940-8D00-7F464E44EE5D}">
      <text>
        <r>
          <rPr>
            <b/>
            <sz val="10"/>
            <color rgb="FF000000"/>
            <rFont val="Tahoma"/>
            <family val="2"/>
          </rPr>
          <t>was 7040000</t>
        </r>
      </text>
    </comment>
    <comment ref="G23" authorId="4" shapeId="0" xr:uid="{47D171CB-6063-D44F-8651-D3A17383B048}">
      <text>
        <r>
          <rPr>
            <b/>
            <sz val="10"/>
            <color rgb="FF000000"/>
            <rFont val="Tahoma"/>
            <family val="2"/>
          </rPr>
          <t>Tran Dat:</t>
        </r>
        <r>
          <rPr>
            <sz val="10"/>
            <color rgb="FF000000"/>
            <rFont val="Tahoma"/>
            <family val="2"/>
          </rPr>
          <t xml:space="preserve">
</t>
        </r>
        <r>
          <rPr>
            <sz val="10"/>
            <color rgb="FF000000"/>
            <rFont val="Tahoma"/>
            <family val="2"/>
          </rPr>
          <t xml:space="preserve">7.3
</t>
        </r>
        <r>
          <rPr>
            <sz val="10"/>
            <color rgb="FF000000"/>
            <rFont val="Tahoma"/>
            <family val="2"/>
          </rPr>
          <t>90.000</t>
        </r>
      </text>
    </comment>
    <comment ref="B24" authorId="0" shapeId="0" xr:uid="{CBCBC27A-F21D-794D-84AE-DB95C162D323}">
      <text>
        <r>
          <rPr>
            <b/>
            <sz val="10"/>
            <color rgb="FF000000"/>
            <rFont val="Tahoma"/>
            <family val="2"/>
          </rPr>
          <t>was 6540000</t>
        </r>
      </text>
    </comment>
    <comment ref="C24" authorId="0" shapeId="0" xr:uid="{6F592AF0-B63A-EE45-89D1-83963ED6884B}">
      <text>
        <r>
          <rPr>
            <b/>
            <sz val="10"/>
            <color rgb="FF000000"/>
            <rFont val="Tahoma"/>
            <family val="2"/>
          </rPr>
          <t>W7 6.540</t>
        </r>
      </text>
    </comment>
    <comment ref="B25" authorId="0" shapeId="0" xr:uid="{3967167C-3A85-1D40-9058-49938BE995F8}">
      <text>
        <r>
          <rPr>
            <b/>
            <sz val="10"/>
            <color rgb="FF000000"/>
            <rFont val="Tahoma"/>
            <family val="2"/>
          </rPr>
          <t>was 7740000</t>
        </r>
      </text>
    </comment>
    <comment ref="B26" authorId="0" shapeId="0" xr:uid="{F71625AD-4E4B-2C43-A98A-B05BF11B3189}">
      <text>
        <r>
          <rPr>
            <b/>
            <sz val="10"/>
            <color rgb="FF000000"/>
            <rFont val="Tahoma"/>
            <family val="2"/>
          </rPr>
          <t>was 10690000</t>
        </r>
      </text>
    </comment>
    <comment ref="C26" authorId="0" shapeId="0" xr:uid="{9DDA9959-70F7-B443-A7B1-29E0D3495A05}">
      <text>
        <r>
          <rPr>
            <b/>
            <sz val="10"/>
            <color rgb="FF000000"/>
            <rFont val="Tahoma"/>
            <family val="2"/>
          </rPr>
          <t>W7 10.690</t>
        </r>
      </text>
    </comment>
    <comment ref="E26" authorId="2" shapeId="0" xr:uid="{69CC855A-B558-384A-A4CA-207A0D828224}">
      <text>
        <r>
          <rPr>
            <sz val="12"/>
            <color rgb="FF000000"/>
            <rFont val="Aptos Narrow"/>
            <family val="2"/>
          </rPr>
          <t xml:space="preserve">Giảm 500K cho khách Pre-oder
</t>
        </r>
      </text>
    </comment>
    <comment ref="B27" authorId="0" shapeId="0" xr:uid="{68D7AD14-CB04-FF45-BB17-C7133C03D211}">
      <text>
        <r>
          <rPr>
            <b/>
            <sz val="10"/>
            <color rgb="FF000000"/>
            <rFont val="Tahoma"/>
            <family val="2"/>
          </rPr>
          <t>was 13490000</t>
        </r>
      </text>
    </comment>
    <comment ref="E27" authorId="2" shapeId="0" xr:uid="{BDD31944-5732-C241-A376-DD7019CFF37A}">
      <text>
        <r>
          <rPr>
            <sz val="12"/>
            <color rgb="FF000000"/>
            <rFont val="Aptos Narrow"/>
            <family val="2"/>
          </rPr>
          <t>Last week is: 13.590K</t>
        </r>
      </text>
    </comment>
    <comment ref="B28" authorId="0" shapeId="0" xr:uid="{766BCC47-0852-6D41-AA15-3989B8B6E92C}">
      <text>
        <r>
          <rPr>
            <b/>
            <sz val="10"/>
            <color rgb="FF000000"/>
            <rFont val="Tahoma"/>
            <family val="2"/>
          </rPr>
          <t>was 11690000</t>
        </r>
      </text>
    </comment>
    <comment ref="C28" authorId="0" shapeId="0" xr:uid="{51DA2D77-B64F-474B-9CE2-17E6FE13A3B4}">
      <text>
        <r>
          <rPr>
            <b/>
            <sz val="10"/>
            <color rgb="FF000000"/>
            <rFont val="Tahoma"/>
            <family val="2"/>
          </rPr>
          <t>W7 11.690</t>
        </r>
      </text>
    </comment>
    <comment ref="E28" authorId="2" shapeId="0" xr:uid="{73D7BCB0-6D38-FA4B-9547-D77F43632E73}">
      <text>
        <r>
          <rPr>
            <sz val="12"/>
            <color rgb="FF000000"/>
            <rFont val="Aptos Narrow"/>
            <family val="2"/>
          </rPr>
          <t>Last week is: 11.790K</t>
        </r>
      </text>
    </comment>
    <comment ref="B29" authorId="0" shapeId="0" xr:uid="{24F5E26E-CB6B-8A4D-86A6-9FA8978D417C}">
      <text>
        <r>
          <rPr>
            <b/>
            <sz val="10"/>
            <color rgb="FF000000"/>
            <rFont val="Tahoma"/>
            <family val="2"/>
          </rPr>
          <t>was 14290000</t>
        </r>
      </text>
    </comment>
    <comment ref="E29" authorId="2" shapeId="0" xr:uid="{2B06BC91-A90C-1847-936C-B1542E7FFB1D}">
      <text>
        <r>
          <rPr>
            <sz val="12"/>
            <color rgb="FF000000"/>
            <rFont val="Aptos Narrow"/>
            <family val="2"/>
          </rPr>
          <t>Last week is: 14.390K</t>
        </r>
      </text>
    </comment>
    <comment ref="B30" authorId="0" shapeId="0" xr:uid="{8DB0E2D6-C07C-4949-8B32-DD8D0A5D999B}">
      <text>
        <r>
          <rPr>
            <b/>
            <sz val="10"/>
            <color rgb="FF000000"/>
            <rFont val="Tahoma"/>
            <family val="2"/>
          </rPr>
          <t>was 22790000</t>
        </r>
      </text>
    </comment>
    <comment ref="C30" authorId="0" shapeId="0" xr:uid="{F4C336EC-3640-8148-9852-C77D4D959F32}">
      <text>
        <r>
          <rPr>
            <b/>
            <sz val="10"/>
            <color rgb="FF000000"/>
            <rFont val="Tahoma"/>
            <family val="2"/>
          </rPr>
          <t>W7 22.790</t>
        </r>
      </text>
    </comment>
    <comment ref="B31" authorId="0" shapeId="0" xr:uid="{0556B04D-8F1A-6241-B430-E74CBFA8D5B7}">
      <text>
        <r>
          <rPr>
            <b/>
            <sz val="10"/>
            <color rgb="FF000000"/>
            <rFont val="Tahoma"/>
            <family val="2"/>
          </rPr>
          <t>was 5640000</t>
        </r>
      </text>
    </comment>
    <comment ref="C31" authorId="0" shapeId="0" xr:uid="{7FEB7773-0D8A-4F45-8E3D-DFCF9A63DA19}">
      <text>
        <r>
          <rPr>
            <b/>
            <sz val="10"/>
            <color rgb="FF000000"/>
            <rFont val="Tahoma"/>
            <family val="2"/>
          </rPr>
          <t>W7 5.640</t>
        </r>
      </text>
    </comment>
    <comment ref="D31" authorId="1" shapeId="0" xr:uid="{A0E09A66-DDCC-4B43-9FAF-C3D1EAF87F5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5.790.000</t>
        </r>
      </text>
    </comment>
    <comment ref="E31" authorId="2" shapeId="0" xr:uid="{8B0E578F-C629-F745-974A-093AADF6A2CB}">
      <text>
        <r>
          <rPr>
            <sz val="12"/>
            <color rgb="FF000000"/>
            <rFont val="Aptos Narrow"/>
            <family val="2"/>
          </rPr>
          <t xml:space="preserve">Last week was: 5.520K
</t>
        </r>
      </text>
    </comment>
    <comment ref="B32" authorId="0" shapeId="0" xr:uid="{A811925C-5202-3F41-8D7F-2AEB0392E0AC}">
      <text>
        <r>
          <rPr>
            <b/>
            <sz val="10"/>
            <color rgb="FF000000"/>
            <rFont val="Tahoma"/>
            <family val="2"/>
          </rPr>
          <t>was 4540000</t>
        </r>
      </text>
    </comment>
    <comment ref="C32" authorId="0" shapeId="0" xr:uid="{B9D4A76D-26F0-D64D-87BB-C2AB16D0BF83}">
      <text>
        <r>
          <rPr>
            <b/>
            <sz val="10"/>
            <color rgb="FF000000"/>
            <rFont val="Tahoma"/>
            <family val="2"/>
          </rPr>
          <t>W7 4.540</t>
        </r>
      </text>
    </comment>
    <comment ref="D32" authorId="1" shapeId="0" xr:uid="{C9A3611E-C67B-654D-8E2F-5B24465E81CA}">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4.590.000</t>
        </r>
      </text>
    </comment>
    <comment ref="E32" authorId="2" shapeId="0" xr:uid="{34944DC9-9A59-DE42-A098-A6719159A974}">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F32" authorId="5" shapeId="0" xr:uid="{F3B80EFC-AAE6-4B78-AC21-D356791B18B9}">
      <text>
        <r>
          <rPr>
            <sz val="12"/>
            <color theme="1"/>
            <rFont val="Aptos Narrow"/>
            <family val="2"/>
            <scheme val="minor"/>
          </rPr>
          <t>chit trang:
4.660.000</t>
        </r>
      </text>
    </comment>
    <comment ref="G32" authorId="4" shapeId="0" xr:uid="{7DFA696B-E251-BC43-94E8-1CE225DF2D19}">
      <text>
        <r>
          <rPr>
            <b/>
            <sz val="10"/>
            <color rgb="FF000000"/>
            <rFont val="Tahoma"/>
            <family val="2"/>
          </rPr>
          <t>Tran Dat:</t>
        </r>
        <r>
          <rPr>
            <sz val="10"/>
            <color rgb="FF000000"/>
            <rFont val="Tahoma"/>
            <family val="2"/>
          </rPr>
          <t xml:space="preserve">
</t>
        </r>
        <r>
          <rPr>
            <sz val="10"/>
            <color rgb="FF000000"/>
            <rFont val="Tahoma"/>
            <family val="2"/>
          </rPr>
          <t xml:space="preserve">4.690.000
</t>
        </r>
      </text>
    </comment>
    <comment ref="B33" authorId="0" shapeId="0" xr:uid="{C5E34445-E427-104D-B86A-97D7A9FD4978}">
      <text>
        <r>
          <rPr>
            <b/>
            <sz val="10"/>
            <color rgb="FF000000"/>
            <rFont val="Tahoma"/>
            <family val="2"/>
          </rPr>
          <t>was 3340000</t>
        </r>
      </text>
    </comment>
    <comment ref="C33" authorId="0" shapeId="0" xr:uid="{FE2E16E4-4650-A448-B3D7-7B57A9D52646}">
      <text>
        <r>
          <rPr>
            <b/>
            <sz val="10"/>
            <color rgb="FF000000"/>
            <rFont val="Tahoma"/>
            <family val="2"/>
          </rPr>
          <t>W7 3.340</t>
        </r>
      </text>
    </comment>
    <comment ref="D33" authorId="1" shapeId="0" xr:uid="{A35DBA86-6ABD-434A-9044-D1A8840975B7}">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3.390.000</t>
        </r>
      </text>
    </comment>
    <comment ref="E33" authorId="0" shapeId="0" xr:uid="{9431EF24-B93C-6443-941B-FBCD8F292252}">
      <text>
        <r>
          <rPr>
            <b/>
            <sz val="10"/>
            <color rgb="FF000000"/>
            <rFont val="Tahoma"/>
            <family val="2"/>
          </rPr>
          <t>was 3490000</t>
        </r>
      </text>
    </comment>
    <comment ref="G33" authorId="4" shapeId="0" xr:uid="{A820D83C-82FC-E04D-A6B3-6128892002D1}">
      <text>
        <r>
          <rPr>
            <b/>
            <sz val="10"/>
            <color rgb="FF000000"/>
            <rFont val="Tahoma"/>
            <family val="2"/>
          </rPr>
          <t>Tran Dat:</t>
        </r>
        <r>
          <rPr>
            <sz val="10"/>
            <color rgb="FF000000"/>
            <rFont val="Tahoma"/>
            <family val="2"/>
          </rPr>
          <t xml:space="preserve">
</t>
        </r>
        <r>
          <rPr>
            <sz val="10"/>
            <color rgb="FF000000"/>
            <rFont val="Tahoma"/>
            <family val="2"/>
          </rPr>
          <t>3390000</t>
        </r>
      </text>
    </comment>
    <comment ref="B34" authorId="0" shapeId="0" xr:uid="{5C30288A-FBD2-DF46-B20B-1DD3F50BB5D4}">
      <text>
        <r>
          <rPr>
            <b/>
            <sz val="10"/>
            <color rgb="FF000000"/>
            <rFont val="Tahoma"/>
            <family val="2"/>
          </rPr>
          <t>was 4040000</t>
        </r>
      </text>
    </comment>
    <comment ref="C34" authorId="0" shapeId="0" xr:uid="{955B3F17-B077-CD42-BA51-54087F86F026}">
      <text>
        <r>
          <rPr>
            <b/>
            <sz val="10"/>
            <color rgb="FF000000"/>
            <rFont val="Tahoma"/>
            <family val="2"/>
          </rPr>
          <t>w7 4.040</t>
        </r>
      </text>
    </comment>
    <comment ref="D34" authorId="1" shapeId="0" xr:uid="{2858D551-D01D-7C42-B717-DA454BDB8F94}">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3.690.000</t>
        </r>
      </text>
    </comment>
    <comment ref="E35" authorId="2" shapeId="0" xr:uid="{3EA6F4AB-78E0-624C-B7AC-F4368819D287}">
      <text>
        <r>
          <rPr>
            <sz val="12"/>
            <color rgb="FF000000"/>
            <rFont val="Aptos Narrow"/>
            <family val="2"/>
          </rPr>
          <t>Last week is: 2.690K</t>
        </r>
      </text>
    </comment>
    <comment ref="B36" authorId="0" shapeId="0" xr:uid="{5B5396A9-8737-2E40-AE8D-A1B5CF1E2652}">
      <text>
        <r>
          <rPr>
            <b/>
            <sz val="10"/>
            <color rgb="FF000000"/>
            <rFont val="Tahoma"/>
            <family val="2"/>
          </rPr>
          <t xml:space="preserve">was 18090000
</t>
        </r>
        <r>
          <rPr>
            <b/>
            <sz val="10"/>
            <color rgb="FF000000"/>
            <rFont val="Tahoma"/>
            <family val="2"/>
          </rPr>
          <t xml:space="preserve">
</t>
        </r>
        <r>
          <rPr>
            <b/>
            <sz val="10"/>
            <color rgb="FF000000"/>
            <rFont val="Tahoma"/>
            <family val="2"/>
          </rPr>
          <t>HS300</t>
        </r>
      </text>
    </comment>
    <comment ref="C36" authorId="0" shapeId="0" xr:uid="{2A466D9D-5BFA-1944-A8FA-45D7F4392EA4}">
      <text>
        <r>
          <rPr>
            <b/>
            <sz val="10"/>
            <color rgb="FF000000"/>
            <rFont val="Tahoma"/>
            <family val="2"/>
          </rPr>
          <t>W7 18.090</t>
        </r>
      </text>
    </comment>
    <comment ref="D36" authorId="1" shapeId="0" xr:uid="{D7955521-F851-074F-BAA8-8BFB75D92C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17.890.000</t>
        </r>
      </text>
    </comment>
    <comment ref="F36" authorId="5" shapeId="0" xr:uid="{FD4277FB-DE4F-EB4F-9943-F4B4B11A1532}">
      <text>
        <r>
          <rPr>
            <sz val="12"/>
            <color rgb="FF000000"/>
            <rFont val="Aptos Narrow"/>
            <family val="2"/>
          </rPr>
          <t xml:space="preserve">chit trang:
</t>
        </r>
        <r>
          <rPr>
            <sz val="12"/>
            <color rgb="FF000000"/>
            <rFont val="Aptos Narrow"/>
            <family val="2"/>
          </rPr>
          <t>18.290.000</t>
        </r>
      </text>
    </comment>
    <comment ref="B37" authorId="0" shapeId="0" xr:uid="{995233A9-1388-5347-9896-74228F8BE689}">
      <text>
        <r>
          <rPr>
            <b/>
            <sz val="10"/>
            <color rgb="FF000000"/>
            <rFont val="Tahoma"/>
            <family val="2"/>
          </rPr>
          <t xml:space="preserve">was 23190000
</t>
        </r>
        <r>
          <rPr>
            <b/>
            <sz val="10"/>
            <color rgb="FF000000"/>
            <rFont val="Tahoma"/>
            <family val="2"/>
          </rPr>
          <t xml:space="preserve">
</t>
        </r>
        <r>
          <rPr>
            <b/>
            <sz val="10"/>
            <color rgb="FF000000"/>
            <rFont val="Tahoma"/>
            <family val="2"/>
          </rPr>
          <t>JS300</t>
        </r>
      </text>
    </comment>
    <comment ref="C37" authorId="0" shapeId="0" xr:uid="{1F21AC52-3454-1A43-9819-429C7B86F724}">
      <text>
        <r>
          <rPr>
            <b/>
            <sz val="10"/>
            <color rgb="FF000000"/>
            <rFont val="Tahoma"/>
            <family val="2"/>
          </rPr>
          <t>W7 23.190</t>
        </r>
      </text>
    </comment>
    <comment ref="D37" authorId="1" shapeId="0" xr:uid="{654E2193-33D0-754A-8F87-769F338D5BA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22.790.000</t>
        </r>
      </text>
    </comment>
    <comment ref="F37" authorId="5" shapeId="0" xr:uid="{538800C3-D620-4747-88EC-90219797817D}">
      <text>
        <r>
          <rPr>
            <sz val="12"/>
            <color theme="1"/>
            <rFont val="Aptos Narrow"/>
            <family val="2"/>
            <scheme val="minor"/>
          </rPr>
          <t>chit trang:
22.490.000</t>
        </r>
      </text>
    </comment>
    <comment ref="G37" authorId="4" shapeId="0" xr:uid="{5BB5E791-D4BE-924F-9F14-E760A498EE43}">
      <text>
        <r>
          <rPr>
            <b/>
            <sz val="10"/>
            <color rgb="FF000000"/>
            <rFont val="Tahoma"/>
            <family val="2"/>
          </rPr>
          <t>Tran Dat:</t>
        </r>
        <r>
          <rPr>
            <sz val="10"/>
            <color rgb="FF000000"/>
            <rFont val="Tahoma"/>
            <family val="2"/>
          </rPr>
          <t xml:space="preserve">
</t>
        </r>
        <r>
          <rPr>
            <sz val="10"/>
            <color rgb="FF000000"/>
            <rFont val="Tahoma"/>
            <family val="2"/>
          </rPr>
          <t>22.990.000</t>
        </r>
      </text>
    </comment>
    <comment ref="B38" authorId="0" shapeId="0" xr:uid="{D4900C62-0530-AA4B-AA40-EED44CE60161}">
      <text>
        <r>
          <rPr>
            <b/>
            <sz val="10"/>
            <color rgb="FF000000"/>
            <rFont val="Tahoma"/>
            <family val="2"/>
          </rPr>
          <t xml:space="preserve">was 25790000
</t>
        </r>
        <r>
          <rPr>
            <b/>
            <sz val="10"/>
            <color rgb="FF000000"/>
            <rFont val="Tahoma"/>
            <family val="2"/>
          </rPr>
          <t xml:space="preserve">
</t>
        </r>
        <r>
          <rPr>
            <b/>
            <sz val="10"/>
            <color rgb="FF000000"/>
            <rFont val="Tahoma"/>
            <family val="2"/>
          </rPr>
          <t>HS300</t>
        </r>
      </text>
    </comment>
    <comment ref="C38" authorId="0" shapeId="0" xr:uid="{ABBD7440-F1F3-BC49-9831-BA995310873F}">
      <text>
        <r>
          <rPr>
            <b/>
            <sz val="10"/>
            <color rgb="FF000000"/>
            <rFont val="Tahoma"/>
            <family val="2"/>
          </rPr>
          <t>W7 25.790</t>
        </r>
      </text>
    </comment>
    <comment ref="D38" authorId="1" shapeId="0" xr:uid="{41584CB8-606C-A649-86F1-242E0F943E0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25.690.000</t>
        </r>
      </text>
    </comment>
    <comment ref="F38" authorId="5" shapeId="0" xr:uid="{F33C7161-E5B5-4536-8376-A43D25864E96}">
      <text>
        <r>
          <rPr>
            <sz val="12"/>
            <color rgb="FF000000"/>
            <rFont val="Aptos Narrow"/>
            <family val="2"/>
          </rPr>
          <t xml:space="preserve">chit trang:
</t>
        </r>
        <r>
          <rPr>
            <sz val="12"/>
            <color rgb="FF000000"/>
            <rFont val="Aptos Narrow"/>
            <family val="2"/>
          </rPr>
          <t>26.490.000</t>
        </r>
      </text>
    </comment>
    <comment ref="B39" authorId="0" shapeId="0" xr:uid="{466B259B-14AD-A448-AB23-E9274F28703C}">
      <text>
        <r>
          <rPr>
            <b/>
            <sz val="10"/>
            <color rgb="FF000000"/>
            <rFont val="Tahoma"/>
            <family val="2"/>
          </rPr>
          <t xml:space="preserve">was 30890000
</t>
        </r>
        <r>
          <rPr>
            <b/>
            <sz val="10"/>
            <color rgb="FF000000"/>
            <rFont val="Tahoma"/>
            <family val="2"/>
          </rPr>
          <t xml:space="preserve">
</t>
        </r>
        <r>
          <rPr>
            <b/>
            <sz val="10"/>
            <color rgb="FF000000"/>
            <rFont val="Tahoma"/>
            <family val="2"/>
          </rPr>
          <t>HS500</t>
        </r>
      </text>
    </comment>
    <comment ref="C39" authorId="0" shapeId="0" xr:uid="{F0F1D733-4D1B-A442-9155-392F032DF78D}">
      <text>
        <r>
          <rPr>
            <b/>
            <sz val="10"/>
            <color rgb="FF000000"/>
            <rFont val="Tahoma"/>
            <family val="2"/>
          </rPr>
          <t>W7 30.890</t>
        </r>
      </text>
    </comment>
    <comment ref="D39" authorId="1" shapeId="0" xr:uid="{F2E8ECAA-DC6A-954C-969E-988F9F6438A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31.390.000</t>
        </r>
      </text>
    </comment>
    <comment ref="F39" authorId="5" shapeId="0" xr:uid="{B5252C83-EF8D-5343-86EA-6FE61FFB18A9}">
      <text>
        <r>
          <rPr>
            <sz val="12"/>
            <color rgb="FF000000"/>
            <rFont val="Aptos Narrow"/>
            <family val="2"/>
          </rPr>
          <t xml:space="preserve">chit trang:
</t>
        </r>
        <r>
          <rPr>
            <sz val="12"/>
            <color rgb="FF000000"/>
            <rFont val="Aptos Narrow"/>
            <family val="2"/>
          </rPr>
          <t>30.990.000</t>
        </r>
      </text>
    </comment>
    <comment ref="B40" authorId="0" shapeId="0" xr:uid="{7849F20D-6FD3-CC42-BAA4-EDA504B5BC03}">
      <text>
        <r>
          <rPr>
            <b/>
            <sz val="10"/>
            <color rgb="FF000000"/>
            <rFont val="Tahoma"/>
            <family val="2"/>
          </rPr>
          <t>was 36690000</t>
        </r>
      </text>
    </comment>
    <comment ref="C40" authorId="0" shapeId="0" xr:uid="{3C79DEFE-1270-9B46-AD0C-E56D54F5E6E9}">
      <text>
        <r>
          <rPr>
            <b/>
            <sz val="10"/>
            <color rgb="FF000000"/>
            <rFont val="Tahoma"/>
            <family val="2"/>
          </rPr>
          <t>W7 36.690</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Duy</author>
  </authors>
  <commentList>
    <comment ref="B2" authorId="0" shapeId="0" xr:uid="{1B5D6C21-9195-4EC2-9E44-63757ABA77A5}">
      <text>
        <r>
          <rPr>
            <b/>
            <sz val="10"/>
            <color rgb="FF000000"/>
            <rFont val="Tahoma"/>
            <family val="2"/>
          </rPr>
          <t xml:space="preserve">was 22290000
</t>
        </r>
        <r>
          <rPr>
            <b/>
            <sz val="10"/>
            <color rgb="FF000000"/>
            <rFont val="Tahoma"/>
            <family val="2"/>
          </rPr>
          <t xml:space="preserve">
</t>
        </r>
        <r>
          <rPr>
            <b/>
            <sz val="10"/>
            <color rgb="FF000000"/>
            <rFont val="Tahoma"/>
            <family val="2"/>
          </rPr>
          <t>Bán theo màu chênh tối đa 300</t>
        </r>
      </text>
    </comment>
    <comment ref="C2" authorId="0" shapeId="0" xr:uid="{CB6C2DB7-9314-4936-9036-98FE962260D6}">
      <text>
        <r>
          <rPr>
            <b/>
            <sz val="10"/>
            <color rgb="FF000000"/>
            <rFont val="Tahoma"/>
            <family val="2"/>
          </rPr>
          <t xml:space="preserve">W8 22.290
</t>
        </r>
      </text>
    </comment>
    <comment ref="E2" authorId="1" shapeId="0" xr:uid="{DA5930D7-755C-4A4E-834B-5BA840A2F049}">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2" shapeId="0" xr:uid="{D5362C7E-DC1C-475B-934B-24959462A83A}">
      <text>
        <r>
          <rPr>
            <sz val="12"/>
            <color theme="1"/>
            <rFont val="Aptos Narrow"/>
            <family val="2"/>
            <scheme val="minor"/>
          </rPr>
          <t>Người dùng Không xác định:
21.490.000</t>
        </r>
      </text>
    </comment>
    <comment ref="G2" authorId="3" shapeId="0" xr:uid="{AD9D2130-05BA-4448-9B06-EB16F18ECC10}">
      <text>
        <r>
          <rPr>
            <b/>
            <sz val="10"/>
            <color rgb="FF000000"/>
            <rFont val="Tahoma"/>
            <family val="2"/>
          </rPr>
          <t>Tran Dat:</t>
        </r>
        <r>
          <rPr>
            <sz val="10"/>
            <color rgb="FF000000"/>
            <rFont val="Tahoma"/>
            <family val="2"/>
          </rPr>
          <t xml:space="preserve">
</t>
        </r>
        <r>
          <rPr>
            <sz val="10"/>
            <color rgb="FF000000"/>
            <rFont val="Tahoma"/>
            <family val="2"/>
          </rPr>
          <t>21.690</t>
        </r>
      </text>
    </comment>
    <comment ref="B3" authorId="0" shapeId="0" xr:uid="{5F462147-643C-4288-A519-951151DABBD5}">
      <text>
        <r>
          <rPr>
            <b/>
            <sz val="10"/>
            <color rgb="FF000000"/>
            <rFont val="Tahoma"/>
            <family val="2"/>
          </rPr>
          <t>was 25690000</t>
        </r>
      </text>
    </comment>
    <comment ref="C3" authorId="0" shapeId="0" xr:uid="{AFEACD5F-1078-41EE-B966-B3699856EDEA}">
      <text>
        <r>
          <rPr>
            <b/>
            <sz val="10"/>
            <color rgb="FF000000"/>
            <rFont val="Tahoma"/>
            <family val="2"/>
          </rPr>
          <t>W8 25.690</t>
        </r>
      </text>
    </comment>
    <comment ref="D3" authorId="4" shapeId="0" xr:uid="{A64C9867-14E0-4C7A-9F30-92CB7187E5D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25.090.000</t>
        </r>
      </text>
    </comment>
    <comment ref="E3" authorId="1" shapeId="0" xr:uid="{68C29C6F-91DA-4507-A857-6DB245BC6310}">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G3" authorId="3" shapeId="0" xr:uid="{3D95C297-F16D-2945-B071-C31B5F0632F9}">
      <text>
        <r>
          <rPr>
            <b/>
            <sz val="10"/>
            <color rgb="FF000000"/>
            <rFont val="Tahoma"/>
            <family val="2"/>
          </rPr>
          <t>Tran Dat:</t>
        </r>
        <r>
          <rPr>
            <sz val="10"/>
            <color rgb="FF000000"/>
            <rFont val="Tahoma"/>
            <family val="2"/>
          </rPr>
          <t xml:space="preserve">
</t>
        </r>
        <r>
          <rPr>
            <sz val="10"/>
            <color rgb="FF000000"/>
            <rFont val="Tahoma"/>
            <family val="2"/>
          </rPr>
          <t>24.990.000</t>
        </r>
      </text>
    </comment>
    <comment ref="B4" authorId="0" shapeId="0" xr:uid="{F5F88111-4E39-4602-AFC4-7F2DF5F826D2}">
      <text>
        <r>
          <rPr>
            <b/>
            <sz val="10"/>
            <color rgb="FF000000"/>
            <rFont val="Tahoma"/>
            <family val="2"/>
          </rPr>
          <t>was 28890</t>
        </r>
      </text>
    </comment>
    <comment ref="C4" authorId="0" shapeId="0" xr:uid="{65AFF4E9-EBB1-4C04-BB30-4D08DFE7D4A7}">
      <text>
        <r>
          <rPr>
            <b/>
            <sz val="10"/>
            <color rgb="FF000000"/>
            <rFont val="Tahoma"/>
            <family val="2"/>
          </rPr>
          <t>W8 28.890</t>
        </r>
      </text>
    </comment>
    <comment ref="D4" authorId="4" shapeId="0" xr:uid="{17459818-4552-4FEA-B04C-A1986A2011C5}">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28.090.000</t>
        </r>
      </text>
    </comment>
    <comment ref="E4" authorId="0" shapeId="0" xr:uid="{2C510C09-6229-4B52-8EBB-8029555DC6FB}">
      <text>
        <r>
          <rPr>
            <sz val="12"/>
            <color rgb="FF000000"/>
            <rFont val="Aptos Narrow"/>
            <family val="2"/>
          </rPr>
          <t xml:space="preserve">Last week was: 27.990K
</t>
        </r>
        <r>
          <rPr>
            <sz val="12"/>
            <color rgb="FF000000"/>
            <rFont val="Aptos Narrow"/>
            <family val="2"/>
          </rPr>
          <t xml:space="preserve">
</t>
        </r>
        <r>
          <rPr>
            <sz val="12"/>
            <color rgb="FF000000"/>
            <rFont val="Aptos Narrow"/>
            <family val="2"/>
          </rPr>
          <t xml:space="preserve">Nhập mã VTQR300 tặng 1% tối đa 300K cho đơn hàng có giá trị từ 3M trở lên khi thanh toán qua VNPAY-QR. </t>
        </r>
      </text>
    </comment>
    <comment ref="F4" authorId="5" shapeId="0" xr:uid="{AC0AB208-F13B-47E8-A0FC-2FED6C69232A}">
      <text>
        <r>
          <rPr>
            <sz val="12"/>
            <color theme="1"/>
            <rFont val="Aptos Narrow"/>
            <family val="2"/>
            <scheme val="minor"/>
          </rPr>
          <t>chit trang:
28.290.000</t>
        </r>
      </text>
    </comment>
    <comment ref="G4" authorId="3" shapeId="0" xr:uid="{D20A0034-76CD-429C-B3B4-D7E836292A1F}">
      <text>
        <r>
          <rPr>
            <b/>
            <sz val="10"/>
            <color rgb="FF000000"/>
            <rFont val="Tahoma"/>
            <family val="2"/>
          </rPr>
          <t>Tran Dat:</t>
        </r>
        <r>
          <rPr>
            <sz val="10"/>
            <color rgb="FF000000"/>
            <rFont val="Tahoma"/>
            <family val="2"/>
          </rPr>
          <t xml:space="preserve">
</t>
        </r>
        <r>
          <rPr>
            <sz val="10"/>
            <color rgb="FF000000"/>
            <rFont val="Tahoma"/>
            <family val="2"/>
          </rPr>
          <t xml:space="preserve">28.290.000
</t>
        </r>
      </text>
    </comment>
    <comment ref="B5" authorId="0" shapeId="0" xr:uid="{13E19C35-A33D-4510-BD63-34D658C3A57A}">
      <text>
        <r>
          <rPr>
            <b/>
            <sz val="10"/>
            <color rgb="FF000000"/>
            <rFont val="Tahoma"/>
            <family val="2"/>
          </rPr>
          <t xml:space="preserve">was 34490
</t>
        </r>
        <r>
          <rPr>
            <b/>
            <sz val="10"/>
            <color rgb="FF000000"/>
            <rFont val="Tahoma"/>
            <family val="2"/>
          </rPr>
          <t>Bỏ vnp</t>
        </r>
      </text>
    </comment>
    <comment ref="C5" authorId="0" shapeId="0" xr:uid="{5E167627-88A0-42D2-8448-5F3FF8BB1032}">
      <text>
        <r>
          <rPr>
            <b/>
            <sz val="10"/>
            <color rgb="FF000000"/>
            <rFont val="Tahoma"/>
            <family val="2"/>
          </rPr>
          <t>W8 34.490</t>
        </r>
      </text>
    </comment>
    <comment ref="D5" authorId="4" shapeId="0" xr:uid="{A08D1BF5-D2A6-4BAC-9F15-B41D405ED71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33.590.000</t>
        </r>
      </text>
    </comment>
    <comment ref="E5" authorId="1" shapeId="0" xr:uid="{8D797229-2061-47A9-98DB-93833AB8DCB9}">
      <text>
        <r>
          <rPr>
            <sz val="12"/>
            <color theme="1"/>
            <rFont val="Aptos Narrow"/>
            <family val="2"/>
            <scheme val="minor"/>
          </rPr>
          <t xml:space="preserve">Last week is: 33.490K
Từ 27-30/11 giá Black Friday cho các màu bản 256GB là 32.990K
</t>
        </r>
      </text>
    </comment>
    <comment ref="F5" authorId="5" shapeId="0" xr:uid="{41A4131B-5A5D-4C75-AE1E-E4AF1FAD8759}">
      <text>
        <r>
          <rPr>
            <sz val="12"/>
            <color theme="1"/>
            <rFont val="Aptos Narrow"/>
            <family val="2"/>
            <scheme val="minor"/>
          </rPr>
          <t>chit trang:
33.490.000</t>
        </r>
      </text>
    </comment>
    <comment ref="B6" authorId="0" shapeId="0" xr:uid="{7A265171-A17E-4EDA-9713-FA60580683C7}">
      <text>
        <r>
          <rPr>
            <b/>
            <sz val="10"/>
            <color rgb="FF000000"/>
            <rFont val="Tahoma"/>
            <family val="2"/>
          </rPr>
          <t>was 19890000</t>
        </r>
      </text>
    </comment>
    <comment ref="C6" authorId="0" shapeId="0" xr:uid="{E53FF840-DE20-46F6-B03D-C950F38F00EC}">
      <text>
        <r>
          <rPr>
            <b/>
            <sz val="10"/>
            <color rgb="FF000000"/>
            <rFont val="Tahoma"/>
            <family val="2"/>
          </rPr>
          <t>W8 19.890</t>
        </r>
      </text>
    </comment>
    <comment ref="E6" authorId="1" shapeId="0" xr:uid="{2AB84074-3C19-43B8-BB6C-26E333D160D0}">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B7" authorId="0" shapeId="0" xr:uid="{247D657E-FA77-4F31-A0A1-4C7335744A2F}">
      <text>
        <r>
          <rPr>
            <b/>
            <sz val="10"/>
            <color rgb="FF000000"/>
            <rFont val="Tahoma"/>
            <family val="2"/>
          </rPr>
          <t>was 22890000</t>
        </r>
      </text>
    </comment>
    <comment ref="C7" authorId="0" shapeId="0" xr:uid="{691EA173-6261-40CD-AC73-FC186DBA9278}">
      <text>
        <r>
          <rPr>
            <b/>
            <sz val="10"/>
            <color rgb="FF000000"/>
            <rFont val="Tahoma"/>
            <family val="2"/>
          </rPr>
          <t>W8 22.890</t>
        </r>
      </text>
    </comment>
    <comment ref="E7" authorId="1" shapeId="0" xr:uid="{36E34794-5BDA-44E7-974C-E870039A5CFA}">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D9" authorId="4" shapeId="0" xr:uid="{1BAA01EE-0424-4EF1-9CD1-93299B04BD6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29.590.000</t>
        </r>
      </text>
    </comment>
    <comment ref="E9" authorId="1" shapeId="0" xr:uid="{F7E5A7D3-7DCD-416C-846B-C17611CDDB5D}">
      <text>
        <r>
          <rPr>
            <sz val="12"/>
            <color rgb="FF000000"/>
            <rFont val="Aptos Narrow"/>
            <family val="2"/>
          </rPr>
          <t xml:space="preserve">Last week was: 28.490.000
</t>
        </r>
        <r>
          <rPr>
            <sz val="12"/>
            <color rgb="FF000000"/>
            <rFont val="Aptos Narrow"/>
            <family val="2"/>
          </rPr>
          <t xml:space="preserve">
</t>
        </r>
      </text>
    </comment>
    <comment ref="B10" authorId="0" shapeId="0" xr:uid="{6CEDC27F-56EA-4941-8530-C808758107DA}">
      <text>
        <r>
          <rPr>
            <b/>
            <sz val="10"/>
            <color rgb="FF000000"/>
            <rFont val="Tahoma"/>
            <family val="2"/>
          </rPr>
          <t>was 20090000</t>
        </r>
      </text>
    </comment>
    <comment ref="C10" authorId="0" shapeId="0" xr:uid="{021F9DAD-ECF8-4A76-8661-35C67EE0AD23}">
      <text>
        <r>
          <rPr>
            <b/>
            <sz val="10"/>
            <color rgb="FF000000"/>
            <rFont val="Tahoma"/>
            <family val="2"/>
          </rPr>
          <t>W8 20.090</t>
        </r>
      </text>
    </comment>
    <comment ref="D10" authorId="4" shapeId="0" xr:uid="{24AD8F8B-6F60-4139-A505-B7F5AA64317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20.090.000</t>
        </r>
      </text>
    </comment>
    <comment ref="E10" authorId="1" shapeId="0" xr:uid="{0B1EA140-8F3A-4AD7-BB14-D17EA4CC30E5}">
      <text>
        <r>
          <rPr>
            <sz val="12"/>
            <color rgb="FF000000"/>
            <rFont val="Aptos Narrow"/>
            <family val="2"/>
          </rPr>
          <t xml:space="preserve">Chỉ còn màu Purple, Blue, White số lượng ít
</t>
        </r>
      </text>
    </comment>
    <comment ref="B11" authorId="0" shapeId="0" xr:uid="{337DFD67-095A-4510-A0EA-6B0130FD4BF2}">
      <text>
        <r>
          <rPr>
            <b/>
            <sz val="10"/>
            <color rgb="FF000000"/>
            <rFont val="Tahoma"/>
            <family val="2"/>
          </rPr>
          <t>was 17490000</t>
        </r>
      </text>
    </comment>
    <comment ref="C11" authorId="0" shapeId="0" xr:uid="{429FEA0C-1619-4384-B545-9670C629C792}">
      <text>
        <r>
          <rPr>
            <b/>
            <sz val="10"/>
            <color rgb="FF000000"/>
            <rFont val="Tahoma"/>
            <family val="2"/>
          </rPr>
          <t>W8 17.490</t>
        </r>
      </text>
    </comment>
    <comment ref="D11" authorId="4" shapeId="0" xr:uid="{DB26E60E-839A-48CD-85C9-0335B15049F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17.390.000</t>
        </r>
      </text>
    </comment>
    <comment ref="B12" authorId="0" shapeId="0" xr:uid="{73B41DF0-C012-4603-949C-2EA6173D4B02}">
      <text>
        <r>
          <rPr>
            <b/>
            <sz val="10"/>
            <color rgb="FF000000"/>
            <rFont val="Tahoma"/>
            <family val="2"/>
          </rPr>
          <t>was 13490000</t>
        </r>
      </text>
    </comment>
    <comment ref="C12" authorId="0" shapeId="0" xr:uid="{5F652B39-533E-43CF-8E80-34A3EEBB7E42}">
      <text>
        <r>
          <rPr>
            <b/>
            <sz val="10"/>
            <color rgb="FF000000"/>
            <rFont val="Tahoma"/>
            <family val="2"/>
          </rPr>
          <t>W8 13.490</t>
        </r>
      </text>
    </comment>
    <comment ref="D12" authorId="4" shapeId="0" xr:uid="{0E2BB55E-2EED-409F-B485-7CBCDCBDE33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12" authorId="1" shapeId="0" xr:uid="{9F604DEC-9B96-483E-A32F-D23DDB65CD9B}">
      <text>
        <r>
          <rPr>
            <sz val="12"/>
            <color rgb="FF000000"/>
            <rFont val="Aptos Narrow"/>
            <family val="2"/>
          </rPr>
          <t>Giảm 300K cho màu Đen và Starlight</t>
        </r>
      </text>
    </comment>
    <comment ref="F12" authorId="5" shapeId="0" xr:uid="{8FD3B193-0060-4811-B28F-B6782EB3F7D2}">
      <text>
        <r>
          <rPr>
            <sz val="12"/>
            <color theme="1"/>
            <rFont val="Aptos Narrow"/>
            <family val="2"/>
            <scheme val="minor"/>
          </rPr>
          <t>chit trang:
13.390.000</t>
        </r>
      </text>
    </comment>
    <comment ref="G12" authorId="3" shapeId="0" xr:uid="{C41A4F12-F231-5846-A27B-11B7CD2670CD}">
      <text>
        <r>
          <rPr>
            <b/>
            <sz val="10"/>
            <color rgb="FF000000"/>
            <rFont val="Tahoma"/>
            <family val="2"/>
          </rPr>
          <t>Tran Dat:</t>
        </r>
        <r>
          <rPr>
            <sz val="10"/>
            <color rgb="FF000000"/>
            <rFont val="Tahoma"/>
            <family val="2"/>
          </rPr>
          <t xml:space="preserve">
</t>
        </r>
        <r>
          <rPr>
            <sz val="10"/>
            <color rgb="FF000000"/>
            <rFont val="Tahoma"/>
            <family val="2"/>
          </rPr>
          <t>13.390</t>
        </r>
      </text>
    </comment>
    <comment ref="D14" authorId="4" shapeId="0" xr:uid="{9079EB39-FBB1-3442-961A-85C2DD247C1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8.990.000</t>
        </r>
      </text>
    </comment>
    <comment ref="E14" authorId="1" shapeId="0" xr:uid="{F5963FB7-8C60-40A8-8AE1-1EA99231FDE9}">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F14" authorId="5" shapeId="0" xr:uid="{1E8FFD54-9D54-4F15-8307-6DF2686C9A46}">
      <text>
        <r>
          <rPr>
            <sz val="12"/>
            <color theme="1"/>
            <rFont val="Aptos Narrow"/>
            <family val="2"/>
            <scheme val="minor"/>
          </rPr>
          <t>chit trang:
8.790.000</t>
        </r>
      </text>
    </comment>
    <comment ref="B16" authorId="0" shapeId="0" xr:uid="{54F62942-FEDD-4B66-80CE-BB8504F9B22F}">
      <text>
        <r>
          <rPr>
            <b/>
            <sz val="10"/>
            <color rgb="FF000000"/>
            <rFont val="Tahoma"/>
            <family val="2"/>
          </rPr>
          <t>was 9190000</t>
        </r>
      </text>
    </comment>
    <comment ref="C16" authorId="0" shapeId="0" xr:uid="{36C5FFCD-54A1-490B-B4FB-62807C2E0B6C}">
      <text>
        <r>
          <rPr>
            <b/>
            <sz val="10"/>
            <color rgb="FF000000"/>
            <rFont val="Tahoma"/>
            <family val="2"/>
          </rPr>
          <t>W8 9.190</t>
        </r>
      </text>
    </comment>
    <comment ref="E16" authorId="1" shapeId="0" xr:uid="{BFB6E496-42B3-4999-B992-867BA262C9F0}">
      <text>
        <r>
          <rPr>
            <sz val="12"/>
            <color rgb="FF000000"/>
            <rFont val="Aptos Narrow"/>
            <family val="2"/>
          </rPr>
          <t xml:space="preserve">Last week is: 8.690K
</t>
        </r>
        <r>
          <rPr>
            <sz val="12"/>
            <color rgb="FF000000"/>
            <rFont val="Aptos Narrow"/>
            <family val="2"/>
          </rPr>
          <t xml:space="preserve">
</t>
        </r>
        <r>
          <rPr>
            <sz val="12"/>
            <color rgb="FF000000"/>
            <rFont val="Aptos Narrow"/>
            <family val="2"/>
          </rPr>
          <t xml:space="preserve">Giảm 200K cho khách mua Online
</t>
        </r>
      </text>
    </comment>
    <comment ref="F16" authorId="5" shapeId="0" xr:uid="{709B37E8-8FE3-40B9-810E-50A9199BBD39}">
      <text>
        <r>
          <rPr>
            <sz val="12"/>
            <color theme="1"/>
            <rFont val="Aptos Narrow"/>
            <family val="2"/>
            <scheme val="minor"/>
          </rPr>
          <t>chit trang:
8.750.000</t>
        </r>
      </text>
    </comment>
    <comment ref="E17" authorId="1" shapeId="0" xr:uid="{2192F0C8-75FF-4358-985C-F7B32B7AB1F6}">
      <text>
        <r>
          <rPr>
            <sz val="12"/>
            <color rgb="FF000000"/>
            <rFont val="Aptos Narrow"/>
            <family val="2"/>
          </rPr>
          <t>Giảm 10% tối đa 120K khi mở ví VNPAY</t>
        </r>
      </text>
    </comment>
    <comment ref="B18" authorId="0" shapeId="0" xr:uid="{C259764C-F8DD-4AFB-B894-7E0BA0A9A5AE}">
      <text>
        <r>
          <rPr>
            <b/>
            <sz val="10"/>
            <color rgb="FF000000"/>
            <rFont val="Tahoma"/>
            <family val="2"/>
          </rPr>
          <t>was 15090000</t>
        </r>
      </text>
    </comment>
    <comment ref="E18" authorId="1" shapeId="0" xr:uid="{8834FA0E-CDDB-4BC1-AB7F-F1E2189088E5}">
      <text>
        <r>
          <rPr>
            <sz val="12"/>
            <color rgb="FF000000"/>
            <rFont val="Aptos Narrow"/>
            <family val="2"/>
          </rPr>
          <t xml:space="preserve">Last week is: 15.190K
</t>
        </r>
        <r>
          <rPr>
            <sz val="12"/>
            <color rgb="FF000000"/>
            <rFont val="Aptos Narrow"/>
            <family val="2"/>
          </rPr>
          <t xml:space="preserve">
</t>
        </r>
        <r>
          <rPr>
            <sz val="12"/>
            <color rgb="FF000000"/>
            <rFont val="Aptos Narrow"/>
            <family val="2"/>
          </rPr>
          <t>Voucher giảm 1% tối đa 300K VNPAY</t>
        </r>
      </text>
    </comment>
    <comment ref="G18" authorId="3" shapeId="0" xr:uid="{272547D6-B600-FF49-9603-790975ABC888}">
      <text>
        <r>
          <rPr>
            <b/>
            <sz val="10"/>
            <color rgb="FF000000"/>
            <rFont val="Tahoma"/>
            <family val="2"/>
          </rPr>
          <t>Tran Dat:</t>
        </r>
        <r>
          <rPr>
            <sz val="10"/>
            <color rgb="FF000000"/>
            <rFont val="Tahoma"/>
            <family val="2"/>
          </rPr>
          <t xml:space="preserve">
</t>
        </r>
        <r>
          <rPr>
            <sz val="10"/>
            <color rgb="FF000000"/>
            <rFont val="Tahoma"/>
            <family val="2"/>
          </rPr>
          <t xml:space="preserve">14.790
</t>
        </r>
      </text>
    </comment>
    <comment ref="B19" authorId="0" shapeId="0" xr:uid="{C9887A93-A50E-45F6-8DF4-3EFAC4692FE4}">
      <text>
        <r>
          <rPr>
            <b/>
            <sz val="10"/>
            <color rgb="FF000000"/>
            <rFont val="Tahoma"/>
            <family val="2"/>
          </rPr>
          <t>was 20840000</t>
        </r>
      </text>
    </comment>
    <comment ref="E19" authorId="1" shapeId="0" xr:uid="{C9B60C5A-BCE7-4399-974C-A329D1E5E50C}">
      <text>
        <r>
          <rPr>
            <sz val="12"/>
            <color rgb="FF000000"/>
            <rFont val="Aptos Narrow"/>
            <family val="2"/>
          </rPr>
          <t xml:space="preserve">Last week is: 21.190K
</t>
        </r>
        <r>
          <rPr>
            <sz val="12"/>
            <color rgb="FF000000"/>
            <rFont val="Aptos Narrow"/>
            <family val="2"/>
          </rPr>
          <t xml:space="preserve">
</t>
        </r>
        <r>
          <rPr>
            <sz val="12"/>
            <color rgb="FF000000"/>
            <rFont val="Aptos Narrow"/>
            <family val="2"/>
          </rPr>
          <t>Voucher giảm 10% tối đa 300K VNPAY</t>
        </r>
      </text>
    </comment>
    <comment ref="B20" authorId="0" shapeId="0" xr:uid="{60485C8A-3E34-4E97-BE10-263EC52142E9}">
      <text>
        <r>
          <rPr>
            <b/>
            <sz val="10"/>
            <color rgb="FF000000"/>
            <rFont val="Tahoma"/>
            <family val="2"/>
          </rPr>
          <t>was 27490000</t>
        </r>
      </text>
    </comment>
    <comment ref="E20" authorId="1" shapeId="0" xr:uid="{699A7F16-E167-4C33-9CAE-1C6BF0BAA893}">
      <text>
        <r>
          <rPr>
            <sz val="12"/>
            <color rgb="FF000000"/>
            <rFont val="Aptos Narrow"/>
            <family val="2"/>
          </rPr>
          <t xml:space="preserve">Last week is: 26.890K
</t>
        </r>
        <r>
          <rPr>
            <sz val="12"/>
            <color rgb="FF000000"/>
            <rFont val="Aptos Narrow"/>
            <family val="2"/>
          </rPr>
          <t xml:space="preserve">
</t>
        </r>
      </text>
    </comment>
    <comment ref="B21" authorId="0" shapeId="0" xr:uid="{1C83130C-F59B-0443-A3BF-5E232BFA3ECF}">
      <text>
        <r>
          <rPr>
            <b/>
            <sz val="10"/>
            <color rgb="FF000000"/>
            <rFont val="Tahoma"/>
            <family val="2"/>
          </rPr>
          <t>was 36790000</t>
        </r>
      </text>
    </comment>
    <comment ref="B22" authorId="0" shapeId="0" xr:uid="{53E5B890-D2A6-48EE-BAE3-72E8A8E4F3F1}">
      <text>
        <r>
          <rPr>
            <b/>
            <sz val="10"/>
            <color rgb="FF000000"/>
            <rFont val="Tahoma"/>
            <family val="2"/>
          </rPr>
          <t>was 5990000</t>
        </r>
      </text>
    </comment>
    <comment ref="C22" authorId="0" shapeId="0" xr:uid="{14FA1682-D872-4B8A-AFC7-5D5A70086BB5}">
      <text>
        <r>
          <rPr>
            <b/>
            <sz val="10"/>
            <color rgb="FF000000"/>
            <rFont val="Tahoma"/>
            <family val="2"/>
          </rPr>
          <t>W8 5.990</t>
        </r>
      </text>
    </comment>
    <comment ref="D22" authorId="4" shapeId="0" xr:uid="{9B85C1D1-8551-6F41-826B-3F34DF6D034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5.890.000</t>
        </r>
      </text>
    </comment>
    <comment ref="F22" authorId="5" shapeId="0" xr:uid="{35933EA0-BF55-46BF-90A1-10B1FD38E935}">
      <text>
        <r>
          <rPr>
            <sz val="12"/>
            <color rgb="FF000000"/>
            <rFont val="Aptos Narrow"/>
            <family val="2"/>
          </rPr>
          <t xml:space="preserve">chit trang:
</t>
        </r>
        <r>
          <rPr>
            <sz val="12"/>
            <color rgb="FF000000"/>
            <rFont val="Aptos Narrow"/>
            <family val="2"/>
          </rPr>
          <t>5.990.000</t>
        </r>
      </text>
    </comment>
    <comment ref="B23" authorId="0" shapeId="0" xr:uid="{77B245EE-51AB-4F1B-BEC9-8B32ED633B88}">
      <text>
        <r>
          <rPr>
            <b/>
            <sz val="10"/>
            <color rgb="FF000000"/>
            <rFont val="Tahoma"/>
            <family val="2"/>
          </rPr>
          <t>was 7290000</t>
        </r>
      </text>
    </comment>
    <comment ref="C23" authorId="0" shapeId="0" xr:uid="{840504BF-8FA2-364D-B672-5CAD97CC19B9}">
      <text>
        <r>
          <rPr>
            <b/>
            <sz val="10"/>
            <color rgb="FF000000"/>
            <rFont val="Tahoma"/>
            <family val="2"/>
          </rPr>
          <t>W8 7.290</t>
        </r>
      </text>
    </comment>
    <comment ref="D23" authorId="4" shapeId="0" xr:uid="{B0C247C0-D5CE-3D4F-AE19-21DD1B1ECC1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7.190.000</t>
        </r>
      </text>
    </comment>
    <comment ref="B24" authorId="0" shapeId="0" xr:uid="{7522336A-5B5F-4BF7-94C3-E2D0F7208266}">
      <text>
        <r>
          <rPr>
            <b/>
            <sz val="10"/>
            <color rgb="FF000000"/>
            <rFont val="Tahoma"/>
            <family val="2"/>
          </rPr>
          <t>was 6790000</t>
        </r>
      </text>
    </comment>
    <comment ref="C24" authorId="0" shapeId="0" xr:uid="{4EF19319-97B3-41D3-872A-62B7AB5E6B54}">
      <text>
        <r>
          <rPr>
            <b/>
            <sz val="10"/>
            <color rgb="FF000000"/>
            <rFont val="Tahoma"/>
            <family val="2"/>
          </rPr>
          <t>W8 6.790</t>
        </r>
      </text>
    </comment>
    <comment ref="D24" authorId="4" shapeId="0" xr:uid="{E506E744-48CC-9942-899D-DC1775396F3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6.690.000</t>
        </r>
      </text>
    </comment>
    <comment ref="B25" authorId="0" shapeId="0" xr:uid="{AA6D5C96-7D7A-4D0E-B412-63561CDE63B8}">
      <text>
        <r>
          <rPr>
            <b/>
            <sz val="10"/>
            <color rgb="FF000000"/>
            <rFont val="Tahoma"/>
            <family val="2"/>
          </rPr>
          <t>was 7990000</t>
        </r>
      </text>
    </comment>
    <comment ref="C25" authorId="0" shapeId="0" xr:uid="{447A684C-6652-4645-806A-2C522F406C66}">
      <text>
        <r>
          <rPr>
            <b/>
            <sz val="10"/>
            <color rgb="FF000000"/>
            <rFont val="Tahoma"/>
            <family val="2"/>
          </rPr>
          <t>W8 7.990</t>
        </r>
      </text>
    </comment>
    <comment ref="D25" authorId="4" shapeId="0" xr:uid="{CDB05D9F-CCB8-924E-B5B8-AC9E12E35CF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7.990.000</t>
        </r>
      </text>
    </comment>
    <comment ref="B26" authorId="0" shapeId="0" xr:uid="{08D21639-CC2C-4B73-8E65-8104E310AB3B}">
      <text>
        <r>
          <rPr>
            <b/>
            <sz val="10"/>
            <color rgb="FF000000"/>
            <rFont val="Tahoma"/>
            <family val="2"/>
          </rPr>
          <t>was 10990000</t>
        </r>
      </text>
    </comment>
    <comment ref="C26" authorId="0" shapeId="0" xr:uid="{1C928400-B437-D046-90A7-77E0E49F9728}">
      <text>
        <r>
          <rPr>
            <b/>
            <sz val="10"/>
            <color rgb="FF000000"/>
            <rFont val="Tahoma"/>
            <family val="2"/>
          </rPr>
          <t>W8 10.990</t>
        </r>
      </text>
    </comment>
    <comment ref="D26" authorId="4" shapeId="0" xr:uid="{4577D985-3419-8945-A5B7-5E06453E353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10.990.000</t>
        </r>
      </text>
    </comment>
    <comment ref="E26" authorId="1" shapeId="0" xr:uid="{8AF4545A-BBE0-4E2F-99E7-1C197D08DEF5}">
      <text>
        <r>
          <rPr>
            <sz val="12"/>
            <color rgb="FF000000"/>
            <rFont val="Aptos Narrow"/>
            <family val="2"/>
          </rPr>
          <t xml:space="preserve">Giảm 500K cho khách Pre-oder
</t>
        </r>
      </text>
    </comment>
    <comment ref="B27" authorId="0" shapeId="0" xr:uid="{E2E20050-9937-4A13-995D-FCFE18B21C72}">
      <text>
        <r>
          <rPr>
            <b/>
            <sz val="10"/>
            <color rgb="FF000000"/>
            <rFont val="Tahoma"/>
            <family val="2"/>
          </rPr>
          <t>was 13590000</t>
        </r>
      </text>
    </comment>
    <comment ref="C27" authorId="0" shapeId="0" xr:uid="{0D7AF51B-B488-E84A-B88B-F00B1E1796B7}">
      <text>
        <r>
          <rPr>
            <b/>
            <sz val="10"/>
            <color rgb="FF000000"/>
            <rFont val="Tahoma"/>
            <family val="2"/>
          </rPr>
          <t>W8 13.590</t>
        </r>
      </text>
    </comment>
    <comment ref="E27" authorId="1" shapeId="0" xr:uid="{18A52832-7969-4866-B561-2FADAAA6AE35}">
      <text>
        <r>
          <rPr>
            <sz val="12"/>
            <color rgb="FF000000"/>
            <rFont val="Aptos Narrow"/>
            <family val="2"/>
          </rPr>
          <t>Last week is: 13.590K</t>
        </r>
      </text>
    </comment>
    <comment ref="E28" authorId="1" shapeId="0" xr:uid="{A443755F-6BA7-4B3C-8B8E-748A2B5539A8}">
      <text>
        <r>
          <rPr>
            <sz val="12"/>
            <color rgb="FF000000"/>
            <rFont val="Aptos Narrow"/>
            <family val="2"/>
          </rPr>
          <t>Last week is: 11.790K</t>
        </r>
      </text>
    </comment>
    <comment ref="E29" authorId="1" shapeId="0" xr:uid="{E9D99B53-98CC-4949-9661-F2D237D8A01D}">
      <text>
        <r>
          <rPr>
            <sz val="12"/>
            <color rgb="FF000000"/>
            <rFont val="Aptos Narrow"/>
            <family val="2"/>
          </rPr>
          <t>Last week is: 14.390K</t>
        </r>
      </text>
    </comment>
    <comment ref="B31" authorId="0" shapeId="0" xr:uid="{D1AC9EBA-2A00-4EC9-8D0A-2064D852351F}">
      <text>
        <r>
          <rPr>
            <b/>
            <sz val="10"/>
            <color rgb="FF000000"/>
            <rFont val="Tahoma"/>
            <family val="2"/>
          </rPr>
          <t>was 5790000</t>
        </r>
      </text>
    </comment>
    <comment ref="C31" authorId="0" shapeId="0" xr:uid="{333CEEB7-9BE7-4940-9621-71F4C0504A22}">
      <text>
        <r>
          <rPr>
            <b/>
            <sz val="10"/>
            <color rgb="FF000000"/>
            <rFont val="Tahoma"/>
            <family val="2"/>
          </rPr>
          <t>W8 5.790</t>
        </r>
      </text>
    </comment>
    <comment ref="E31" authorId="1" shapeId="0" xr:uid="{652BF046-092F-4B48-A2BD-FF15369CC9DE}">
      <text>
        <r>
          <rPr>
            <sz val="12"/>
            <color rgb="FF000000"/>
            <rFont val="Aptos Narrow"/>
            <family val="2"/>
          </rPr>
          <t xml:space="preserve">Last week was: 5.520K
</t>
        </r>
      </text>
    </comment>
    <comment ref="B32" authorId="0" shapeId="0" xr:uid="{14C77436-33B9-49CC-8F5A-8AC239378171}">
      <text>
        <r>
          <rPr>
            <b/>
            <sz val="10"/>
            <color rgb="FF000000"/>
            <rFont val="Tahoma"/>
            <family val="2"/>
          </rPr>
          <t>was 4790000</t>
        </r>
      </text>
    </comment>
    <comment ref="C32" authorId="0" shapeId="0" xr:uid="{7E346994-B6C7-4740-8C85-04994E1F3580}">
      <text>
        <r>
          <rPr>
            <b/>
            <sz val="10"/>
            <color rgb="FF000000"/>
            <rFont val="Tahoma"/>
            <family val="2"/>
          </rPr>
          <t>W8 4.790</t>
        </r>
      </text>
    </comment>
    <comment ref="D32" authorId="4" shapeId="0" xr:uid="{5B1C0160-9563-4231-BCA8-226A53AD2878}">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4.790.000</t>
        </r>
      </text>
    </comment>
    <comment ref="E32" authorId="1" shapeId="0" xr:uid="{07B22EEA-5C83-46C8-AC71-401413108AF6}">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B33" authorId="0" shapeId="0" xr:uid="{B3B78B28-64E2-4936-934A-A7236097E52D}">
      <text>
        <r>
          <rPr>
            <b/>
            <sz val="10"/>
            <color rgb="FF000000"/>
            <rFont val="Tahoma"/>
            <family val="2"/>
          </rPr>
          <t>was 3490000</t>
        </r>
      </text>
    </comment>
    <comment ref="C33" authorId="0" shapeId="0" xr:uid="{B65874A5-4DFA-8942-89DD-EAED74FEA2CB}">
      <text>
        <r>
          <rPr>
            <b/>
            <sz val="10"/>
            <color rgb="FF000000"/>
            <rFont val="Tahoma"/>
            <family val="2"/>
          </rPr>
          <t>W8 3.490</t>
        </r>
      </text>
    </comment>
    <comment ref="D33" authorId="4" shapeId="0" xr:uid="{EA6DFC57-E1A5-492B-8EEB-03CB6AFD265B}">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3.490.000</t>
        </r>
      </text>
    </comment>
    <comment ref="E33" authorId="0" shapeId="0" xr:uid="{7FD19CF3-A04C-49DA-90DB-54C9CE9F1B3A}">
      <text>
        <r>
          <rPr>
            <b/>
            <sz val="10"/>
            <color rgb="FF000000"/>
            <rFont val="Tahoma"/>
            <family val="2"/>
          </rPr>
          <t>was 3490000</t>
        </r>
      </text>
    </comment>
    <comment ref="F33" authorId="5" shapeId="0" xr:uid="{389E0346-9949-4335-A993-06AE15549072}">
      <text>
        <r>
          <rPr>
            <sz val="12"/>
            <color rgb="FF000000"/>
            <rFont val="Aptos Narrow"/>
            <family val="2"/>
          </rPr>
          <t xml:space="preserve">chit trang:
</t>
        </r>
        <r>
          <rPr>
            <sz val="12"/>
            <color rgb="FF000000"/>
            <rFont val="Aptos Narrow"/>
            <family val="2"/>
          </rPr>
          <t>3.360.000</t>
        </r>
      </text>
    </comment>
    <comment ref="E35" authorId="1" shapeId="0" xr:uid="{5373B30E-1E79-4213-9D93-D2918B590510}">
      <text>
        <r>
          <rPr>
            <sz val="12"/>
            <color rgb="FF000000"/>
            <rFont val="Aptos Narrow"/>
            <family val="2"/>
          </rPr>
          <t>Last week is: 2.690K</t>
        </r>
      </text>
    </comment>
    <comment ref="C36" authorId="6" shapeId="0" xr:uid="{BCB6791E-7BCE-9A45-8D10-2DC414F0C537}">
      <text>
        <r>
          <rPr>
            <b/>
            <sz val="10"/>
            <color rgb="FF000000"/>
            <rFont val="Tahoma"/>
            <family val="2"/>
          </rPr>
          <t>W8 18.190</t>
        </r>
      </text>
    </comment>
    <comment ref="D36" authorId="4" shapeId="0" xr:uid="{D1CCEE4B-F55B-4904-8C46-8B95E14DBCA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17.990.000</t>
        </r>
      </text>
    </comment>
    <comment ref="F36" authorId="5" shapeId="0" xr:uid="{13FF5900-002D-425C-B85D-2277FD23ECD5}">
      <text>
        <r>
          <rPr>
            <sz val="12"/>
            <color rgb="FF000000"/>
            <rFont val="Aptos Narrow"/>
            <family val="2"/>
          </rPr>
          <t xml:space="preserve">chit trang:
</t>
        </r>
        <r>
          <rPr>
            <sz val="12"/>
            <color rgb="FF000000"/>
            <rFont val="Aptos Narrow"/>
            <family val="2"/>
          </rPr>
          <t>18.090.000</t>
        </r>
      </text>
    </comment>
    <comment ref="G36" authorId="3" shapeId="0" xr:uid="{E5CEBD5C-6785-834A-8021-296DEB67C6B8}">
      <text>
        <r>
          <rPr>
            <b/>
            <sz val="10"/>
            <color rgb="FF000000"/>
            <rFont val="Tahoma"/>
            <family val="2"/>
          </rPr>
          <t>Tran Dat:</t>
        </r>
        <r>
          <rPr>
            <sz val="10"/>
            <color rgb="FF000000"/>
            <rFont val="Tahoma"/>
            <family val="2"/>
          </rPr>
          <t xml:space="preserve">
</t>
        </r>
        <r>
          <rPr>
            <sz val="10"/>
            <color rgb="FF000000"/>
            <rFont val="Tahoma"/>
            <family val="2"/>
          </rPr>
          <t>17490</t>
        </r>
      </text>
    </comment>
    <comment ref="B37" authorId="0" shapeId="0" xr:uid="{B3A931ED-53ED-E244-9317-E5A9245499B7}">
      <text>
        <r>
          <rPr>
            <b/>
            <sz val="10"/>
            <color rgb="FF000000"/>
            <rFont val="Tahoma"/>
            <family val="2"/>
          </rPr>
          <t xml:space="preserve">was 23290000
</t>
        </r>
        <r>
          <rPr>
            <b/>
            <sz val="10"/>
            <color rgb="FF000000"/>
            <rFont val="Tahoma"/>
            <family val="2"/>
          </rPr>
          <t xml:space="preserve">
</t>
        </r>
        <r>
          <rPr>
            <b/>
            <sz val="10"/>
            <color rgb="FF000000"/>
            <rFont val="Tahoma"/>
            <family val="2"/>
          </rPr>
          <t>HSSV300</t>
        </r>
      </text>
    </comment>
    <comment ref="D37" authorId="4" shapeId="0" xr:uid="{1B34553A-9CD6-4B9D-AC64-DC1D89257E3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23.090.000</t>
        </r>
      </text>
    </comment>
    <comment ref="F37" authorId="5" shapeId="0" xr:uid="{F0552498-2A36-4916-96D6-494AA19CE633}">
      <text>
        <r>
          <rPr>
            <sz val="12"/>
            <color rgb="FF000000"/>
            <rFont val="Aptos Narrow"/>
            <family val="2"/>
          </rPr>
          <t xml:space="preserve">chit trang:
</t>
        </r>
        <r>
          <rPr>
            <sz val="12"/>
            <color rgb="FF000000"/>
            <rFont val="Aptos Narrow"/>
            <family val="2"/>
          </rPr>
          <t>22.490.000</t>
        </r>
      </text>
    </comment>
    <comment ref="G37" authorId="3" shapeId="0" xr:uid="{81E7EE57-85C8-4278-A0FC-6E34DDE51685}">
      <text>
        <r>
          <rPr>
            <b/>
            <sz val="10"/>
            <color rgb="FF000000"/>
            <rFont val="Tahoma"/>
            <family val="2"/>
          </rPr>
          <t>Tran Dat:</t>
        </r>
        <r>
          <rPr>
            <sz val="10"/>
            <color rgb="FF000000"/>
            <rFont val="Tahoma"/>
            <family val="2"/>
          </rPr>
          <t xml:space="preserve">
</t>
        </r>
        <r>
          <rPr>
            <sz val="10"/>
            <color rgb="FF000000"/>
            <rFont val="Tahoma"/>
            <family val="2"/>
          </rPr>
          <t>22.790.000</t>
        </r>
      </text>
    </comment>
    <comment ref="F38" authorId="5" shapeId="0" xr:uid="{64146C0D-A5A9-4CE8-A9C3-907D485049D6}">
      <text>
        <r>
          <rPr>
            <sz val="12"/>
            <color rgb="FF000000"/>
            <rFont val="Aptos Narrow"/>
            <family val="2"/>
          </rPr>
          <t xml:space="preserve">chit trang:
</t>
        </r>
        <r>
          <rPr>
            <sz val="12"/>
            <color rgb="FF000000"/>
            <rFont val="Aptos Narrow"/>
            <family val="2"/>
          </rPr>
          <t>26.490.000</t>
        </r>
      </text>
    </comment>
    <comment ref="G38" authorId="3" shapeId="0" xr:uid="{E4E4E8CC-7E26-544C-9C89-8E488FC14C0E}">
      <text>
        <r>
          <rPr>
            <b/>
            <sz val="10"/>
            <color rgb="FF000000"/>
            <rFont val="Tahoma"/>
            <family val="2"/>
          </rPr>
          <t>Tran Dat:</t>
        </r>
        <r>
          <rPr>
            <sz val="10"/>
            <color rgb="FF000000"/>
            <rFont val="Tahoma"/>
            <family val="2"/>
          </rPr>
          <t xml:space="preserve">
</t>
        </r>
        <r>
          <rPr>
            <sz val="10"/>
            <color rgb="FF000000"/>
            <rFont val="Tahoma"/>
            <family val="2"/>
          </rPr>
          <t>26.490</t>
        </r>
      </text>
    </comment>
    <comment ref="B39" authorId="0" shapeId="0" xr:uid="{10BD73CC-6CFC-4F6E-87A2-2547651DDE93}">
      <text>
        <r>
          <rPr>
            <b/>
            <sz val="10"/>
            <color rgb="FF000000"/>
            <rFont val="Tahoma"/>
            <family val="2"/>
          </rPr>
          <t xml:space="preserve">was 31290000
</t>
        </r>
        <r>
          <rPr>
            <b/>
            <sz val="10"/>
            <color rgb="FF000000"/>
            <rFont val="Tahoma"/>
            <family val="2"/>
          </rPr>
          <t xml:space="preserve">
</t>
        </r>
        <r>
          <rPr>
            <b/>
            <sz val="10"/>
            <color rgb="FF000000"/>
            <rFont val="Tahoma"/>
            <family val="2"/>
          </rPr>
          <t>HS500</t>
        </r>
      </text>
    </comment>
    <comment ref="F39" authorId="5" shapeId="0" xr:uid="{93DCAFA2-B012-4870-9CE8-7DE53AB2E1AE}">
      <text>
        <r>
          <rPr>
            <sz val="12"/>
            <color rgb="FF000000"/>
            <rFont val="Aptos Narrow"/>
            <family val="2"/>
          </rPr>
          <t xml:space="preserve">chit trang:
</t>
        </r>
        <r>
          <rPr>
            <sz val="12"/>
            <color rgb="FF000000"/>
            <rFont val="Aptos Narrow"/>
            <family val="2"/>
          </rPr>
          <t>30.990.000</t>
        </r>
      </text>
    </comment>
    <comment ref="G39" authorId="3" shapeId="0" xr:uid="{4F288B30-8DD1-BF46-95DF-A2BD45DC9134}">
      <text>
        <r>
          <rPr>
            <b/>
            <sz val="10"/>
            <color rgb="FF000000"/>
            <rFont val="Tahoma"/>
            <family val="2"/>
          </rPr>
          <t>Tran Dat:</t>
        </r>
        <r>
          <rPr>
            <sz val="10"/>
            <color rgb="FF000000"/>
            <rFont val="Tahoma"/>
            <family val="2"/>
          </rPr>
          <t xml:space="preserve">
</t>
        </r>
        <r>
          <rPr>
            <sz val="10"/>
            <color rgb="FF000000"/>
            <rFont val="Tahoma"/>
            <family val="2"/>
          </rPr>
          <t>30.190</t>
        </r>
      </text>
    </comment>
    <comment ref="B40" authorId="0" shapeId="0" xr:uid="{6C0FED2F-2A60-44A6-8C83-6B5144C70291}">
      <text>
        <r>
          <rPr>
            <b/>
            <sz val="10"/>
            <color rgb="FF000000"/>
            <rFont val="Tahoma"/>
            <family val="2"/>
          </rPr>
          <t>was 36290000</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s>
  <commentList>
    <comment ref="B2" authorId="0" shapeId="0" xr:uid="{6E982040-40B8-5545-9A32-1F62E4413EBF}">
      <text>
        <r>
          <rPr>
            <b/>
            <sz val="10"/>
            <color rgb="FF000000"/>
            <rFont val="Tahoma"/>
            <family val="2"/>
          </rPr>
          <t xml:space="preserve">was 22590
</t>
        </r>
        <r>
          <rPr>
            <b/>
            <sz val="10"/>
            <color rgb="FF000000"/>
            <rFont val="Tahoma"/>
            <family val="2"/>
          </rPr>
          <t xml:space="preserve">
</t>
        </r>
        <r>
          <rPr>
            <b/>
            <sz val="10"/>
            <color rgb="FF000000"/>
            <rFont val="Tahoma"/>
            <family val="2"/>
          </rPr>
          <t xml:space="preserve">VNP200
</t>
        </r>
        <r>
          <rPr>
            <b/>
            <sz val="10"/>
            <color rgb="FF000000"/>
            <rFont val="Tahoma"/>
            <family val="2"/>
          </rPr>
          <t xml:space="preserve">
</t>
        </r>
        <r>
          <rPr>
            <b/>
            <sz val="10"/>
            <color rgb="FF000000"/>
            <rFont val="Tahoma"/>
            <family val="2"/>
          </rPr>
          <t>bán đồng giá</t>
        </r>
      </text>
    </comment>
    <comment ref="C2" authorId="0" shapeId="0" xr:uid="{951AEE17-E71A-484E-A3F8-EF737EB62BEC}">
      <text>
        <r>
          <rPr>
            <b/>
            <sz val="10"/>
            <color rgb="FF000000"/>
            <rFont val="Tahoma"/>
            <family val="2"/>
          </rPr>
          <t>W9 22.590</t>
        </r>
      </text>
    </comment>
    <comment ref="E2" authorId="1" shapeId="0" xr:uid="{E1280A5F-8F53-9D4F-88B9-E38CD7DA1FE2}">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2" shapeId="0" xr:uid="{85584850-F11D-754E-967E-D0C4EF5EFA64}">
      <text>
        <r>
          <rPr>
            <sz val="12"/>
            <color theme="1"/>
            <rFont val="Aptos Narrow"/>
            <family val="2"/>
            <scheme val="minor"/>
          </rPr>
          <t>Người dùng Không xác định:
21.290.000</t>
        </r>
      </text>
    </comment>
    <comment ref="B3" authorId="0" shapeId="0" xr:uid="{6AB0B031-5F32-BE45-B724-3FFE2B3875F2}">
      <text>
        <r>
          <rPr>
            <b/>
            <sz val="10"/>
            <color rgb="FF000000"/>
            <rFont val="Tahoma"/>
            <family val="2"/>
          </rPr>
          <t xml:space="preserve">was 25990000
</t>
        </r>
        <r>
          <rPr>
            <b/>
            <sz val="10"/>
            <color rgb="FF000000"/>
            <rFont val="Tahoma"/>
            <family val="2"/>
          </rPr>
          <t xml:space="preserve">
</t>
        </r>
        <r>
          <rPr>
            <b/>
            <sz val="10"/>
            <color rgb="FF000000"/>
            <rFont val="Tahoma"/>
            <family val="2"/>
          </rPr>
          <t>VNP200</t>
        </r>
      </text>
    </comment>
    <comment ref="C3" authorId="0" shapeId="0" xr:uid="{CD93A475-83F1-1649-93F3-98AF77E394B5}">
      <text>
        <r>
          <rPr>
            <b/>
            <sz val="10"/>
            <color rgb="FF000000"/>
            <rFont val="Tahoma"/>
            <family val="2"/>
          </rPr>
          <t>W9 25.990</t>
        </r>
      </text>
    </comment>
    <comment ref="E3" authorId="1" shapeId="0" xr:uid="{5DD5CBE0-EDF8-AF4B-996B-E049E44AEBA7}">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B4" authorId="0" shapeId="0" xr:uid="{4F0D9437-564E-DB44-B74C-D065AA874839}">
      <text>
        <r>
          <rPr>
            <b/>
            <sz val="10"/>
            <color rgb="FF000000"/>
            <rFont val="Tahoma"/>
            <family val="2"/>
          </rPr>
          <t xml:space="preserve">was 28990
</t>
        </r>
        <r>
          <rPr>
            <b/>
            <sz val="10"/>
            <color rgb="FF000000"/>
            <rFont val="Tahoma"/>
            <family val="2"/>
          </rPr>
          <t xml:space="preserve">
</t>
        </r>
        <r>
          <rPr>
            <b/>
            <sz val="10"/>
            <color rgb="FF000000"/>
            <rFont val="Tahoma"/>
            <family val="2"/>
          </rPr>
          <t>VNP200</t>
        </r>
      </text>
    </comment>
    <comment ref="C4" authorId="0" shapeId="0" xr:uid="{5D37694B-E3AB-3648-80E3-271709B216A6}">
      <text>
        <r>
          <rPr>
            <b/>
            <sz val="10"/>
            <color rgb="FF000000"/>
            <rFont val="Tahoma"/>
            <family val="2"/>
          </rPr>
          <t>W9 28.990</t>
        </r>
      </text>
    </comment>
    <comment ref="D4" authorId="3" shapeId="0" xr:uid="{D069BFEE-49E2-714C-BD89-616BE077618D}">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27.790.000</t>
        </r>
      </text>
    </comment>
    <comment ref="E4" authorId="0" shapeId="0" xr:uid="{F7C40377-1F4F-D440-A8F3-D694F2B9AFAA}">
      <text>
        <r>
          <rPr>
            <sz val="12"/>
            <color theme="1"/>
            <rFont val="Aptos Narrow"/>
            <family val="2"/>
            <scheme val="minor"/>
          </rPr>
          <t xml:space="preserve">Last week was: 27.710K
Nhập mã ZLP500 giảm ngay 500.000đ cho đơn hàng tối thiểu từ 20 triệu trở lên qua Zalopay (Yêu cầu thanh toán 100% giá trị đơn hàng). </t>
        </r>
      </text>
    </comment>
    <comment ref="F4" authorId="4" shapeId="0" xr:uid="{B376D081-D96C-314C-B92B-7DA11D000502}">
      <text>
        <r>
          <rPr>
            <sz val="12"/>
            <color theme="1"/>
            <rFont val="Aptos Narrow"/>
            <family val="2"/>
            <scheme val="minor"/>
          </rPr>
          <t>chit trang:
27.490.000</t>
        </r>
      </text>
    </comment>
    <comment ref="G4" authorId="5" shapeId="0" xr:uid="{6AB19430-6568-9B4E-8AA9-4B140831DEC1}">
      <text>
        <r>
          <rPr>
            <b/>
            <sz val="10"/>
            <color rgb="FF000000"/>
            <rFont val="Tahoma"/>
            <family val="2"/>
          </rPr>
          <t>Tran Dat:</t>
        </r>
        <r>
          <rPr>
            <sz val="10"/>
            <color rgb="FF000000"/>
            <rFont val="Tahoma"/>
            <family val="2"/>
          </rPr>
          <t xml:space="preserve">
</t>
        </r>
        <r>
          <rPr>
            <sz val="10"/>
            <color rgb="FF000000"/>
            <rFont val="Tahoma"/>
            <family val="2"/>
          </rPr>
          <t xml:space="preserve">28.490.000
</t>
        </r>
      </text>
    </comment>
    <comment ref="B5" authorId="0" shapeId="0" xr:uid="{9D3CEAE0-5E09-B04C-BC4D-899472034CF4}">
      <text>
        <r>
          <rPr>
            <b/>
            <sz val="10"/>
            <color rgb="FF000000"/>
            <rFont val="Tahoma"/>
            <family val="2"/>
          </rPr>
          <t xml:space="preserve">was 34590
</t>
        </r>
        <r>
          <rPr>
            <b/>
            <sz val="10"/>
            <color rgb="FF000000"/>
            <rFont val="Tahoma"/>
            <family val="2"/>
          </rPr>
          <t xml:space="preserve">
</t>
        </r>
        <r>
          <rPr>
            <b/>
            <sz val="10"/>
            <color rgb="FF000000"/>
            <rFont val="Tahoma"/>
            <family val="2"/>
          </rPr>
          <t>VNP200</t>
        </r>
      </text>
    </comment>
    <comment ref="C5" authorId="0" shapeId="0" xr:uid="{0B4DD3C3-BE21-6C4B-9205-E51341E347B6}">
      <text>
        <r>
          <rPr>
            <b/>
            <sz val="10"/>
            <color rgb="FF000000"/>
            <rFont val="Tahoma"/>
            <family val="2"/>
          </rPr>
          <t>W9 34.590</t>
        </r>
      </text>
    </comment>
    <comment ref="D5" authorId="3" shapeId="0" xr:uid="{5C7267AA-DA73-654E-A9BC-2BD3BCC4340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32.990.000</t>
        </r>
      </text>
    </comment>
    <comment ref="E5" authorId="1" shapeId="0" xr:uid="{BF4FB144-50E5-8241-9359-762FB564C548}">
      <text>
        <r>
          <rPr>
            <sz val="12"/>
            <color theme="1"/>
            <rFont val="Aptos Narrow"/>
            <family val="2"/>
            <scheme val="minor"/>
          </rPr>
          <t xml:space="preserve">Last week is: 32.990K
Tặng voucher giảm giá lên đến 6,000,000đ cho khách hàng đổi điểm Viettel++ trên ứng dụng My Viettel 
</t>
        </r>
      </text>
    </comment>
    <comment ref="F5" authorId="4" shapeId="0" xr:uid="{8E763071-64FA-D94C-8E3F-220775D2D177}">
      <text>
        <r>
          <rPr>
            <sz val="12"/>
            <color theme="1"/>
            <rFont val="Aptos Narrow"/>
            <family val="2"/>
            <scheme val="minor"/>
          </rPr>
          <t>chit trang:
33.490.000</t>
        </r>
      </text>
    </comment>
    <comment ref="G5" authorId="5" shapeId="0" xr:uid="{7F57262D-646B-FA42-A5C7-52827BE8BBB7}">
      <text>
        <r>
          <rPr>
            <b/>
            <sz val="10"/>
            <color rgb="FF000000"/>
            <rFont val="Tahoma"/>
            <family val="2"/>
          </rPr>
          <t>Tran Dat:</t>
        </r>
        <r>
          <rPr>
            <sz val="10"/>
            <color rgb="FF000000"/>
            <rFont val="Tahoma"/>
            <family val="2"/>
          </rPr>
          <t xml:space="preserve">
</t>
        </r>
        <r>
          <rPr>
            <sz val="10"/>
            <color rgb="FF000000"/>
            <rFont val="Tahoma"/>
            <family val="2"/>
          </rPr>
          <t>32.990</t>
        </r>
      </text>
    </comment>
    <comment ref="B6" authorId="0" shapeId="0" xr:uid="{2440977B-9F31-654E-9B5A-64FCD1551FED}">
      <text>
        <r>
          <rPr>
            <b/>
            <sz val="10"/>
            <color rgb="FF000000"/>
            <rFont val="Tahoma"/>
            <family val="2"/>
          </rPr>
          <t xml:space="preserve">was 19990000
</t>
        </r>
        <r>
          <rPr>
            <b/>
            <sz val="10"/>
            <color rgb="FF000000"/>
            <rFont val="Tahoma"/>
            <family val="2"/>
          </rPr>
          <t xml:space="preserve">
</t>
        </r>
        <r>
          <rPr>
            <b/>
            <sz val="10"/>
            <color rgb="FF000000"/>
            <rFont val="Tahoma"/>
            <family val="2"/>
          </rPr>
          <t>VNP200</t>
        </r>
      </text>
    </comment>
    <comment ref="C6" authorId="0" shapeId="0" xr:uid="{F75CC58C-71BD-E440-86BD-A7744AB8C2EC}">
      <text>
        <r>
          <rPr>
            <b/>
            <sz val="10"/>
            <color rgb="FF000000"/>
            <rFont val="Tahoma"/>
            <family val="2"/>
          </rPr>
          <t>W9 19.990</t>
        </r>
      </text>
    </comment>
    <comment ref="D6" authorId="3" shapeId="0" xr:uid="{ACB73877-59E0-0E48-AD7D-7145337A95F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19.590.000</t>
        </r>
      </text>
    </comment>
    <comment ref="E6" authorId="1" shapeId="0" xr:uid="{3513AB60-31BB-0043-8836-E766C6C0D34F}">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B7" authorId="0" shapeId="0" xr:uid="{0F9AB561-30BF-2B48-99F5-F7B191FE20D8}">
      <text>
        <r>
          <rPr>
            <b/>
            <sz val="10"/>
            <color rgb="FF000000"/>
            <rFont val="Tahoma"/>
            <family val="2"/>
          </rPr>
          <t xml:space="preserve">was 22990000
</t>
        </r>
        <r>
          <rPr>
            <b/>
            <sz val="10"/>
            <color rgb="FF000000"/>
            <rFont val="Tahoma"/>
            <family val="2"/>
          </rPr>
          <t xml:space="preserve">
</t>
        </r>
        <r>
          <rPr>
            <b/>
            <sz val="10"/>
            <color rgb="FF000000"/>
            <rFont val="Tahoma"/>
            <family val="2"/>
          </rPr>
          <t>VNP200</t>
        </r>
      </text>
    </comment>
    <comment ref="C7" authorId="0" shapeId="0" xr:uid="{4A5EE19A-C07E-FF4E-A516-0111B58746FA}">
      <text>
        <r>
          <rPr>
            <b/>
            <sz val="10"/>
            <color rgb="FF000000"/>
            <rFont val="Tahoma"/>
            <family val="2"/>
          </rPr>
          <t>W9 22.990</t>
        </r>
      </text>
    </comment>
    <comment ref="D7" authorId="3" shapeId="0" xr:uid="{6F37F1C3-3D66-1046-B50E-0997895A5CB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22.690.000</t>
        </r>
      </text>
    </comment>
    <comment ref="E7" authorId="1" shapeId="0" xr:uid="{90304DCD-308E-0645-9C0C-B20C38CFDFCB}">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F7" authorId="4" shapeId="0" xr:uid="{68E2AD8D-78DE-4AFB-985C-9AF7C22F6337}">
      <text>
        <r>
          <rPr>
            <sz val="12"/>
            <color rgb="FF000000"/>
            <rFont val="Aptos Narrow"/>
            <family val="2"/>
          </rPr>
          <t xml:space="preserve">chit trang:
</t>
        </r>
        <r>
          <rPr>
            <sz val="12"/>
            <color rgb="FF000000"/>
            <rFont val="Aptos Narrow"/>
            <family val="2"/>
          </rPr>
          <t>22.590.000</t>
        </r>
      </text>
    </comment>
    <comment ref="B9" authorId="0" shapeId="0" xr:uid="{C5026ED7-4F25-ED40-8F61-1D16A5B58192}">
      <text>
        <r>
          <rPr>
            <b/>
            <sz val="10"/>
            <color rgb="FF000000"/>
            <rFont val="Tahoma"/>
            <family val="2"/>
          </rPr>
          <t xml:space="preserve">was 29590000
</t>
        </r>
        <r>
          <rPr>
            <b/>
            <sz val="10"/>
            <color rgb="FF000000"/>
            <rFont val="Tahoma"/>
            <family val="2"/>
          </rPr>
          <t xml:space="preserve">
</t>
        </r>
        <r>
          <rPr>
            <b/>
            <sz val="10"/>
            <color rgb="FF000000"/>
            <rFont val="Tahoma"/>
            <family val="2"/>
          </rPr>
          <t xml:space="preserve">VNP200
</t>
        </r>
        <r>
          <rPr>
            <b/>
            <sz val="10"/>
            <color rgb="FF000000"/>
            <rFont val="Tahoma"/>
            <family val="2"/>
          </rPr>
          <t xml:space="preserve">
</t>
        </r>
        <r>
          <rPr>
            <b/>
            <sz val="10"/>
            <color rgb="FF000000"/>
            <rFont val="Tahoma"/>
            <family val="2"/>
          </rPr>
          <t xml:space="preserve">hết TN </t>
        </r>
      </text>
    </comment>
    <comment ref="C9" authorId="0" shapeId="0" xr:uid="{A9F7B3A8-39F9-0449-A979-64B51ACD410B}">
      <text>
        <r>
          <rPr>
            <b/>
            <sz val="10"/>
            <color rgb="FF000000"/>
            <rFont val="Tahoma"/>
            <family val="2"/>
          </rPr>
          <t>W9 29.590</t>
        </r>
      </text>
    </comment>
    <comment ref="D9" authorId="3" shapeId="0" xr:uid="{8762C97C-AF9C-CA4E-ABD9-D25D4C59449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28.990.000</t>
        </r>
      </text>
    </comment>
    <comment ref="E9" authorId="1" shapeId="0" xr:uid="{45CAE304-A546-1C4C-95B4-E10E8F077EBB}">
      <text>
        <r>
          <rPr>
            <sz val="12"/>
            <color rgb="FF000000"/>
            <rFont val="Aptos Narrow"/>
            <family val="2"/>
          </rPr>
          <t xml:space="preserve">Last week was: 28.490.000
</t>
        </r>
        <r>
          <rPr>
            <sz val="12"/>
            <color rgb="FF000000"/>
            <rFont val="Aptos Narrow"/>
            <family val="2"/>
          </rPr>
          <t xml:space="preserve">
</t>
        </r>
      </text>
    </comment>
    <comment ref="F9" authorId="4" shapeId="0" xr:uid="{5077118A-FFDB-4796-A197-B2364B2E24B3}">
      <text>
        <r>
          <rPr>
            <sz val="12"/>
            <color rgb="FF000000"/>
            <rFont val="Aptos Narrow"/>
            <family val="2"/>
          </rPr>
          <t xml:space="preserve">chit trang:
</t>
        </r>
        <r>
          <rPr>
            <sz val="12"/>
            <color rgb="FF000000"/>
            <rFont val="Aptos Narrow"/>
            <family val="2"/>
          </rPr>
          <t>28.990.000</t>
        </r>
      </text>
    </comment>
    <comment ref="G9" authorId="5" shapeId="0" xr:uid="{CFEA2314-3F90-5340-A379-A7DDB65F403A}">
      <text>
        <r>
          <rPr>
            <b/>
            <sz val="10"/>
            <color rgb="FF000000"/>
            <rFont val="Tahoma"/>
            <family val="2"/>
          </rPr>
          <t>Tran Dat:</t>
        </r>
        <r>
          <rPr>
            <sz val="10"/>
            <color rgb="FF000000"/>
            <rFont val="Tahoma"/>
            <family val="2"/>
          </rPr>
          <t xml:space="preserve">
</t>
        </r>
        <r>
          <rPr>
            <sz val="10"/>
            <color rgb="FF000000"/>
            <rFont val="Tahoma"/>
            <family val="2"/>
          </rPr>
          <t>28.490</t>
        </r>
      </text>
    </comment>
    <comment ref="B10" authorId="0" shapeId="0" xr:uid="{184EE46A-3E09-5749-BBF2-AAD44BD13552}">
      <text>
        <r>
          <rPr>
            <b/>
            <sz val="10"/>
            <color rgb="FF000000"/>
            <rFont val="Tahoma"/>
            <family val="2"/>
          </rPr>
          <t xml:space="preserve">was 20590000
</t>
        </r>
        <r>
          <rPr>
            <b/>
            <sz val="10"/>
            <color rgb="FF000000"/>
            <rFont val="Tahoma"/>
            <family val="2"/>
          </rPr>
          <t xml:space="preserve">
</t>
        </r>
        <r>
          <rPr>
            <b/>
            <sz val="10"/>
            <color rgb="FF000000"/>
            <rFont val="Tahoma"/>
            <family val="2"/>
          </rPr>
          <t>VNP200</t>
        </r>
      </text>
    </comment>
    <comment ref="C10" authorId="0" shapeId="0" xr:uid="{2BF6886F-4343-5C44-8C13-B857E53194B8}">
      <text>
        <r>
          <rPr>
            <b/>
            <sz val="10"/>
            <color rgb="FF000000"/>
            <rFont val="Tahoma"/>
            <family val="2"/>
          </rPr>
          <t>W9 20.590</t>
        </r>
      </text>
    </comment>
    <comment ref="D10" authorId="3" shapeId="0" xr:uid="{B4137FB7-BD30-DE4D-8212-52054548BA8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19.990.000</t>
        </r>
      </text>
    </comment>
    <comment ref="E10" authorId="1" shapeId="0" xr:uid="{559B4580-9F30-A249-94EB-CBD0FF777ED3}">
      <text>
        <r>
          <rPr>
            <sz val="12"/>
            <color rgb="FF000000"/>
            <rFont val="Aptos Narrow"/>
            <family val="2"/>
          </rPr>
          <t xml:space="preserve">Chỉ còn màu Purple, Blue, White số lượng ít
</t>
        </r>
      </text>
    </comment>
    <comment ref="B11" authorId="0" shapeId="0" xr:uid="{5E1E1B9D-B658-B647-B315-8AF31B798A07}">
      <text>
        <r>
          <rPr>
            <b/>
            <sz val="10"/>
            <color rgb="FF000000"/>
            <rFont val="Tahoma"/>
            <family val="2"/>
          </rPr>
          <t xml:space="preserve">was 17590000
</t>
        </r>
        <r>
          <rPr>
            <b/>
            <sz val="10"/>
            <color rgb="FF000000"/>
            <rFont val="Tahoma"/>
            <family val="2"/>
          </rPr>
          <t xml:space="preserve">
</t>
        </r>
        <r>
          <rPr>
            <b/>
            <sz val="10"/>
            <color rgb="FF000000"/>
            <rFont val="Tahoma"/>
            <family val="2"/>
          </rPr>
          <t>VNP200</t>
        </r>
      </text>
    </comment>
    <comment ref="C11" authorId="0" shapeId="0" xr:uid="{A3C442D9-FEE4-1143-8FA4-4ADC2DCE9BF9}">
      <text>
        <r>
          <rPr>
            <b/>
            <sz val="10"/>
            <color rgb="FF000000"/>
            <rFont val="Tahoma"/>
            <family val="2"/>
          </rPr>
          <t>W9 17.590</t>
        </r>
      </text>
    </comment>
    <comment ref="D11" authorId="3" shapeId="0" xr:uid="{5448B2FC-FF7A-5246-8651-A601B624749F}">
      <text>
        <r>
          <rPr>
            <b/>
            <sz val="10"/>
            <color rgb="FF000000"/>
            <rFont val="Tahoma"/>
            <family val="2"/>
          </rPr>
          <t>Việt Hoàng:</t>
        </r>
        <r>
          <rPr>
            <sz val="10"/>
            <color rgb="FF000000"/>
            <rFont val="Tahoma"/>
            <family val="2"/>
          </rPr>
          <t xml:space="preserve">
</t>
        </r>
        <r>
          <rPr>
            <sz val="10"/>
            <color rgb="FF000000"/>
            <rFont val="Tahoma"/>
            <family val="2"/>
          </rPr>
          <t xml:space="preserve">Last week was:
</t>
        </r>
        <r>
          <rPr>
            <sz val="10"/>
            <color rgb="FF000000"/>
            <rFont val="Tahoma"/>
            <family val="2"/>
          </rPr>
          <t>17.190.000</t>
        </r>
      </text>
    </comment>
    <comment ref="E11" authorId="1" shapeId="0" xr:uid="{0BFB0AD6-DBE4-485B-BA1E-AF70149A34B6}">
      <text>
        <r>
          <rPr>
            <sz val="12"/>
            <color theme="1"/>
            <rFont val="Aptos Narrow"/>
            <family val="2"/>
            <scheme val="minor"/>
          </rPr>
          <t xml:space="preserve">Last week was: 16.990K
</t>
        </r>
      </text>
    </comment>
    <comment ref="B12" authorId="0" shapeId="0" xr:uid="{EBAD6511-4798-D643-B501-3750C6809DB1}">
      <text>
        <r>
          <rPr>
            <b/>
            <sz val="10"/>
            <color rgb="FF000000"/>
            <rFont val="Tahoma"/>
            <family val="2"/>
          </rPr>
          <t xml:space="preserve">was 13990000
</t>
        </r>
        <r>
          <rPr>
            <b/>
            <sz val="10"/>
            <color rgb="FF000000"/>
            <rFont val="Tahoma"/>
            <family val="2"/>
          </rPr>
          <t xml:space="preserve">
VNP100
</t>
        </r>
        <r>
          <rPr>
            <b/>
            <sz val="10"/>
            <color rgb="FF000000"/>
            <rFont val="Tahoma"/>
            <family val="2"/>
          </rPr>
          <t xml:space="preserve">
</t>
        </r>
        <r>
          <rPr>
            <b/>
            <sz val="10"/>
            <color rgb="FF000000"/>
            <rFont val="Tahoma"/>
            <family val="2"/>
          </rPr>
          <t>đen rẻ nhất, màu khác thêm 500</t>
        </r>
      </text>
    </comment>
    <comment ref="C12" authorId="0" shapeId="0" xr:uid="{001F39B8-54A0-344F-8F54-F9E9E9E35853}">
      <text>
        <r>
          <rPr>
            <b/>
            <sz val="10"/>
            <color rgb="FF000000"/>
            <rFont val="Tahoma"/>
            <family val="2"/>
          </rPr>
          <t>W9 13.990</t>
        </r>
      </text>
    </comment>
    <comment ref="D12" authorId="3" shapeId="0" xr:uid="{B2CFABEC-2830-F548-A87E-DB9396766C0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13.290.000</t>
        </r>
      </text>
    </comment>
    <comment ref="E12" authorId="1" shapeId="0" xr:uid="{796BCC63-4CC7-CE4D-B0BF-26FC53B445F9}">
      <text>
        <r>
          <rPr>
            <sz val="12"/>
            <color rgb="FF000000"/>
            <rFont val="Aptos Narrow"/>
            <family val="2"/>
          </rPr>
          <t>Giảm 300K cho màu Đen và Starlight</t>
        </r>
      </text>
    </comment>
    <comment ref="F12" authorId="4" shapeId="0" xr:uid="{45637DF3-484B-C84D-B3A2-6808928BE161}">
      <text>
        <r>
          <rPr>
            <sz val="12"/>
            <color theme="1"/>
            <rFont val="Aptos Narrow"/>
            <family val="2"/>
            <scheme val="minor"/>
          </rPr>
          <t>chit trang:
13.290.000</t>
        </r>
      </text>
    </comment>
    <comment ref="B13" authorId="0" shapeId="0" xr:uid="{17BBBCB6-02BE-704A-A22B-1E85A5C41B1C}">
      <text>
        <r>
          <rPr>
            <b/>
            <sz val="10"/>
            <color rgb="FF000000"/>
            <rFont val="Tahoma"/>
            <family val="2"/>
          </rPr>
          <t xml:space="preserve">was 11590000
</t>
        </r>
        <r>
          <rPr>
            <b/>
            <sz val="10"/>
            <color rgb="FF000000"/>
            <rFont val="Tahoma"/>
            <family val="2"/>
          </rPr>
          <t xml:space="preserve">
</t>
        </r>
        <r>
          <rPr>
            <b/>
            <sz val="10"/>
            <color rgb="FF000000"/>
            <rFont val="Tahoma"/>
            <family val="2"/>
          </rPr>
          <t>VNP100</t>
        </r>
      </text>
    </comment>
    <comment ref="C13" authorId="0" shapeId="0" xr:uid="{600724B8-D5D7-DB49-A617-CC626A5CCD62}">
      <text>
        <r>
          <rPr>
            <b/>
            <sz val="10"/>
            <color rgb="FF000000"/>
            <rFont val="Tahoma"/>
            <family val="2"/>
          </rPr>
          <t>W9 11.590</t>
        </r>
      </text>
    </comment>
    <comment ref="B14" authorId="0" shapeId="0" xr:uid="{0D7EACB3-944A-F647-A5CC-9F26C284A36B}">
      <text>
        <r>
          <rPr>
            <b/>
            <sz val="10"/>
            <color rgb="FF000000"/>
            <rFont val="Tahoma"/>
            <family val="2"/>
          </rPr>
          <t xml:space="preserve">was 8990000
</t>
        </r>
        <r>
          <rPr>
            <b/>
            <sz val="10"/>
            <color rgb="FF000000"/>
            <rFont val="Tahoma"/>
            <family val="2"/>
          </rPr>
          <t xml:space="preserve">
</t>
        </r>
        <r>
          <rPr>
            <b/>
            <sz val="10"/>
            <color rgb="FF000000"/>
            <rFont val="Tahoma"/>
            <family val="2"/>
          </rPr>
          <t>VNP50</t>
        </r>
      </text>
    </comment>
    <comment ref="C14" authorId="0" shapeId="0" xr:uid="{41E619F7-0E95-524F-AF10-B726827855D8}">
      <text>
        <r>
          <rPr>
            <b/>
            <sz val="10"/>
            <color rgb="FF000000"/>
            <rFont val="Tahoma"/>
            <family val="2"/>
          </rPr>
          <t>W9 8.990</t>
        </r>
      </text>
    </comment>
    <comment ref="D14" authorId="3" shapeId="0" xr:uid="{225C6996-3FA2-7545-8073-C31E84A5E84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8.690.000</t>
        </r>
      </text>
    </comment>
    <comment ref="E14" authorId="1" shapeId="0" xr:uid="{BC2A4A3A-AFC1-FE4F-A3CC-4017D34F43B3}">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F14" authorId="4" shapeId="0" xr:uid="{B49933A0-B12D-A648-BC0A-AC2CADDFD748}">
      <text>
        <r>
          <rPr>
            <sz val="12"/>
            <color theme="1"/>
            <rFont val="Aptos Narrow"/>
            <family val="2"/>
            <scheme val="minor"/>
          </rPr>
          <t>chit trang:
8.390.000</t>
        </r>
      </text>
    </comment>
    <comment ref="B15" authorId="0" shapeId="0" xr:uid="{E87E2016-6055-B24A-9308-70EBCD0FD4CE}">
      <text>
        <r>
          <rPr>
            <b/>
            <sz val="10"/>
            <color rgb="FF000000"/>
            <rFont val="Tahoma"/>
            <family val="2"/>
          </rPr>
          <t xml:space="preserve">was 13990000
</t>
        </r>
        <r>
          <rPr>
            <b/>
            <sz val="10"/>
            <color rgb="FF000000"/>
            <rFont val="Tahoma"/>
            <family val="2"/>
          </rPr>
          <t xml:space="preserve">
</t>
        </r>
        <r>
          <rPr>
            <b/>
            <sz val="10"/>
            <color rgb="FF000000"/>
            <rFont val="Tahoma"/>
            <family val="2"/>
          </rPr>
          <t xml:space="preserve">VNP100
</t>
        </r>
        <r>
          <rPr>
            <b/>
            <sz val="10"/>
            <color rgb="FF000000"/>
            <rFont val="Tahoma"/>
            <family val="2"/>
          </rPr>
          <t>Giảm thêm 400K cho giáo dục</t>
        </r>
      </text>
    </comment>
    <comment ref="B16" authorId="0" shapeId="0" xr:uid="{AC3C822B-96FA-FB41-9ED1-C5BCAB6B6EE2}">
      <text>
        <r>
          <rPr>
            <b/>
            <sz val="10"/>
            <color rgb="FF000000"/>
            <rFont val="Tahoma"/>
            <family val="2"/>
          </rPr>
          <t xml:space="preserve">was 9390000
</t>
        </r>
        <r>
          <rPr>
            <b/>
            <sz val="10"/>
            <color rgb="FF000000"/>
            <rFont val="Tahoma"/>
            <family val="2"/>
          </rPr>
          <t xml:space="preserve">
</t>
        </r>
        <r>
          <rPr>
            <b/>
            <sz val="10"/>
            <color rgb="FF000000"/>
            <rFont val="Tahoma"/>
            <family val="2"/>
          </rPr>
          <t xml:space="preserve">VNP100
</t>
        </r>
        <r>
          <rPr>
            <b/>
            <sz val="10"/>
            <color rgb="FF000000"/>
            <rFont val="Tahoma"/>
            <family val="2"/>
          </rPr>
          <t>giảm thêm 300K cho GD</t>
        </r>
      </text>
    </comment>
    <comment ref="C16" authorId="0" shapeId="0" xr:uid="{99A18D1D-80ED-2546-AFA8-3C4223CE30E7}">
      <text>
        <r>
          <rPr>
            <b/>
            <sz val="10"/>
            <color rgb="FF000000"/>
            <rFont val="Tahoma"/>
            <family val="2"/>
          </rPr>
          <t>W9 9.390</t>
        </r>
      </text>
    </comment>
    <comment ref="D16" authorId="3" shapeId="0" xr:uid="{5F9238E2-7C12-6B48-AB86-4DB6D9F45E9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8.590.000</t>
        </r>
      </text>
    </comment>
    <comment ref="E16" authorId="1" shapeId="0" xr:uid="{C0B9E8BA-2016-2B46-A926-9DBC2E8F1C9C}">
      <text>
        <r>
          <rPr>
            <sz val="12"/>
            <color theme="1"/>
            <rFont val="Aptos Narrow"/>
            <family val="2"/>
            <scheme val="minor"/>
          </rPr>
          <t xml:space="preserve">Last week is: 8.490K
Giảm 200K cho khách mua Online đã trừ
</t>
        </r>
      </text>
    </comment>
    <comment ref="F16" authorId="4" shapeId="0" xr:uid="{9D0B1FE9-967E-8645-B449-81EAF6F5D8FD}">
      <text>
        <r>
          <rPr>
            <sz val="12"/>
            <color rgb="FF000000"/>
            <rFont val="Aptos Narrow"/>
            <family val="2"/>
          </rPr>
          <t xml:space="preserve">chit trang:
</t>
        </r>
        <r>
          <rPr>
            <sz val="12"/>
            <color rgb="FF000000"/>
            <rFont val="Aptos Narrow"/>
            <family val="2"/>
          </rPr>
          <t>8.690.000</t>
        </r>
      </text>
    </comment>
    <comment ref="G16" authorId="5" shapeId="0" xr:uid="{0039CE6B-8CA9-0A4F-8C98-771B5CFCBDE2}">
      <text>
        <r>
          <rPr>
            <b/>
            <sz val="10"/>
            <color rgb="FF000000"/>
            <rFont val="Tahoma"/>
            <family val="2"/>
          </rPr>
          <t>Tran Dat:</t>
        </r>
        <r>
          <rPr>
            <sz val="10"/>
            <color rgb="FF000000"/>
            <rFont val="Tahoma"/>
            <family val="2"/>
          </rPr>
          <t xml:space="preserve">
</t>
        </r>
        <r>
          <rPr>
            <sz val="10"/>
            <color rgb="FF000000"/>
            <rFont val="Tahoma"/>
            <family val="2"/>
          </rPr>
          <t>8.790</t>
        </r>
      </text>
    </comment>
    <comment ref="B17" authorId="0" shapeId="0" xr:uid="{82B2FCE1-6DC0-104D-A3CE-A03C4A20EED1}">
      <text>
        <r>
          <rPr>
            <b/>
            <sz val="10"/>
            <color rgb="FF000000"/>
            <rFont val="Tahoma"/>
            <family val="2"/>
          </rPr>
          <t xml:space="preserve">was 7090000
</t>
        </r>
        <r>
          <rPr>
            <b/>
            <sz val="10"/>
            <color rgb="FF000000"/>
            <rFont val="Tahoma"/>
            <family val="2"/>
          </rPr>
          <t xml:space="preserve">
</t>
        </r>
        <r>
          <rPr>
            <b/>
            <sz val="10"/>
            <color rgb="FF000000"/>
            <rFont val="Tahoma"/>
            <family val="2"/>
          </rPr>
          <t xml:space="preserve">VNP50
</t>
        </r>
        <r>
          <rPr>
            <sz val="10"/>
            <color rgb="FF000000"/>
            <rFont val="Tahoma"/>
            <family val="2"/>
          </rPr>
          <t>Giảm thêm 300K cho GD</t>
        </r>
      </text>
    </comment>
    <comment ref="C17" authorId="0" shapeId="0" xr:uid="{6DBD69DF-0AB7-5543-B1FA-183E1EC391A0}">
      <text>
        <r>
          <rPr>
            <b/>
            <sz val="10"/>
            <color rgb="FF000000"/>
            <rFont val="Tahoma"/>
            <family val="2"/>
          </rPr>
          <t>W9 7.090</t>
        </r>
      </text>
    </comment>
    <comment ref="E17" authorId="1" shapeId="0" xr:uid="{22821526-40B8-D84C-AD98-DEB21AF818AA}">
      <text>
        <r>
          <rPr>
            <sz val="12"/>
            <color rgb="FF000000"/>
            <rFont val="Aptos Narrow"/>
            <family val="2"/>
          </rPr>
          <t>Giảm 10% tối đa 120K khi mở ví VNPAY</t>
        </r>
      </text>
    </comment>
    <comment ref="B18" authorId="0" shapeId="0" xr:uid="{3B7E1333-F5B1-6343-AD83-D20B0370B5D9}">
      <text>
        <r>
          <rPr>
            <b/>
            <sz val="10"/>
            <color rgb="FF000000"/>
            <rFont val="Tahoma"/>
            <family val="2"/>
          </rPr>
          <t xml:space="preserve">was 15290000
</t>
        </r>
        <r>
          <rPr>
            <b/>
            <sz val="10"/>
            <color rgb="FF000000"/>
            <rFont val="Tahoma"/>
            <family val="2"/>
          </rPr>
          <t xml:space="preserve">
</t>
        </r>
        <r>
          <rPr>
            <b/>
            <sz val="10"/>
            <color rgb="FF000000"/>
            <rFont val="Tahoma"/>
            <family val="2"/>
          </rPr>
          <t>VNP100</t>
        </r>
      </text>
    </comment>
    <comment ref="C18" authorId="0" shapeId="0" xr:uid="{6667967C-7A65-7C42-9876-F599E5651BA9}">
      <text>
        <r>
          <rPr>
            <b/>
            <sz val="10"/>
            <color rgb="FF000000"/>
            <rFont val="Tahoma"/>
            <family val="2"/>
          </rPr>
          <t>W9 15.290</t>
        </r>
      </text>
    </comment>
    <comment ref="D18" authorId="3" shapeId="0" xr:uid="{58E4BE4F-7B73-314A-B2CD-8092B756AC2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14.890.000</t>
        </r>
      </text>
    </comment>
    <comment ref="E18" authorId="1" shapeId="0" xr:uid="{718733E9-BC36-BF44-9A6E-F6728C6D7A3A}">
      <text>
        <r>
          <rPr>
            <sz val="12"/>
            <color rgb="FF000000"/>
            <rFont val="Aptos Narrow"/>
            <family val="2"/>
          </rPr>
          <t xml:space="preserve">Last week is: 14.642K
</t>
        </r>
        <r>
          <rPr>
            <sz val="12"/>
            <color rgb="FF000000"/>
            <rFont val="Aptos Narrow"/>
            <family val="2"/>
          </rPr>
          <t xml:space="preserve">
</t>
        </r>
        <r>
          <rPr>
            <sz val="12"/>
            <color rgb="FF000000"/>
            <rFont val="Aptos Narrow"/>
            <family val="2"/>
          </rPr>
          <t>Voucher giảm 1% tối đa 300K VNPAY</t>
        </r>
      </text>
    </comment>
    <comment ref="F18" authorId="4" shapeId="0" xr:uid="{6C01CDD5-347B-4097-B7A5-5975C728D235}">
      <text>
        <r>
          <rPr>
            <sz val="12"/>
            <color rgb="FF000000"/>
            <rFont val="Aptos Narrow"/>
            <family val="2"/>
          </rPr>
          <t xml:space="preserve">chit trang:
</t>
        </r>
        <r>
          <rPr>
            <sz val="12"/>
            <color rgb="FF000000"/>
            <rFont val="Aptos Narrow"/>
            <family val="2"/>
          </rPr>
          <t>14.890k</t>
        </r>
      </text>
    </comment>
    <comment ref="G18" authorId="5" shapeId="0" xr:uid="{FC3D06F7-805C-164C-9F6A-A15A31393E08}">
      <text>
        <r>
          <rPr>
            <b/>
            <sz val="10"/>
            <color rgb="FF000000"/>
            <rFont val="Tahoma"/>
            <family val="2"/>
          </rPr>
          <t>Tran Dat:</t>
        </r>
        <r>
          <rPr>
            <sz val="10"/>
            <color rgb="FF000000"/>
            <rFont val="Tahoma"/>
            <family val="2"/>
          </rPr>
          <t xml:space="preserve">
</t>
        </r>
        <r>
          <rPr>
            <sz val="10"/>
            <color rgb="FF000000"/>
            <rFont val="Tahoma"/>
            <family val="2"/>
          </rPr>
          <t xml:space="preserve">14.390
</t>
        </r>
      </text>
    </comment>
    <comment ref="B19" authorId="0" shapeId="0" xr:uid="{1CA4A34B-B4D0-2D40-AD83-70BD82C8EC3A}">
      <text>
        <r>
          <rPr>
            <b/>
            <sz val="10"/>
            <color rgb="FF000000"/>
            <rFont val="Tahoma"/>
            <family val="2"/>
          </rPr>
          <t xml:space="preserve">was 20990000
</t>
        </r>
        <r>
          <rPr>
            <b/>
            <sz val="10"/>
            <color rgb="FF000000"/>
            <rFont val="Tahoma"/>
            <family val="2"/>
          </rPr>
          <t xml:space="preserve">
</t>
        </r>
        <r>
          <rPr>
            <b/>
            <sz val="10"/>
            <color rgb="FF000000"/>
            <rFont val="Tahoma"/>
            <family val="2"/>
          </rPr>
          <t xml:space="preserve">VNP200
</t>
        </r>
        <r>
          <rPr>
            <b/>
            <sz val="10"/>
            <color rgb="FF000000"/>
            <rFont val="Tahoma"/>
            <family val="2"/>
          </rPr>
          <t xml:space="preserve">
</t>
        </r>
        <r>
          <rPr>
            <b/>
            <sz val="10"/>
            <color rgb="FF000000"/>
            <rFont val="Tahoma"/>
            <family val="2"/>
          </rPr>
          <t>Giảm thêm 400K cho giáo dục</t>
        </r>
      </text>
    </comment>
    <comment ref="C19" authorId="0" shapeId="0" xr:uid="{A94726B8-4CD6-4B48-8A83-C5107B6B77F9}">
      <text>
        <r>
          <rPr>
            <b/>
            <sz val="10"/>
            <color rgb="FF000000"/>
            <rFont val="Tahoma"/>
            <family val="2"/>
          </rPr>
          <t>W9 20.990</t>
        </r>
      </text>
    </comment>
    <comment ref="D19" authorId="3" shapeId="0" xr:uid="{A8A58B63-9AF6-684A-AF6B-A796AF18A2B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20.690.000</t>
        </r>
      </text>
    </comment>
    <comment ref="E19" authorId="1" shapeId="0" xr:uid="{0D312B2C-90C5-2C4E-B1A1-FE48C23693B1}">
      <text>
        <r>
          <rPr>
            <sz val="12"/>
            <color rgb="FF000000"/>
            <rFont val="Aptos Narrow"/>
            <family val="2"/>
          </rPr>
          <t xml:space="preserve">Last week is: 21.190K
</t>
        </r>
        <r>
          <rPr>
            <sz val="12"/>
            <color rgb="FF000000"/>
            <rFont val="Aptos Narrow"/>
            <family val="2"/>
          </rPr>
          <t xml:space="preserve">
</t>
        </r>
        <r>
          <rPr>
            <sz val="12"/>
            <color rgb="FF000000"/>
            <rFont val="Aptos Narrow"/>
            <family val="2"/>
          </rPr>
          <t>Voucher giảm 10% tối đa 300K VNPAY</t>
        </r>
      </text>
    </comment>
    <comment ref="F19" authorId="4" shapeId="0" xr:uid="{55936C70-0FBB-49BD-9217-23800E30CBA8}">
      <text>
        <r>
          <rPr>
            <sz val="12"/>
            <color rgb="FF000000"/>
            <rFont val="Aptos Narrow"/>
            <family val="2"/>
          </rPr>
          <t xml:space="preserve">chit trang:
</t>
        </r>
        <r>
          <rPr>
            <sz val="12"/>
            <color rgb="FF000000"/>
            <rFont val="Aptos Narrow"/>
            <family val="2"/>
          </rPr>
          <t>20.990</t>
        </r>
      </text>
    </comment>
    <comment ref="B20" authorId="0" shapeId="0" xr:uid="{2F24AFCA-1823-7C48-BABD-19DA3D49480B}">
      <text>
        <r>
          <rPr>
            <b/>
            <sz val="10"/>
            <color rgb="FF000000"/>
            <rFont val="Tahoma"/>
            <family val="2"/>
          </rPr>
          <t xml:space="preserve">was 27790000
</t>
        </r>
        <r>
          <rPr>
            <b/>
            <sz val="10"/>
            <color rgb="FF000000"/>
            <rFont val="Tahoma"/>
            <family val="2"/>
          </rPr>
          <t xml:space="preserve">
</t>
        </r>
        <r>
          <rPr>
            <b/>
            <sz val="10"/>
            <color rgb="FF000000"/>
            <rFont val="Tahoma"/>
            <family val="2"/>
          </rPr>
          <t xml:space="preserve">VNP200
</t>
        </r>
        <r>
          <rPr>
            <b/>
            <sz val="10"/>
            <color rgb="FF000000"/>
            <rFont val="Tahoma"/>
            <family val="2"/>
          </rPr>
          <t>giảm thêm 500K GD</t>
        </r>
      </text>
    </comment>
    <comment ref="C20" authorId="0" shapeId="0" xr:uid="{78AC2482-54E5-7F46-A0EA-9ADED5504FEA}">
      <text>
        <r>
          <rPr>
            <b/>
            <sz val="10"/>
            <color rgb="FF000000"/>
            <rFont val="Tahoma"/>
            <family val="2"/>
          </rPr>
          <t>W9 27.790</t>
        </r>
      </text>
    </comment>
    <comment ref="E20" authorId="1" shapeId="0" xr:uid="{2E8A5D47-B79D-8A4B-B8F2-F3FB0C8EACB6}">
      <text>
        <r>
          <rPr>
            <sz val="12"/>
            <color theme="1"/>
            <rFont val="Aptos Narrow"/>
            <family val="2"/>
            <scheme val="minor"/>
          </rPr>
          <t xml:space="preserve">Last week is: 26.890K
Nhập mã VTQR300 khách hàng sẽ được tặng 1% tối đa 300.000 cho đơn hàng có giá trị từ 3 triệu trở lên khi thanh toán qua VNPAY-QR </t>
        </r>
      </text>
    </comment>
    <comment ref="B21" authorId="0" shapeId="0" xr:uid="{C5C95B7B-9B1D-BA43-A01A-8C1CA0DF7120}">
      <text>
        <r>
          <rPr>
            <b/>
            <sz val="10"/>
            <color rgb="FF000000"/>
            <rFont val="Tahoma"/>
            <family val="2"/>
          </rPr>
          <t xml:space="preserve">was 37290000
</t>
        </r>
        <r>
          <rPr>
            <b/>
            <sz val="10"/>
            <color rgb="FF000000"/>
            <rFont val="Tahoma"/>
            <family val="2"/>
          </rPr>
          <t xml:space="preserve">
</t>
        </r>
        <r>
          <rPr>
            <b/>
            <sz val="10"/>
            <color rgb="FF000000"/>
            <rFont val="Tahoma"/>
            <family val="2"/>
          </rPr>
          <t xml:space="preserve">VNP200
</t>
        </r>
        <r>
          <rPr>
            <b/>
            <sz val="10"/>
            <color rgb="FF000000"/>
            <rFont val="Tahoma"/>
            <family val="2"/>
          </rPr>
          <t>giảm thêm 500K cho giáo dục</t>
        </r>
      </text>
    </comment>
    <comment ref="E21" authorId="1" shapeId="0" xr:uid="{1620E301-2732-455B-AC19-D7AECA57E736}">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B22" authorId="0" shapeId="0" xr:uid="{FF3CD2FB-1EA6-A142-9AC5-5F6547DCBE0F}">
      <text>
        <r>
          <rPr>
            <b/>
            <sz val="10"/>
            <color rgb="FF000000"/>
            <rFont val="Tahoma"/>
            <family val="2"/>
          </rPr>
          <t xml:space="preserve">was 5790000
</t>
        </r>
        <r>
          <rPr>
            <b/>
            <sz val="10"/>
            <color rgb="FF000000"/>
            <rFont val="Tahoma"/>
            <family val="2"/>
          </rPr>
          <t xml:space="preserve">
</t>
        </r>
        <r>
          <rPr>
            <b/>
            <sz val="10"/>
            <color rgb="FF000000"/>
            <rFont val="Tahoma"/>
            <family val="2"/>
          </rPr>
          <t>VNP50</t>
        </r>
      </text>
    </comment>
    <comment ref="C22" authorId="0" shapeId="0" xr:uid="{D0724E3C-30D8-C34A-A1A1-0DC24DFD48C3}">
      <text>
        <r>
          <rPr>
            <b/>
            <sz val="10"/>
            <color rgb="FF000000"/>
            <rFont val="Tahoma"/>
            <family val="2"/>
          </rPr>
          <t>W9 5.790</t>
        </r>
      </text>
    </comment>
    <comment ref="F22" authorId="4" shapeId="0" xr:uid="{6AE14C2D-9C26-8F40-9C96-2D1FA465DED6}">
      <text>
        <r>
          <rPr>
            <sz val="12"/>
            <color theme="1"/>
            <rFont val="Aptos Narrow"/>
            <family val="2"/>
            <scheme val="minor"/>
          </rPr>
          <t>chit trang:
5.690.000</t>
        </r>
      </text>
    </comment>
    <comment ref="B23" authorId="0" shapeId="0" xr:uid="{789D5DB7-C99F-A54E-B47F-13AD0B7A9584}">
      <text>
        <r>
          <rPr>
            <b/>
            <sz val="10"/>
            <color rgb="FF000000"/>
            <rFont val="Tahoma"/>
            <family val="2"/>
          </rPr>
          <t xml:space="preserve">was 7090000
</t>
        </r>
        <r>
          <rPr>
            <b/>
            <sz val="10"/>
            <color rgb="FF000000"/>
            <rFont val="Tahoma"/>
            <family val="2"/>
          </rPr>
          <t xml:space="preserve">
</t>
        </r>
        <r>
          <rPr>
            <b/>
            <sz val="10"/>
            <color rgb="FF000000"/>
            <rFont val="Tahoma"/>
            <family val="2"/>
          </rPr>
          <t>VNP50</t>
        </r>
      </text>
    </comment>
    <comment ref="C23" authorId="0" shapeId="0" xr:uid="{1BEA5421-422B-6741-A490-A9347ED8A488}">
      <text>
        <r>
          <rPr>
            <b/>
            <sz val="10"/>
            <color rgb="FF000000"/>
            <rFont val="Tahoma"/>
            <family val="2"/>
          </rPr>
          <t>W9 7.090</t>
        </r>
      </text>
    </comment>
    <comment ref="G23" authorId="5" shapeId="0" xr:uid="{A55219CA-94C5-C143-B777-2FB78C0A2559}">
      <text>
        <r>
          <rPr>
            <b/>
            <sz val="10"/>
            <color rgb="FF000000"/>
            <rFont val="Tahoma"/>
            <family val="2"/>
          </rPr>
          <t>Tran Dat:</t>
        </r>
        <r>
          <rPr>
            <sz val="10"/>
            <color rgb="FF000000"/>
            <rFont val="Tahoma"/>
            <family val="2"/>
          </rPr>
          <t xml:space="preserve">
</t>
        </r>
        <r>
          <rPr>
            <sz val="10"/>
            <color rgb="FF000000"/>
            <rFont val="Tahoma"/>
            <family val="2"/>
          </rPr>
          <t>7.190</t>
        </r>
      </text>
    </comment>
    <comment ref="B24" authorId="0" shapeId="0" xr:uid="{E13985F6-98EF-5747-B75C-4CFF4478AC6D}">
      <text>
        <r>
          <rPr>
            <b/>
            <sz val="10"/>
            <color rgb="FF000000"/>
            <rFont val="Tahoma"/>
            <family val="2"/>
          </rPr>
          <t xml:space="preserve">was 6590000
</t>
        </r>
        <r>
          <rPr>
            <b/>
            <sz val="10"/>
            <color rgb="FF000000"/>
            <rFont val="Tahoma"/>
            <family val="2"/>
          </rPr>
          <t xml:space="preserve">
</t>
        </r>
        <r>
          <rPr>
            <b/>
            <sz val="10"/>
            <color rgb="FF000000"/>
            <rFont val="Tahoma"/>
            <family val="2"/>
          </rPr>
          <t>VNP50</t>
        </r>
      </text>
    </comment>
    <comment ref="C24" authorId="0" shapeId="0" xr:uid="{04913F4C-6325-0246-8FE5-233A623B32AC}">
      <text>
        <r>
          <rPr>
            <b/>
            <sz val="10"/>
            <color rgb="FF000000"/>
            <rFont val="Tahoma"/>
            <family val="2"/>
          </rPr>
          <t>W9 6.590</t>
        </r>
      </text>
    </comment>
    <comment ref="B25" authorId="0" shapeId="0" xr:uid="{42B8E121-1B55-1844-B024-0033149AD7D7}">
      <text>
        <r>
          <rPr>
            <b/>
            <sz val="10"/>
            <color rgb="FF000000"/>
            <rFont val="Tahoma"/>
            <family val="2"/>
          </rPr>
          <t xml:space="preserve">was 7890000
</t>
        </r>
        <r>
          <rPr>
            <b/>
            <sz val="10"/>
            <color rgb="FF000000"/>
            <rFont val="Tahoma"/>
            <family val="2"/>
          </rPr>
          <t xml:space="preserve">
</t>
        </r>
        <r>
          <rPr>
            <b/>
            <sz val="10"/>
            <color rgb="FF000000"/>
            <rFont val="Tahoma"/>
            <family val="2"/>
          </rPr>
          <t>VNP50</t>
        </r>
      </text>
    </comment>
    <comment ref="C25" authorId="0" shapeId="0" xr:uid="{E544B306-C283-4346-B81F-5185C00CB1BE}">
      <text>
        <r>
          <rPr>
            <b/>
            <sz val="10"/>
            <color rgb="FF000000"/>
            <rFont val="Tahoma"/>
            <family val="2"/>
          </rPr>
          <t>W9 7.890</t>
        </r>
      </text>
    </comment>
    <comment ref="D26" authorId="3" shapeId="0" xr:uid="{24654933-9D8F-654D-A40E-068473ADFF1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9.990.000</t>
        </r>
      </text>
    </comment>
    <comment ref="E26" authorId="1" shapeId="0" xr:uid="{6391818A-7346-374F-A968-025D63E3A3C8}">
      <text>
        <r>
          <rPr>
            <sz val="12"/>
            <color rgb="FF000000"/>
            <rFont val="Aptos Narrow"/>
            <family val="2"/>
          </rPr>
          <t xml:space="preserve">Giảm 500K cho khách Pre-oder
</t>
        </r>
      </text>
    </comment>
    <comment ref="B27" authorId="0" shapeId="0" xr:uid="{E4A1B73A-61D5-3C42-BB20-5ABBD61725BD}">
      <text>
        <r>
          <rPr>
            <b/>
            <sz val="10"/>
            <color rgb="FF000000"/>
            <rFont val="Tahoma"/>
            <family val="2"/>
          </rPr>
          <t xml:space="preserve">was 13390000
</t>
        </r>
        <r>
          <rPr>
            <b/>
            <sz val="10"/>
            <color rgb="FF000000"/>
            <rFont val="Tahoma"/>
            <family val="2"/>
          </rPr>
          <t>VNP50</t>
        </r>
      </text>
    </comment>
    <comment ref="C27" authorId="0" shapeId="0" xr:uid="{D3F1ED40-82CD-FF4F-930D-AA4CDAE91779}">
      <text>
        <r>
          <rPr>
            <b/>
            <sz val="10"/>
            <color rgb="FF000000"/>
            <rFont val="Tahoma"/>
            <family val="2"/>
          </rPr>
          <t>W9 13.390</t>
        </r>
      </text>
    </comment>
    <comment ref="E27" authorId="1" shapeId="0" xr:uid="{40CC858D-861F-4B40-8C46-AA1E2F5AAD5B}">
      <text>
        <r>
          <rPr>
            <sz val="12"/>
            <color rgb="FF000000"/>
            <rFont val="Aptos Narrow"/>
            <family val="2"/>
          </rPr>
          <t>Last week is: 13.590K</t>
        </r>
      </text>
    </comment>
    <comment ref="B28" authorId="0" shapeId="0" xr:uid="{E560263C-6F5E-704F-AF7F-CD126283B84E}">
      <text>
        <r>
          <rPr>
            <b/>
            <sz val="10"/>
            <color rgb="FF000000"/>
            <rFont val="Tahoma"/>
            <family val="2"/>
          </rPr>
          <t xml:space="preserve">was 11790
</t>
        </r>
        <r>
          <rPr>
            <b/>
            <sz val="10"/>
            <color rgb="FF000000"/>
            <rFont val="Tahoma"/>
            <family val="2"/>
          </rPr>
          <t xml:space="preserve">
</t>
        </r>
        <r>
          <rPr>
            <b/>
            <sz val="10"/>
            <color rgb="FF000000"/>
            <rFont val="Tahoma"/>
            <family val="2"/>
          </rPr>
          <t>VNP50</t>
        </r>
      </text>
    </comment>
    <comment ref="C28" authorId="0" shapeId="0" xr:uid="{8D24A0F1-3224-D24E-9F9C-C7F60C1B8DBE}">
      <text>
        <r>
          <rPr>
            <b/>
            <sz val="10"/>
            <color rgb="FF000000"/>
            <rFont val="Tahoma"/>
            <family val="2"/>
          </rPr>
          <t>W9 11.790</t>
        </r>
      </text>
    </comment>
    <comment ref="E28" authorId="1" shapeId="0" xr:uid="{A1423231-0B14-CD4A-A81D-5E7AB82E954A}">
      <text>
        <r>
          <rPr>
            <sz val="12"/>
            <color rgb="FF000000"/>
            <rFont val="Aptos Narrow"/>
            <family val="2"/>
          </rPr>
          <t>Last week is: 11.790K</t>
        </r>
      </text>
    </comment>
    <comment ref="B29" authorId="0" shapeId="0" xr:uid="{DFA4FE44-F9CB-934C-8783-443378772901}">
      <text>
        <r>
          <rPr>
            <b/>
            <sz val="10"/>
            <color rgb="FF000000"/>
            <rFont val="Tahoma"/>
            <family val="2"/>
          </rPr>
          <t xml:space="preserve">was 14390
</t>
        </r>
        <r>
          <rPr>
            <b/>
            <sz val="10"/>
            <color rgb="FF000000"/>
            <rFont val="Tahoma"/>
            <family val="2"/>
          </rPr>
          <t xml:space="preserve">
</t>
        </r>
        <r>
          <rPr>
            <b/>
            <sz val="10"/>
            <color rgb="FF000000"/>
            <rFont val="Tahoma"/>
            <family val="2"/>
          </rPr>
          <t>VNP50</t>
        </r>
      </text>
    </comment>
    <comment ref="C29" authorId="0" shapeId="0" xr:uid="{99472772-B189-714F-B2ED-2B7C86762E16}">
      <text>
        <r>
          <rPr>
            <b/>
            <sz val="10"/>
            <color rgb="FF000000"/>
            <rFont val="Tahoma"/>
            <family val="2"/>
          </rPr>
          <t>W9 14.390</t>
        </r>
      </text>
    </comment>
    <comment ref="E29" authorId="1" shapeId="0" xr:uid="{8ED73619-462B-3749-982E-1BF3F67B2ADE}">
      <text>
        <r>
          <rPr>
            <sz val="12"/>
            <color rgb="FF000000"/>
            <rFont val="Aptos Narrow"/>
            <family val="2"/>
          </rPr>
          <t>Last week is: 14.390K</t>
        </r>
      </text>
    </comment>
    <comment ref="B30" authorId="0" shapeId="0" xr:uid="{F0751733-B983-5340-BF25-DDC79EF327FF}">
      <text>
        <r>
          <rPr>
            <b/>
            <sz val="10"/>
            <color rgb="FF000000"/>
            <rFont val="Tahoma"/>
            <family val="2"/>
          </rPr>
          <t xml:space="preserve">was 22990000
</t>
        </r>
        <r>
          <rPr>
            <b/>
            <sz val="10"/>
            <color rgb="FF000000"/>
            <rFont val="Tahoma"/>
            <family val="2"/>
          </rPr>
          <t xml:space="preserve">VNP200
</t>
        </r>
        <r>
          <rPr>
            <b/>
            <sz val="10"/>
            <color rgb="FF000000"/>
            <rFont val="Tahoma"/>
            <family val="2"/>
          </rPr>
          <t xml:space="preserve">
</t>
        </r>
      </text>
    </comment>
    <comment ref="C30" authorId="0" shapeId="0" xr:uid="{98095BDA-AFD5-914D-A0A7-333C086936BA}">
      <text>
        <r>
          <rPr>
            <b/>
            <sz val="10"/>
            <color rgb="FF000000"/>
            <rFont val="Tahoma"/>
            <family val="2"/>
          </rPr>
          <t>W9 22.990</t>
        </r>
      </text>
    </comment>
    <comment ref="E30" authorId="1" shapeId="0" xr:uid="{8A4F1237-4FF3-4D0A-B879-FF5F19C08982}">
      <text>
        <r>
          <rPr>
            <sz val="12"/>
            <color theme="1"/>
            <rFont val="Aptos Narrow"/>
            <family val="2"/>
            <scheme val="minor"/>
          </rPr>
          <t xml:space="preserve">Last week was: 22.990K
Nhập mã VTQR300 khách hàng sẽ được tặng 1% tối đa 300.000 cho đơn hàng có giá trị từ 3.000.000đ trở lên khi thanh toán qua VNPAY-QR. </t>
        </r>
      </text>
    </comment>
    <comment ref="G30" authorId="5" shapeId="0" xr:uid="{E48507CE-4967-F244-AEB9-12CAEB98FF19}">
      <text>
        <r>
          <rPr>
            <b/>
            <sz val="10"/>
            <color rgb="FF000000"/>
            <rFont val="Tahoma"/>
            <family val="2"/>
          </rPr>
          <t>Tran Dat:</t>
        </r>
        <r>
          <rPr>
            <sz val="10"/>
            <color rgb="FF000000"/>
            <rFont val="Tahoma"/>
            <family val="2"/>
          </rPr>
          <t xml:space="preserve">
</t>
        </r>
        <r>
          <rPr>
            <sz val="10"/>
            <color rgb="FF000000"/>
            <rFont val="Tahoma"/>
            <family val="2"/>
          </rPr>
          <t xml:space="preserve">20.890
</t>
        </r>
      </text>
    </comment>
    <comment ref="B31" authorId="0" shapeId="0" xr:uid="{44B4506B-BE16-D84A-A7EC-896BDE492148}">
      <text>
        <r>
          <rPr>
            <b/>
            <sz val="10"/>
            <color rgb="FF000000"/>
            <rFont val="Tahoma"/>
            <family val="2"/>
          </rPr>
          <t xml:space="preserve">was 5690000
</t>
        </r>
        <r>
          <rPr>
            <b/>
            <sz val="10"/>
            <color rgb="FF000000"/>
            <rFont val="Tahoma"/>
            <family val="2"/>
          </rPr>
          <t xml:space="preserve">
</t>
        </r>
        <r>
          <rPr>
            <b/>
            <sz val="10"/>
            <color rgb="FF000000"/>
            <rFont val="Tahoma"/>
            <family val="2"/>
          </rPr>
          <t>VN50</t>
        </r>
      </text>
    </comment>
    <comment ref="C31" authorId="0" shapeId="0" xr:uid="{EE081EC9-34E9-FE42-97D9-73C34BDA383D}">
      <text>
        <r>
          <rPr>
            <b/>
            <sz val="10"/>
            <color rgb="FF000000"/>
            <rFont val="Tahoma"/>
            <family val="2"/>
          </rPr>
          <t>W9 5.690</t>
        </r>
      </text>
    </comment>
    <comment ref="D31" authorId="3" shapeId="0" xr:uid="{D4C84A49-D8DA-8F46-B7DA-31EE57CC3F2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E31" authorId="1" shapeId="0" xr:uid="{C3D38FBB-4ACD-A247-AB18-10CD06BD1CDD}">
      <text>
        <r>
          <rPr>
            <sz val="12"/>
            <color theme="1"/>
            <rFont val="Aptos Narrow"/>
            <family val="2"/>
            <scheme val="minor"/>
          </rPr>
          <t xml:space="preserve">Last week was: 5.390K
</t>
        </r>
      </text>
    </comment>
    <comment ref="F31" authorId="4" shapeId="0" xr:uid="{02DEF85E-2756-4C9C-AB51-D6AAF3EA980E}">
      <text>
        <r>
          <rPr>
            <sz val="12"/>
            <color rgb="FF000000"/>
            <rFont val="Aptos Narrow"/>
            <family val="2"/>
          </rPr>
          <t xml:space="preserve">chit trang:
</t>
        </r>
        <r>
          <rPr>
            <sz val="12"/>
            <color rgb="FF000000"/>
            <rFont val="Aptos Narrow"/>
            <family val="2"/>
          </rPr>
          <t>5.490.000</t>
        </r>
      </text>
    </comment>
    <comment ref="B32" authorId="0" shapeId="0" xr:uid="{30B87E82-3189-9540-9F44-79A08B91D445}">
      <text>
        <r>
          <rPr>
            <b/>
            <sz val="10"/>
            <color rgb="FF000000"/>
            <rFont val="Tahoma"/>
            <family val="2"/>
          </rPr>
          <t xml:space="preserve">was 4590000
</t>
        </r>
        <r>
          <rPr>
            <b/>
            <sz val="10"/>
            <color rgb="FF000000"/>
            <rFont val="Tahoma"/>
            <family val="2"/>
          </rPr>
          <t xml:space="preserve">
</t>
        </r>
        <r>
          <rPr>
            <b/>
            <sz val="10"/>
            <color rgb="FF000000"/>
            <rFont val="Tahoma"/>
            <family val="2"/>
          </rPr>
          <t>VNP50</t>
        </r>
      </text>
    </comment>
    <comment ref="E32" authorId="1" shapeId="0" xr:uid="{1E9261DA-49A7-3242-8EEE-C2FD4667CFD6}">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E33" authorId="0" shapeId="0" xr:uid="{3804B2C4-4968-4C4E-B9C4-C6613786F478}">
      <text>
        <r>
          <rPr>
            <b/>
            <sz val="10"/>
            <color rgb="FF000000"/>
            <rFont val="Tahoma"/>
            <family val="2"/>
          </rPr>
          <t>was 3490000</t>
        </r>
      </text>
    </comment>
    <comment ref="B34" authorId="0" shapeId="0" xr:uid="{5D12C2A9-4784-F549-98AA-F62E0BFACCDB}">
      <text>
        <r>
          <rPr>
            <b/>
            <sz val="10"/>
            <color rgb="FF000000"/>
            <rFont val="Tahoma"/>
            <family val="2"/>
          </rPr>
          <t>was 4090000</t>
        </r>
      </text>
    </comment>
    <comment ref="C34" authorId="0" shapeId="0" xr:uid="{D4DBF87C-EB74-0843-829C-310395661D13}">
      <text>
        <r>
          <rPr>
            <b/>
            <sz val="10"/>
            <color rgb="FF000000"/>
            <rFont val="Tahoma"/>
            <family val="2"/>
          </rPr>
          <t>W9 4.090</t>
        </r>
      </text>
    </comment>
    <comment ref="D34" authorId="3" shapeId="0" xr:uid="{05423220-DD0F-7845-AF90-5A9F569846B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3.590.000</t>
        </r>
      </text>
    </comment>
    <comment ref="E34" authorId="1" shapeId="0" xr:uid="{A108D9C7-8A06-4FE3-B8E5-B5E68A22D8A4}">
      <text>
        <r>
          <rPr>
            <sz val="12"/>
            <color theme="1"/>
            <rFont val="Aptos Narrow"/>
            <family val="2"/>
            <scheme val="minor"/>
          </rPr>
          <t>Last week was: 3.890K</t>
        </r>
      </text>
    </comment>
    <comment ref="E35" authorId="1" shapeId="0" xr:uid="{F847C26B-C2B3-B942-A454-57DB2CD1598D}">
      <text>
        <r>
          <rPr>
            <sz val="12"/>
            <color rgb="FF000000"/>
            <rFont val="Aptos Narrow"/>
            <family val="2"/>
          </rPr>
          <t>Last week is: 2.690K</t>
        </r>
      </text>
    </comment>
    <comment ref="B36" authorId="0" shapeId="0" xr:uid="{E189F121-BA43-4D41-BFCF-749E2DCD6D2A}">
      <text>
        <r>
          <rPr>
            <b/>
            <sz val="10"/>
            <color rgb="FF000000"/>
            <rFont val="Tahoma"/>
            <family val="2"/>
          </rPr>
          <t xml:space="preserve">was 18190
</t>
        </r>
        <r>
          <rPr>
            <b/>
            <sz val="10"/>
            <color rgb="FF000000"/>
            <rFont val="Tahoma"/>
            <family val="2"/>
          </rPr>
          <t xml:space="preserve">
</t>
        </r>
        <r>
          <rPr>
            <b/>
            <sz val="10"/>
            <color rgb="FF000000"/>
            <rFont val="Tahoma"/>
            <family val="2"/>
          </rPr>
          <t>VNP200</t>
        </r>
      </text>
    </comment>
    <comment ref="C36" authorId="0" shapeId="0" xr:uid="{AD1B7173-961C-FD47-8765-3814333EDE65}">
      <text>
        <r>
          <rPr>
            <b/>
            <sz val="10"/>
            <color rgb="FF000000"/>
            <rFont val="Tahoma"/>
            <family val="2"/>
          </rPr>
          <t xml:space="preserve">W9 18.190
</t>
        </r>
      </text>
    </comment>
    <comment ref="D36" authorId="3" shapeId="0" xr:uid="{A99424DF-6B8B-7647-8921-1B82B3C710B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17.790.000</t>
        </r>
      </text>
    </comment>
    <comment ref="F36" authorId="4" shapeId="0" xr:uid="{34ED8C33-4776-D04C-8E78-628CF6663671}">
      <text>
        <r>
          <rPr>
            <sz val="12"/>
            <color theme="1"/>
            <rFont val="Aptos Narrow"/>
            <family val="2"/>
            <scheme val="minor"/>
          </rPr>
          <t>chit trang:
17.590.000</t>
        </r>
      </text>
    </comment>
    <comment ref="G36" authorId="5" shapeId="0" xr:uid="{0C473B60-49F8-5549-833B-AFBD8FABA606}">
      <text>
        <r>
          <rPr>
            <b/>
            <sz val="10"/>
            <color rgb="FF000000"/>
            <rFont val="Tahoma"/>
            <family val="2"/>
          </rPr>
          <t>Tran Dat:</t>
        </r>
        <r>
          <rPr>
            <sz val="10"/>
            <color rgb="FF000000"/>
            <rFont val="Tahoma"/>
            <family val="2"/>
          </rPr>
          <t xml:space="preserve">
</t>
        </r>
        <r>
          <rPr>
            <sz val="10"/>
            <color rgb="FF000000"/>
            <rFont val="Tahoma"/>
            <family val="2"/>
          </rPr>
          <t>16.990</t>
        </r>
      </text>
    </comment>
    <comment ref="B37" authorId="0" shapeId="0" xr:uid="{23F5EAED-9AF4-2841-A94E-68E6ACC72B5C}">
      <text>
        <r>
          <rPr>
            <b/>
            <sz val="10"/>
            <color rgb="FF000000"/>
            <rFont val="Tahoma"/>
            <family val="2"/>
          </rPr>
          <t>VNP200</t>
        </r>
      </text>
    </comment>
    <comment ref="D37" authorId="3" shapeId="0" xr:uid="{D39D9004-8464-4B4E-A601-1FAA8865F95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22.490.000</t>
        </r>
      </text>
    </comment>
    <comment ref="F37" authorId="4" shapeId="0" xr:uid="{96E22E5C-8123-8C4D-9BD3-93DC7822769E}">
      <text>
        <r>
          <rPr>
            <sz val="12"/>
            <color theme="1"/>
            <rFont val="Aptos Narrow"/>
            <family val="2"/>
            <scheme val="minor"/>
          </rPr>
          <t>chit trang:
22.290.000</t>
        </r>
      </text>
    </comment>
    <comment ref="D38" authorId="3" shapeId="0" xr:uid="{ACD4ACE8-AAA2-E84F-B7BE-E3C028DD8D7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25.790.000</t>
        </r>
      </text>
    </comment>
    <comment ref="B39" authorId="0" shapeId="0" xr:uid="{9FA2E773-7FE8-9242-BDEE-A4C77B84F3A7}">
      <text>
        <r>
          <rPr>
            <b/>
            <sz val="10"/>
            <color rgb="FF000000"/>
            <rFont val="Tahoma"/>
            <family val="2"/>
          </rPr>
          <t>VNP200</t>
        </r>
      </text>
    </comment>
    <comment ref="B40" authorId="0" shapeId="0" xr:uid="{30082274-DC9E-B741-8E3E-20EFCB4E75FF}">
      <text>
        <r>
          <rPr>
            <b/>
            <sz val="10"/>
            <color rgb="FF000000"/>
            <rFont val="Tahoma"/>
            <family val="2"/>
          </rPr>
          <t xml:space="preserve">was 36490000
</t>
        </r>
        <r>
          <rPr>
            <b/>
            <sz val="10"/>
            <color rgb="FF000000"/>
            <rFont val="Tahoma"/>
            <family val="2"/>
          </rPr>
          <t xml:space="preserve">
</t>
        </r>
        <r>
          <rPr>
            <b/>
            <sz val="10"/>
            <color rgb="FF000000"/>
            <rFont val="Tahoma"/>
            <family val="2"/>
          </rPr>
          <t>VNP200</t>
        </r>
      </text>
    </comment>
    <comment ref="D40" authorId="3" shapeId="0" xr:uid="{B2B0536E-6B34-5B44-8775-73DC652E5EA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36.290.000</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Người dùng Khách</author>
    <author>Microsoft Office User</author>
    <author>chit trang</author>
    <author>Tran Dat</author>
  </authors>
  <commentList>
    <comment ref="D2" authorId="0" shapeId="0" xr:uid="{12FCEBC6-2D41-A046-B2A3-74D87147AAB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21.490.000</t>
        </r>
      </text>
    </comment>
    <comment ref="E2" authorId="1" shapeId="0" xr:uid="{0C860EDE-4379-4332-889A-B0919224468D}">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2" shapeId="0" xr:uid="{1EB21811-7742-40A7-A161-5A2083C26CD1}">
      <text>
        <r>
          <rPr>
            <sz val="12"/>
            <color theme="1"/>
            <rFont val="Aptos Narrow"/>
            <family val="2"/>
            <scheme val="minor"/>
          </rPr>
          <t>Người dùng Không xác định:
21.290.000</t>
        </r>
      </text>
    </comment>
    <comment ref="B3" authorId="3" shapeId="0" xr:uid="{D056750E-9CD9-4C6C-B428-37720D577716}">
      <text>
        <r>
          <rPr>
            <b/>
            <sz val="10"/>
            <color rgb="FF000000"/>
            <rFont val="Tahoma"/>
            <family val="2"/>
          </rPr>
          <t xml:space="preserve">was 25390000
</t>
        </r>
        <r>
          <rPr>
            <b/>
            <sz val="10"/>
            <color rgb="FF000000"/>
            <rFont val="Tahoma"/>
            <family val="2"/>
          </rPr>
          <t xml:space="preserve">
</t>
        </r>
        <r>
          <rPr>
            <b/>
            <sz val="10"/>
            <color rgb="FF000000"/>
            <rFont val="Tahoma"/>
            <family val="2"/>
          </rPr>
          <t>VNP200</t>
        </r>
      </text>
    </comment>
    <comment ref="C3" authorId="3" shapeId="0" xr:uid="{46726061-9282-49D4-9BF7-941575BEBA42}">
      <text>
        <r>
          <rPr>
            <b/>
            <sz val="10"/>
            <color rgb="FF000000"/>
            <rFont val="Tahoma"/>
            <family val="2"/>
          </rPr>
          <t>W10 25.390</t>
        </r>
      </text>
    </comment>
    <comment ref="E3" authorId="1" shapeId="0" xr:uid="{48BD24AD-2A04-4F53-9AA3-B6DF161B9554}">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B4" authorId="3" shapeId="0" xr:uid="{00564793-2438-4E43-9E03-83EE6CC1A6B3}">
      <text>
        <r>
          <rPr>
            <b/>
            <sz val="10"/>
            <color rgb="FF000000"/>
            <rFont val="Tahoma"/>
            <family val="2"/>
          </rPr>
          <t xml:space="preserve">was 28190
</t>
        </r>
        <r>
          <rPr>
            <b/>
            <sz val="10"/>
            <color rgb="FF000000"/>
            <rFont val="Tahoma"/>
            <family val="2"/>
          </rPr>
          <t xml:space="preserve">
</t>
        </r>
        <r>
          <rPr>
            <b/>
            <sz val="10"/>
            <color rgb="FF000000"/>
            <rFont val="Tahoma"/>
            <family val="2"/>
          </rPr>
          <t>VNP200</t>
        </r>
      </text>
    </comment>
    <comment ref="C4" authorId="3" shapeId="0" xr:uid="{179A9270-4A85-442C-90A7-ED063A235C8D}">
      <text>
        <r>
          <rPr>
            <b/>
            <sz val="10"/>
            <color rgb="FF000000"/>
            <rFont val="Tahoma"/>
            <family val="2"/>
          </rPr>
          <t>W10 28.190</t>
        </r>
      </text>
    </comment>
    <comment ref="E4" authorId="3" shapeId="0" xr:uid="{AA995973-4BC3-4493-AA54-6678BBD2F17B}">
      <text>
        <r>
          <rPr>
            <sz val="12"/>
            <color rgb="FF000000"/>
            <rFont val="Aptos Narrow"/>
            <family val="2"/>
          </rPr>
          <t xml:space="preserve">Last week was: 27.710K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F4" authorId="4" shapeId="0" xr:uid="{A89CD567-4A77-4512-9C1F-77394E8C0E99}">
      <text>
        <r>
          <rPr>
            <sz val="12"/>
            <color theme="1"/>
            <rFont val="Aptos Narrow"/>
            <family val="2"/>
            <scheme val="minor"/>
          </rPr>
          <t>chit trang:
27.490.000</t>
        </r>
      </text>
    </comment>
    <comment ref="B5" authorId="3" shapeId="0" xr:uid="{145FEBDE-F211-425E-846F-89AABAA9DF8F}">
      <text>
        <r>
          <rPr>
            <b/>
            <sz val="10"/>
            <color rgb="FF000000"/>
            <rFont val="Tahoma"/>
            <family val="2"/>
          </rPr>
          <t xml:space="preserve">was 33890
</t>
        </r>
        <r>
          <rPr>
            <b/>
            <sz val="10"/>
            <color rgb="FF000000"/>
            <rFont val="Tahoma"/>
            <family val="2"/>
          </rPr>
          <t xml:space="preserve">
</t>
        </r>
        <r>
          <rPr>
            <b/>
            <sz val="10"/>
            <color rgb="FF000000"/>
            <rFont val="Tahoma"/>
            <family val="2"/>
          </rPr>
          <t>VNP200</t>
        </r>
      </text>
    </comment>
    <comment ref="C5" authorId="3" shapeId="0" xr:uid="{D224060D-BC1C-4215-8111-389D0D45079A}">
      <text>
        <r>
          <rPr>
            <b/>
            <sz val="10"/>
            <color rgb="FF000000"/>
            <rFont val="Tahoma"/>
            <family val="2"/>
          </rPr>
          <t>W10 33.890</t>
        </r>
      </text>
    </comment>
    <comment ref="E5" authorId="1" shapeId="0" xr:uid="{928E7FF0-C095-4DBB-B5F9-93F37B87E681}">
      <text>
        <r>
          <rPr>
            <sz val="12"/>
            <color rgb="FF000000"/>
            <rFont val="Aptos Narrow"/>
            <family val="2"/>
          </rPr>
          <t xml:space="preserve">Last week is: 32.990K
</t>
        </r>
        <r>
          <rPr>
            <sz val="12"/>
            <color rgb="FF000000"/>
            <rFont val="Aptos Narrow"/>
            <family val="2"/>
          </rPr>
          <t xml:space="preserve">
</t>
        </r>
        <r>
          <rPr>
            <sz val="12"/>
            <color rgb="FF000000"/>
            <rFont val="Aptos Narrow"/>
            <family val="2"/>
          </rPr>
          <t xml:space="preserve">Tặng voucher giảm giá lên đến 6,000,000đ cho khách hàng đổi điểm Viettel++ trên ứng dụng My Viettel 
</t>
        </r>
      </text>
    </comment>
    <comment ref="F5" authorId="4" shapeId="0" xr:uid="{7834571D-579D-4EBB-AE4F-6AD34DF8D503}">
      <text>
        <r>
          <rPr>
            <sz val="12"/>
            <color theme="1"/>
            <rFont val="Aptos Narrow"/>
            <family val="2"/>
            <scheme val="minor"/>
          </rPr>
          <t>chit trang:
33.490.000</t>
        </r>
      </text>
    </comment>
    <comment ref="G5" authorId="5" shapeId="0" xr:uid="{BBD1548B-9E21-4D2C-80FF-D594D19CF4D6}">
      <text>
        <r>
          <rPr>
            <sz val="12"/>
            <color theme="1"/>
            <rFont val="Aptos Narrow"/>
            <family val="2"/>
            <scheme val="minor"/>
          </rPr>
          <t>Tran Dat:
33.490</t>
        </r>
      </text>
    </comment>
    <comment ref="B6" authorId="3" shapeId="0" xr:uid="{2A5B37F5-097D-4CCB-9F33-F50FB12E6A20}">
      <text>
        <r>
          <rPr>
            <b/>
            <sz val="10"/>
            <color rgb="FF000000"/>
            <rFont val="Tahoma"/>
            <family val="2"/>
          </rPr>
          <t xml:space="preserve">was 19590000
</t>
        </r>
        <r>
          <rPr>
            <b/>
            <sz val="10"/>
            <color rgb="FF000000"/>
            <rFont val="Tahoma"/>
            <family val="2"/>
          </rPr>
          <t xml:space="preserve">
</t>
        </r>
        <r>
          <rPr>
            <b/>
            <sz val="10"/>
            <color rgb="FF000000"/>
            <rFont val="Tahoma"/>
            <family val="2"/>
          </rPr>
          <t>VNP200</t>
        </r>
      </text>
    </comment>
    <comment ref="C6" authorId="3" shapeId="0" xr:uid="{8D05AE5B-BE38-42F7-A20F-123757FF8A5D}">
      <text>
        <r>
          <rPr>
            <b/>
            <sz val="10"/>
            <color rgb="FF000000"/>
            <rFont val="Tahoma"/>
            <family val="2"/>
          </rPr>
          <t>W10 19.590</t>
        </r>
      </text>
    </comment>
    <comment ref="E6" authorId="1" shapeId="0" xr:uid="{4CA90ED5-0A16-46CF-8E14-0BAF4FA80ABF}">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G6" authorId="5" shapeId="0" xr:uid="{92F2A6FD-960E-49D7-91C8-6748B8087345}">
      <text>
        <r>
          <rPr>
            <sz val="12"/>
            <color theme="1"/>
            <rFont val="Aptos Narrow"/>
            <family val="2"/>
            <scheme val="minor"/>
          </rPr>
          <t xml:space="preserve">Tran Dat:
19490
</t>
        </r>
      </text>
    </comment>
    <comment ref="E7" authorId="1" shapeId="0" xr:uid="{2C79C9C6-CE4D-4EA3-AB48-79A2B552CB04}">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F7" authorId="4" shapeId="0" xr:uid="{622E5432-771B-4010-9B19-8B0122B65F78}">
      <text>
        <r>
          <rPr>
            <sz val="12"/>
            <color rgb="FF000000"/>
            <rFont val="Aptos Narrow"/>
            <family val="2"/>
          </rPr>
          <t xml:space="preserve">chit trang:
</t>
        </r>
        <r>
          <rPr>
            <sz val="12"/>
            <color rgb="FF000000"/>
            <rFont val="Aptos Narrow"/>
            <family val="2"/>
          </rPr>
          <t>22.590.000</t>
        </r>
      </text>
    </comment>
    <comment ref="E9" authorId="1" shapeId="0" xr:uid="{9CEB9B16-5E0A-47CE-8F2F-950B5DBDC634}">
      <text>
        <r>
          <rPr>
            <sz val="12"/>
            <color rgb="FF000000"/>
            <rFont val="Aptos Narrow"/>
            <family val="2"/>
          </rPr>
          <t xml:space="preserve">Last week was: 28.490.000
</t>
        </r>
        <r>
          <rPr>
            <sz val="12"/>
            <color rgb="FF000000"/>
            <rFont val="Aptos Narrow"/>
            <family val="2"/>
          </rPr>
          <t xml:space="preserve">
</t>
        </r>
      </text>
    </comment>
    <comment ref="F9" authorId="4" shapeId="0" xr:uid="{86F8B1C8-4528-4612-A16D-8997341C98C0}">
      <text>
        <r>
          <rPr>
            <sz val="12"/>
            <color rgb="FF000000"/>
            <rFont val="Aptos Narrow"/>
            <family val="2"/>
          </rPr>
          <t xml:space="preserve">chit trang:
</t>
        </r>
        <r>
          <rPr>
            <sz val="12"/>
            <color rgb="FF000000"/>
            <rFont val="Aptos Narrow"/>
            <family val="2"/>
          </rPr>
          <t>28.990.000</t>
        </r>
      </text>
    </comment>
    <comment ref="G9" authorId="5" shapeId="0" xr:uid="{2FAC75F3-CB13-47BD-A475-0EA0ECEEC420}">
      <text>
        <r>
          <rPr>
            <sz val="12"/>
            <color theme="1"/>
            <rFont val="Aptos Narrow"/>
            <family val="2"/>
            <scheme val="minor"/>
          </rPr>
          <t>Tran Dat:
28.690</t>
        </r>
      </text>
    </comment>
    <comment ref="E10" authorId="1" shapeId="0" xr:uid="{2769D83D-4C7D-4340-B8E8-93F7C78FCEEA}">
      <text>
        <r>
          <rPr>
            <sz val="12"/>
            <color theme="1"/>
            <rFont val="Aptos Narrow"/>
            <family val="2"/>
            <scheme val="minor"/>
          </rPr>
          <t xml:space="preserve">Last week was: 19.690K
Chỉ còn màu Purple, Blue, White số lượng ít
</t>
        </r>
      </text>
    </comment>
    <comment ref="D12" authorId="0" shapeId="0" xr:uid="{406C83DA-1D52-4399-BBE9-0A20F4DC9E1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13.490.000</t>
        </r>
      </text>
    </comment>
    <comment ref="E12" authorId="1" shapeId="0" xr:uid="{AF7D0DD1-4671-45C8-AF80-E565F9193A49}">
      <text>
        <r>
          <rPr>
            <sz val="12"/>
            <color rgb="FF000000"/>
            <rFont val="Aptos Narrow"/>
            <family val="2"/>
          </rPr>
          <t>Giảm 300K cho màu Đen và Starlight</t>
        </r>
      </text>
    </comment>
    <comment ref="B14" authorId="3" shapeId="0" xr:uid="{24CBFB24-6672-43B8-A40C-4EB9E469B703}">
      <text>
        <r>
          <rPr>
            <b/>
            <sz val="10"/>
            <color rgb="FF000000"/>
            <rFont val="Tahoma"/>
            <family val="2"/>
          </rPr>
          <t xml:space="preserve">was 8740000
</t>
        </r>
        <r>
          <rPr>
            <b/>
            <sz val="10"/>
            <color rgb="FF000000"/>
            <rFont val="Tahoma"/>
            <family val="2"/>
          </rPr>
          <t xml:space="preserve">
</t>
        </r>
        <r>
          <rPr>
            <b/>
            <sz val="10"/>
            <color rgb="FF000000"/>
            <rFont val="Tahoma"/>
            <family val="2"/>
          </rPr>
          <t>VNP50</t>
        </r>
      </text>
    </comment>
    <comment ref="C14" authorId="3" shapeId="0" xr:uid="{F717FEC6-8497-1B48-863B-A91FF5B692E1}">
      <text>
        <r>
          <rPr>
            <b/>
            <sz val="10"/>
            <color rgb="FF000000"/>
            <rFont val="Tahoma"/>
            <family val="2"/>
          </rPr>
          <t>W10 8.740</t>
        </r>
      </text>
    </comment>
    <comment ref="E14" authorId="1" shapeId="0" xr:uid="{9F6C2CB4-C6A9-40BB-85A6-36E2DE6601DA}">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5" authorId="3" shapeId="0" xr:uid="{89F9B426-62F4-469E-9366-99A8B2B3CD40}">
      <text>
        <r>
          <rPr>
            <b/>
            <sz val="10"/>
            <color rgb="FF000000"/>
            <rFont val="Tahoma"/>
            <family val="2"/>
          </rPr>
          <t xml:space="preserve">was 13990000
</t>
        </r>
        <r>
          <rPr>
            <b/>
            <sz val="10"/>
            <color rgb="FF000000"/>
            <rFont val="Tahoma"/>
            <family val="2"/>
          </rPr>
          <t xml:space="preserve">
</t>
        </r>
        <r>
          <rPr>
            <b/>
            <sz val="10"/>
            <color rgb="FF000000"/>
            <rFont val="Tahoma"/>
            <family val="2"/>
          </rPr>
          <t xml:space="preserve">VNP100
</t>
        </r>
        <r>
          <rPr>
            <b/>
            <sz val="10"/>
            <color rgb="FF000000"/>
            <rFont val="Tahoma"/>
            <family val="2"/>
          </rPr>
          <t>Giảm thêm 400K cho giáo dục</t>
        </r>
      </text>
    </comment>
    <comment ref="C15" authorId="3" shapeId="0" xr:uid="{EF2D4E65-0E70-5641-9691-115A9F60A1C6}">
      <text>
        <r>
          <rPr>
            <b/>
            <sz val="10"/>
            <color rgb="FF000000"/>
            <rFont val="Tahoma"/>
            <family val="2"/>
          </rPr>
          <t>W10 13.990</t>
        </r>
      </text>
    </comment>
    <comment ref="G15" authorId="5" shapeId="0" xr:uid="{0CB8BF1D-B759-46E7-8434-1FFE41E504B9}">
      <text>
        <r>
          <rPr>
            <sz val="12"/>
            <color theme="1"/>
            <rFont val="Aptos Narrow"/>
            <family val="2"/>
            <scheme val="minor"/>
          </rPr>
          <t>Tran Dat:
13.990</t>
        </r>
      </text>
    </comment>
    <comment ref="B16" authorId="3" shapeId="0" xr:uid="{B4BB2EF0-FF9F-4DFA-8903-983FA0744246}">
      <text>
        <r>
          <rPr>
            <b/>
            <sz val="10"/>
            <color rgb="FF000000"/>
            <rFont val="Tahoma"/>
            <family val="2"/>
          </rPr>
          <t xml:space="preserve">was 9690000
</t>
        </r>
        <r>
          <rPr>
            <b/>
            <sz val="10"/>
            <color rgb="FF000000"/>
            <rFont val="Tahoma"/>
            <family val="2"/>
          </rPr>
          <t xml:space="preserve">
</t>
        </r>
        <r>
          <rPr>
            <b/>
            <sz val="10"/>
            <color rgb="FF000000"/>
            <rFont val="Tahoma"/>
            <family val="2"/>
          </rPr>
          <t xml:space="preserve">VNP100
</t>
        </r>
        <r>
          <rPr>
            <b/>
            <sz val="10"/>
            <color rgb="FF000000"/>
            <rFont val="Tahoma"/>
            <family val="2"/>
          </rPr>
          <t>giảm thêm 300K cho GD</t>
        </r>
      </text>
    </comment>
    <comment ref="C16" authorId="3" shapeId="0" xr:uid="{3EB8E958-DBB0-724A-9867-9C189A2474F7}">
      <text>
        <r>
          <rPr>
            <b/>
            <sz val="10"/>
            <color rgb="FF000000"/>
            <rFont val="Tahoma"/>
            <family val="2"/>
          </rPr>
          <t>W10 9.690</t>
        </r>
      </text>
    </comment>
    <comment ref="D16" authorId="0" shapeId="0" xr:uid="{55069D60-21A5-4B07-8033-EE05DF2760F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9.590.000</t>
        </r>
      </text>
    </comment>
    <comment ref="E16" authorId="1" shapeId="0" xr:uid="{017D5D37-F3FD-4684-8518-D66BD85EDD7D}">
      <text>
        <r>
          <rPr>
            <sz val="12"/>
            <color rgb="FF000000"/>
            <rFont val="Aptos Narrow"/>
            <family val="2"/>
          </rPr>
          <t xml:space="preserve">Last week is: 8.490K
</t>
        </r>
        <r>
          <rPr>
            <sz val="12"/>
            <color rgb="FF000000"/>
            <rFont val="Aptos Narrow"/>
            <family val="2"/>
          </rPr>
          <t xml:space="preserve">
</t>
        </r>
        <r>
          <rPr>
            <sz val="12"/>
            <color rgb="FF000000"/>
            <rFont val="Aptos Narrow"/>
            <family val="2"/>
          </rPr>
          <t xml:space="preserve">Giảm 200K cho khách mua Online đã trừ
</t>
        </r>
      </text>
    </comment>
    <comment ref="F16" authorId="4" shapeId="0" xr:uid="{9AB596A3-8AA9-4A18-82B4-92465782C0A3}">
      <text>
        <r>
          <rPr>
            <sz val="12"/>
            <color theme="1"/>
            <rFont val="Aptos Narrow"/>
            <family val="2"/>
            <scheme val="minor"/>
          </rPr>
          <t>chit trang:
9.390.000</t>
        </r>
      </text>
    </comment>
    <comment ref="G16" authorId="5" shapeId="0" xr:uid="{A5076E0D-185D-4980-8CBE-F9733FE72090}">
      <text>
        <r>
          <rPr>
            <sz val="12"/>
            <color theme="1"/>
            <rFont val="Aptos Narrow"/>
            <family val="2"/>
            <scheme val="minor"/>
          </rPr>
          <t>Tran Dat:
9.290</t>
        </r>
      </text>
    </comment>
    <comment ref="E17" authorId="1" shapeId="0" xr:uid="{5992C705-EB04-4B37-A14F-8B1250CF61F9}">
      <text>
        <r>
          <rPr>
            <sz val="12"/>
            <color rgb="FF000000"/>
            <rFont val="Aptos Narrow"/>
            <family val="2"/>
          </rPr>
          <t>Giảm 10% tối đa 120K khi mở ví VNPAY</t>
        </r>
      </text>
    </comment>
    <comment ref="B18" authorId="3" shapeId="0" xr:uid="{6E439B7D-1D89-4A44-B3FC-54FE97F0455E}">
      <text>
        <r>
          <rPr>
            <b/>
            <sz val="10"/>
            <color rgb="FF000000"/>
            <rFont val="Tahoma"/>
            <family val="2"/>
          </rPr>
          <t xml:space="preserve">was 16890000
</t>
        </r>
        <r>
          <rPr>
            <b/>
            <sz val="10"/>
            <color rgb="FF000000"/>
            <rFont val="Tahoma"/>
            <family val="2"/>
          </rPr>
          <t xml:space="preserve">
</t>
        </r>
        <r>
          <rPr>
            <b/>
            <sz val="10"/>
            <color rgb="FF000000"/>
            <rFont val="Tahoma"/>
            <family val="2"/>
          </rPr>
          <t>VNP100</t>
        </r>
      </text>
    </comment>
    <comment ref="C18" authorId="3" shapeId="0" xr:uid="{DAD7CE76-20A9-6343-BD3B-786210AC29E3}">
      <text>
        <r>
          <rPr>
            <b/>
            <sz val="10"/>
            <color rgb="FF000000"/>
            <rFont val="Tahoma"/>
            <family val="2"/>
          </rPr>
          <t>W10 16.890</t>
        </r>
      </text>
    </comment>
    <comment ref="D18" authorId="0" shapeId="0" xr:uid="{B6AFA763-A752-447D-8669-CC28E041185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16.490.000</t>
        </r>
      </text>
    </comment>
    <comment ref="E18" authorId="1" shapeId="0" xr:uid="{0D2584A1-A03D-45DD-8EF6-3490300CDC96}">
      <text>
        <r>
          <rPr>
            <sz val="12"/>
            <color theme="1"/>
            <rFont val="Aptos Narrow"/>
            <family val="2"/>
            <scheme val="minor"/>
          </rPr>
          <t xml:space="preserve">Last week is: 15.830K
</t>
        </r>
      </text>
    </comment>
    <comment ref="F18" authorId="4" shapeId="0" xr:uid="{B9ACD3D5-843D-4D91-A633-67E0BCA732DA}">
      <text>
        <r>
          <rPr>
            <sz val="12"/>
            <color theme="1"/>
            <rFont val="Aptos Narrow"/>
            <family val="2"/>
            <scheme val="minor"/>
          </rPr>
          <t>chit trang:
16.490k</t>
        </r>
      </text>
    </comment>
    <comment ref="G18" authorId="5" shapeId="0" xr:uid="{C6592DE6-EB9A-4C1C-BFE6-929326C4AAAB}">
      <text>
        <r>
          <rPr>
            <sz val="12"/>
            <color theme="1"/>
            <rFont val="Aptos Narrow"/>
            <family val="2"/>
            <scheme val="minor"/>
          </rPr>
          <t xml:space="preserve">Tran Dat:
15.990
</t>
        </r>
      </text>
    </comment>
    <comment ref="B19" authorId="3" shapeId="0" xr:uid="{D7D24F5A-3D86-4E0A-994E-8C50082BE7AD}">
      <text>
        <r>
          <rPr>
            <b/>
            <sz val="10"/>
            <color rgb="FF000000"/>
            <rFont val="Tahoma"/>
            <family val="2"/>
          </rPr>
          <t xml:space="preserve">was 22290000
</t>
        </r>
        <r>
          <rPr>
            <b/>
            <sz val="10"/>
            <color rgb="FF000000"/>
            <rFont val="Tahoma"/>
            <family val="2"/>
          </rPr>
          <t xml:space="preserve">
</t>
        </r>
        <r>
          <rPr>
            <b/>
            <sz val="10"/>
            <color rgb="FF000000"/>
            <rFont val="Tahoma"/>
            <family val="2"/>
          </rPr>
          <t xml:space="preserve">VNP200
</t>
        </r>
        <r>
          <rPr>
            <b/>
            <sz val="10"/>
            <color rgb="FF000000"/>
            <rFont val="Tahoma"/>
            <family val="2"/>
          </rPr>
          <t xml:space="preserve">
</t>
        </r>
        <r>
          <rPr>
            <b/>
            <sz val="10"/>
            <color rgb="FF000000"/>
            <rFont val="Tahoma"/>
            <family val="2"/>
          </rPr>
          <t>Giảm thêm 400K cho giáo dục</t>
        </r>
      </text>
    </comment>
    <comment ref="C19" authorId="3" shapeId="0" xr:uid="{1EA68AA8-D0A4-8F4F-ABD8-743B4EC3DDBF}">
      <text>
        <r>
          <rPr>
            <b/>
            <sz val="10"/>
            <color rgb="FF000000"/>
            <rFont val="Tahoma"/>
            <family val="2"/>
          </rPr>
          <t>W10 22.290</t>
        </r>
      </text>
    </comment>
    <comment ref="D19" authorId="0" shapeId="0" xr:uid="{AA0C70D3-1ABB-4363-80D0-71A4BDDA67A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21.690.000</t>
        </r>
      </text>
    </comment>
    <comment ref="E19" authorId="1" shapeId="0" xr:uid="{290F54F6-BE8B-4C18-B3B1-E922968B1CFF}">
      <text>
        <r>
          <rPr>
            <sz val="12"/>
            <color rgb="FF000000"/>
            <rFont val="Aptos Narrow"/>
            <family val="2"/>
          </rPr>
          <t xml:space="preserve">Last week is: 21.190K
</t>
        </r>
        <r>
          <rPr>
            <sz val="12"/>
            <color rgb="FF000000"/>
            <rFont val="Aptos Narrow"/>
            <family val="2"/>
          </rPr>
          <t xml:space="preserve">
</t>
        </r>
        <r>
          <rPr>
            <sz val="12"/>
            <color rgb="FF000000"/>
            <rFont val="Aptos Narrow"/>
            <family val="2"/>
          </rPr>
          <t>Voucher giảm 10% tối đa 300K VNPAY</t>
        </r>
      </text>
    </comment>
    <comment ref="F19" authorId="4" shapeId="0" xr:uid="{572DAA50-5CCC-4C17-B4F0-2BE67E1B5AD8}">
      <text>
        <r>
          <rPr>
            <sz val="12"/>
            <color theme="1"/>
            <rFont val="Aptos Narrow"/>
            <family val="2"/>
            <scheme val="minor"/>
          </rPr>
          <t>chit trang:
21.490.000</t>
        </r>
      </text>
    </comment>
    <comment ref="G19" authorId="5" shapeId="0" xr:uid="{4D6CE67C-416A-4431-AD60-1BC00951523E}">
      <text>
        <r>
          <rPr>
            <sz val="12"/>
            <color theme="1"/>
            <rFont val="Aptos Narrow"/>
            <family val="2"/>
            <scheme val="minor"/>
          </rPr>
          <t>Tran Dat:
28990</t>
        </r>
      </text>
    </comment>
    <comment ref="E20" authorId="1" shapeId="0" xr:uid="{278E362F-8BBD-4DF2-9405-2069B954DB66}">
      <text>
        <r>
          <rPr>
            <sz val="12"/>
            <color rgb="FF000000"/>
            <rFont val="Aptos Narrow"/>
            <family val="2"/>
          </rPr>
          <t xml:space="preserve">Last week is: 26.890K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E21" authorId="1" shapeId="0" xr:uid="{FA848353-9F0F-40AA-895D-9C1D2B5E1A43}">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E22" authorId="1" shapeId="0" xr:uid="{71FDE788-43C6-4715-BFFD-271B94EAFFBB}">
      <text>
        <r>
          <rPr>
            <sz val="12"/>
            <color theme="1"/>
            <rFont val="Aptos Narrow"/>
            <family val="2"/>
            <scheme val="minor"/>
          </rPr>
          <t xml:space="preserve">Tặng voucher giảm giá 100,000đ cho khách hàng đổi điểm trên ứng dụng Btaskee </t>
        </r>
      </text>
    </comment>
    <comment ref="E23" authorId="1" shapeId="0" xr:uid="{E059474D-0699-4DA6-869A-0C373115FAF7}">
      <text>
        <r>
          <rPr>
            <sz val="12"/>
            <color theme="1"/>
            <rFont val="Aptos Narrow"/>
            <family val="2"/>
            <scheme val="minor"/>
          </rPr>
          <t xml:space="preserve">  Tặng voucher giảm giá 100,000đ cho khách hàng đổi điểm trên ứng dụng Btaskee </t>
        </r>
      </text>
    </comment>
    <comment ref="G23" authorId="5" shapeId="0" xr:uid="{06AEF5AE-C3DE-489D-B1F1-6C8B5825EF27}">
      <text>
        <r>
          <rPr>
            <sz val="12"/>
            <color rgb="FF000000"/>
            <rFont val="Aptos Narrow"/>
            <family val="2"/>
          </rPr>
          <t xml:space="preserve">Tran Dat:
</t>
        </r>
        <r>
          <rPr>
            <sz val="12"/>
            <color rgb="FF000000"/>
            <rFont val="Aptos Narrow"/>
            <family val="2"/>
          </rPr>
          <t>7.290</t>
        </r>
      </text>
    </comment>
    <comment ref="E24" authorId="1" shapeId="0" xr:uid="{DF07F092-5D60-4DBF-9139-2E4AD66BF8B1}">
      <text>
        <r>
          <rPr>
            <sz val="12"/>
            <color theme="1"/>
            <rFont val="Aptos Narrow"/>
            <family val="2"/>
            <scheme val="minor"/>
          </rPr>
          <t xml:space="preserve">Tặng voucher giảm giá 100,000đ cho khách hàng đổi điểm trên ứng dụng Btaskee </t>
        </r>
      </text>
    </comment>
    <comment ref="E25" authorId="1" shapeId="0" xr:uid="{A0669A6F-11D2-411D-875A-28F1073199B5}">
      <text>
        <r>
          <rPr>
            <sz val="12"/>
            <color theme="1"/>
            <rFont val="Aptos Narrow"/>
            <family val="2"/>
            <scheme val="minor"/>
          </rPr>
          <t xml:space="preserve">Tặng voucher giảm giá 100,000đ cho khách hàng đổi điểm trên ứng dụng Btaskee </t>
        </r>
      </text>
    </comment>
    <comment ref="D26" authorId="0" shapeId="0" xr:uid="{A9AFDC2D-0169-4C62-8B32-DD25FDC167D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10.990.000</t>
        </r>
      </text>
    </comment>
    <comment ref="B27" authorId="3" shapeId="0" xr:uid="{00E8318C-AF6D-4239-80A2-608602B6EFA4}">
      <text>
        <r>
          <rPr>
            <b/>
            <sz val="10"/>
            <color rgb="FF000000"/>
            <rFont val="Tahoma"/>
            <family val="2"/>
          </rPr>
          <t xml:space="preserve">was 13390000
</t>
        </r>
        <r>
          <rPr>
            <b/>
            <sz val="10"/>
            <color rgb="FF000000"/>
            <rFont val="Tahoma"/>
            <family val="2"/>
          </rPr>
          <t>VNP100</t>
        </r>
      </text>
    </comment>
    <comment ref="D27" authorId="0" shapeId="0" xr:uid="{095B09E8-A69E-C548-98B4-435109FA01D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13.590.000</t>
        </r>
      </text>
    </comment>
    <comment ref="B28" authorId="3" shapeId="0" xr:uid="{1BB0FD8D-E617-42D6-9F53-D143AE04AB75}">
      <text>
        <r>
          <rPr>
            <b/>
            <sz val="10"/>
            <color rgb="FF000000"/>
            <rFont val="Tahoma"/>
            <family val="2"/>
          </rPr>
          <t xml:space="preserve">was 11790
</t>
        </r>
        <r>
          <rPr>
            <b/>
            <sz val="10"/>
            <color rgb="FF000000"/>
            <rFont val="Tahoma"/>
            <family val="2"/>
          </rPr>
          <t xml:space="preserve">
</t>
        </r>
        <r>
          <rPr>
            <b/>
            <sz val="10"/>
            <color rgb="FF000000"/>
            <rFont val="Tahoma"/>
            <family val="2"/>
          </rPr>
          <t>VNP100</t>
        </r>
      </text>
    </comment>
    <comment ref="C28" authorId="3" shapeId="0" xr:uid="{D87139F0-5AFB-0F4E-9E27-E2FBA4E72302}">
      <text>
        <r>
          <rPr>
            <b/>
            <sz val="10"/>
            <color rgb="FF000000"/>
            <rFont val="Tahoma"/>
            <family val="2"/>
          </rPr>
          <t xml:space="preserve">W10 11.790
</t>
        </r>
      </text>
    </comment>
    <comment ref="D28" authorId="0" shapeId="0" xr:uid="{3FB6D1B9-34D0-FD47-A2FE-A6348FE72F0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11.790.000</t>
        </r>
      </text>
    </comment>
    <comment ref="B29" authorId="3" shapeId="0" xr:uid="{077985D4-2A86-4469-91EC-58CAD0951BE3}">
      <text>
        <r>
          <rPr>
            <b/>
            <sz val="10"/>
            <color rgb="FF000000"/>
            <rFont val="Tahoma"/>
            <family val="2"/>
          </rPr>
          <t xml:space="preserve">was 14390
</t>
        </r>
        <r>
          <rPr>
            <b/>
            <sz val="10"/>
            <color rgb="FF000000"/>
            <rFont val="Tahoma"/>
            <family val="2"/>
          </rPr>
          <t xml:space="preserve">
</t>
        </r>
        <r>
          <rPr>
            <b/>
            <sz val="10"/>
            <color rgb="FF000000"/>
            <rFont val="Tahoma"/>
            <family val="2"/>
          </rPr>
          <t>VNP100</t>
        </r>
      </text>
    </comment>
    <comment ref="C29" authorId="3" shapeId="0" xr:uid="{A21F7352-AE06-8843-8FA1-C565AD6795A6}">
      <text>
        <r>
          <rPr>
            <b/>
            <sz val="10"/>
            <color rgb="FF000000"/>
            <rFont val="Tahoma"/>
            <family val="2"/>
          </rPr>
          <t>W10 14.390</t>
        </r>
      </text>
    </comment>
    <comment ref="D29" authorId="0" shapeId="0" xr:uid="{B3DB1EA3-8D31-B943-A1DF-78397CC9814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14.390.000</t>
        </r>
      </text>
    </comment>
    <comment ref="E30" authorId="1" shapeId="0" xr:uid="{675C54EA-6AE4-4B6C-92C8-A6B9355F767B}">
      <text>
        <r>
          <rPr>
            <sz val="12"/>
            <color theme="1"/>
            <rFont val="Aptos Narrow"/>
            <family val="2"/>
            <scheme val="minor"/>
          </rPr>
          <t xml:space="preserve">Last week was: 22.990K
Nhập mã VTQR300 khách hàng sẽ được tặng 1% tối đa 300.000 cho đơn hàng có giá trị từ 3.000.000đ trở lên khi thanh toán qua VNPAY-QR. </t>
        </r>
      </text>
    </comment>
    <comment ref="E31" authorId="1" shapeId="0" xr:uid="{A6B4BAFD-72F6-4349-AF82-F7FB0D3148E4}">
      <text>
        <r>
          <rPr>
            <sz val="12"/>
            <color theme="1"/>
            <rFont val="Aptos Narrow"/>
            <family val="2"/>
            <scheme val="minor"/>
          </rPr>
          <t xml:space="preserve">Last week was: 5.590K
</t>
        </r>
      </text>
    </comment>
    <comment ref="E32" authorId="1" shapeId="0" xr:uid="{A0C39FF9-9121-4576-A0BF-F31C341F9DEE}">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E33" authorId="3" shapeId="0" xr:uid="{5691EFF7-CB91-49C7-B2DD-AB095B0A2C9E}">
      <text>
        <r>
          <rPr>
            <b/>
            <sz val="10"/>
            <color rgb="FF000000"/>
            <rFont val="Tahoma"/>
            <family val="2"/>
          </rPr>
          <t>was 3490000</t>
        </r>
      </text>
    </comment>
    <comment ref="E34" authorId="1" shapeId="0" xr:uid="{F1077579-385D-4F24-86CD-64BE323C9C3A}">
      <text>
        <r>
          <rPr>
            <sz val="12"/>
            <color theme="1"/>
            <rFont val="Aptos Narrow"/>
            <family val="2"/>
            <scheme val="minor"/>
          </rPr>
          <t>Last week was: 4.150K</t>
        </r>
      </text>
    </comment>
    <comment ref="F36" authorId="4" shapeId="0" xr:uid="{4F55A537-97F3-42BA-A9B4-DCFCCFF29C47}">
      <text>
        <r>
          <rPr>
            <sz val="12"/>
            <color theme="1"/>
            <rFont val="Aptos Narrow"/>
            <family val="2"/>
            <scheme val="minor"/>
          </rPr>
          <t>chit trang:
24.290.000</t>
        </r>
      </text>
    </comment>
    <comment ref="F38" authorId="4" shapeId="0" xr:uid="{5F8185E2-15C5-4C00-9ABA-9E4CEC90871F}">
      <text>
        <r>
          <rPr>
            <sz val="12"/>
            <color theme="1"/>
            <rFont val="Aptos Narrow"/>
            <family val="2"/>
            <scheme val="minor"/>
          </rPr>
          <t>chit trang:
30.690.000</t>
        </r>
      </text>
    </comment>
    <comment ref="B39" authorId="3" shapeId="0" xr:uid="{ABD513A2-B980-49D7-9B1C-DA73C548F3CB}">
      <text>
        <r>
          <rPr>
            <b/>
            <sz val="10"/>
            <color rgb="FF000000"/>
            <rFont val="Tahoma"/>
            <family val="2"/>
          </rPr>
          <t xml:space="preserve">was 36490000
</t>
        </r>
        <r>
          <rPr>
            <b/>
            <sz val="10"/>
            <color rgb="FF000000"/>
            <rFont val="Tahoma"/>
            <family val="2"/>
          </rPr>
          <t xml:space="preserve">
</t>
        </r>
        <r>
          <rPr>
            <b/>
            <sz val="10"/>
            <color rgb="FF000000"/>
            <rFont val="Tahoma"/>
            <family val="2"/>
          </rPr>
          <t>VNP200</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s>
  <commentList>
    <comment ref="B2" authorId="0" shapeId="0" xr:uid="{3085E594-D2B6-2E4D-B6C4-AF240ADFA064}">
      <text>
        <r>
          <rPr>
            <b/>
            <sz val="10"/>
            <color rgb="FF000000"/>
            <rFont val="Tahoma"/>
            <family val="2"/>
          </rPr>
          <t xml:space="preserve">was 21890
</t>
        </r>
        <r>
          <rPr>
            <b/>
            <sz val="10"/>
            <color rgb="FF000000"/>
            <rFont val="Tahoma"/>
            <family val="2"/>
          </rPr>
          <t xml:space="preserve">
</t>
        </r>
        <r>
          <rPr>
            <b/>
            <sz val="10"/>
            <color rgb="FF000000"/>
            <rFont val="Tahoma"/>
            <family val="2"/>
          </rPr>
          <t>-200</t>
        </r>
      </text>
    </comment>
    <comment ref="C2" authorId="0" shapeId="0" xr:uid="{C8BB5190-5C04-274E-9499-9EB0DD614F8C}">
      <text>
        <r>
          <rPr>
            <b/>
            <sz val="10"/>
            <color rgb="FF000000"/>
            <rFont val="Tahoma"/>
            <family val="2"/>
          </rPr>
          <t>W11 21.890</t>
        </r>
      </text>
    </comment>
    <comment ref="E2" authorId="1" shapeId="0" xr:uid="{E12CAEAE-77E3-4B7E-B7AD-E2CC1D60F020}">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2" shapeId="0" xr:uid="{4DB20BE7-F113-4255-987B-D045570EBD10}">
      <text>
        <r>
          <rPr>
            <sz val="12"/>
            <color theme="1"/>
            <rFont val="Aptos Narrow"/>
            <family val="2"/>
            <scheme val="minor"/>
          </rPr>
          <t>Người dùng Không xác định:
21.490.000</t>
        </r>
      </text>
    </comment>
    <comment ref="B3" authorId="0" shapeId="0" xr:uid="{9D5CEC87-870D-449C-92C9-DE4B4BB4C903}">
      <text>
        <r>
          <rPr>
            <b/>
            <sz val="10"/>
            <color rgb="FF000000"/>
            <rFont val="Tahoma"/>
            <family val="2"/>
          </rPr>
          <t xml:space="preserve">was 25290000
</t>
        </r>
        <r>
          <rPr>
            <b/>
            <sz val="10"/>
            <color rgb="FF000000"/>
            <rFont val="Tahoma"/>
            <family val="2"/>
          </rPr>
          <t xml:space="preserve">
</t>
        </r>
        <r>
          <rPr>
            <b/>
            <sz val="10"/>
            <color rgb="FF000000"/>
            <rFont val="Tahoma"/>
            <family val="2"/>
          </rPr>
          <t>-200</t>
        </r>
      </text>
    </comment>
    <comment ref="C3" authorId="0" shapeId="0" xr:uid="{20B9F83A-7AA6-594A-A90A-94D091868DB4}">
      <text>
        <r>
          <rPr>
            <b/>
            <sz val="10"/>
            <color rgb="FF000000"/>
            <rFont val="Tahoma"/>
            <family val="2"/>
          </rPr>
          <t>W11 25.290</t>
        </r>
      </text>
    </comment>
    <comment ref="D3" authorId="3" shapeId="0" xr:uid="{7327AA68-E997-F946-ACA0-0D61594D7AB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24.990.000</t>
        </r>
      </text>
    </comment>
    <comment ref="E3" authorId="1" shapeId="0" xr:uid="{69EB3B87-62EC-4E90-96CB-B3C8F1C4A356}">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F3" authorId="4" shapeId="0" xr:uid="{65A1BE48-D27A-42E7-BB24-6523C4E2729F}">
      <text>
        <r>
          <rPr>
            <sz val="12"/>
            <color rgb="FF000000"/>
            <rFont val="Aptos Narrow"/>
            <family val="2"/>
          </rPr>
          <t xml:space="preserve">chit trang:
</t>
        </r>
      </text>
    </comment>
    <comment ref="B4" authorId="0" shapeId="0" xr:uid="{95A36286-58A6-4DEA-BD41-87727C461ADB}">
      <text>
        <r>
          <rPr>
            <b/>
            <sz val="10"/>
            <color rgb="FF000000"/>
            <rFont val="Tahoma"/>
            <family val="2"/>
          </rPr>
          <t xml:space="preserve">was 28290
</t>
        </r>
        <r>
          <rPr>
            <b/>
            <sz val="10"/>
            <color rgb="FF000000"/>
            <rFont val="Tahoma"/>
            <family val="2"/>
          </rPr>
          <t xml:space="preserve">
</t>
        </r>
        <r>
          <rPr>
            <b/>
            <sz val="10"/>
            <color rgb="FF000000"/>
            <rFont val="Tahoma"/>
            <family val="2"/>
          </rPr>
          <t>-200</t>
        </r>
      </text>
    </comment>
    <comment ref="C4" authorId="0" shapeId="0" xr:uid="{3C5796C7-F99A-8F4B-A023-928E61D3E296}">
      <text>
        <r>
          <rPr>
            <b/>
            <sz val="10"/>
            <color rgb="FF000000"/>
            <rFont val="Tahoma"/>
            <family val="2"/>
          </rPr>
          <t>W11 28.290</t>
        </r>
      </text>
    </comment>
    <comment ref="D4" authorId="3" shapeId="0" xr:uid="{8735BD4D-D0DE-F742-B8F9-33F514585E4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27.890.000</t>
        </r>
      </text>
    </comment>
    <comment ref="E4" authorId="0" shapeId="0" xr:uid="{F37ECCE0-8B06-4CA1-BE88-748206C008B0}">
      <text>
        <r>
          <rPr>
            <sz val="12"/>
            <color rgb="FF000000"/>
            <rFont val="Aptos Narrow"/>
            <family val="2"/>
          </rPr>
          <t xml:space="preserve">Last week was: 27.710K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B5" authorId="0" shapeId="0" xr:uid="{41A07CC8-BF8F-42C1-B157-B6269EE43281}">
      <text>
        <r>
          <rPr>
            <b/>
            <sz val="10"/>
            <color rgb="FF000000"/>
            <rFont val="Tahoma"/>
            <family val="2"/>
          </rPr>
          <t xml:space="preserve">was 33390
</t>
        </r>
        <r>
          <rPr>
            <b/>
            <sz val="10"/>
            <color rgb="FF000000"/>
            <rFont val="Tahoma"/>
            <family val="2"/>
          </rPr>
          <t xml:space="preserve">
</t>
        </r>
        <r>
          <rPr>
            <b/>
            <sz val="10"/>
            <color rgb="FF000000"/>
            <rFont val="Tahoma"/>
            <family val="2"/>
          </rPr>
          <t>Voucher200</t>
        </r>
      </text>
    </comment>
    <comment ref="C5" authorId="0" shapeId="0" xr:uid="{AD558B00-5925-BA49-9B44-E23DC643174D}">
      <text>
        <r>
          <rPr>
            <b/>
            <sz val="10"/>
            <color rgb="FF000000"/>
            <rFont val="Tahoma"/>
            <family val="2"/>
          </rPr>
          <t>W11 33.390</t>
        </r>
      </text>
    </comment>
    <comment ref="E5" authorId="1" shapeId="0" xr:uid="{8B93014D-BE62-4340-BEE9-E80081D4CC61}">
      <text>
        <r>
          <rPr>
            <sz val="12"/>
            <color rgb="FF000000"/>
            <rFont val="Aptos Narrow"/>
            <family val="2"/>
          </rPr>
          <t xml:space="preserve">Last week is: 32.990K
</t>
        </r>
        <r>
          <rPr>
            <sz val="12"/>
            <color rgb="FF000000"/>
            <rFont val="Aptos Narrow"/>
            <family val="2"/>
          </rPr>
          <t xml:space="preserve">
</t>
        </r>
        <r>
          <rPr>
            <sz val="12"/>
            <color rgb="FF000000"/>
            <rFont val="Aptos Narrow"/>
            <family val="2"/>
          </rPr>
          <t xml:space="preserve">Tặng voucher giảm giá lên đến 6,000,000đ cho khách hàng đổi điểm Viettel++ trên ứng dụng My Viettel 
</t>
        </r>
      </text>
    </comment>
    <comment ref="G5" authorId="5" shapeId="0" xr:uid="{C80956CB-633A-4D2E-94E2-0B04003BD025}">
      <text>
        <r>
          <rPr>
            <sz val="12"/>
            <color rgb="FF000000"/>
            <rFont val="Aptos Narrow"/>
            <family val="2"/>
          </rPr>
          <t xml:space="preserve">Tran Dat:
</t>
        </r>
        <r>
          <rPr>
            <sz val="12"/>
            <color rgb="FF000000"/>
            <rFont val="Aptos Narrow"/>
            <family val="2"/>
          </rPr>
          <t>32.990</t>
        </r>
      </text>
    </comment>
    <comment ref="B6" authorId="0" shapeId="0" xr:uid="{0C7C8169-D001-46FD-8247-5E72540C2C7C}">
      <text>
        <r>
          <rPr>
            <b/>
            <sz val="10"/>
            <color rgb="FF000000"/>
            <rFont val="Tahoma"/>
            <family val="2"/>
          </rPr>
          <t>was 19490</t>
        </r>
      </text>
    </comment>
    <comment ref="C6" authorId="0" shapeId="0" xr:uid="{6FAF1B51-C912-FA43-A24C-C983E839A63F}">
      <text>
        <r>
          <rPr>
            <b/>
            <sz val="10"/>
            <color rgb="FF000000"/>
            <rFont val="Tahoma"/>
            <family val="2"/>
          </rPr>
          <t>W11 19.490</t>
        </r>
      </text>
    </comment>
    <comment ref="E6" authorId="1" shapeId="0" xr:uid="{3AE9EFB1-80B9-4628-A6CF-6ED0149B7F65}">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G6" authorId="5" shapeId="0" xr:uid="{D9C0BD02-1B60-4028-B81E-133DC407525F}">
      <text>
        <r>
          <rPr>
            <sz val="12"/>
            <color rgb="FF000000"/>
            <rFont val="Aptos Narrow"/>
            <family val="2"/>
          </rPr>
          <t xml:space="preserve">Tran Dat:
</t>
        </r>
        <r>
          <rPr>
            <sz val="12"/>
            <color rgb="FF000000"/>
            <rFont val="Aptos Narrow"/>
            <family val="2"/>
          </rPr>
          <t xml:space="preserve">19290
</t>
        </r>
      </text>
    </comment>
    <comment ref="E7" authorId="1" shapeId="0" xr:uid="{2A508288-D139-415E-A526-80ADD77BB5A5}">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G7" authorId="5" shapeId="0" xr:uid="{6D28DA4A-D4D3-D54E-ABA8-1A611331300F}">
      <text>
        <r>
          <rPr>
            <b/>
            <sz val="10"/>
            <color rgb="FF000000"/>
            <rFont val="Tahoma"/>
            <family val="2"/>
          </rPr>
          <t>Tran Dat:</t>
        </r>
        <r>
          <rPr>
            <sz val="10"/>
            <color rgb="FF000000"/>
            <rFont val="Tahoma"/>
            <family val="2"/>
          </rPr>
          <t xml:space="preserve">
</t>
        </r>
        <r>
          <rPr>
            <sz val="10"/>
            <color rgb="FF000000"/>
            <rFont val="Tahoma"/>
            <family val="2"/>
          </rPr>
          <t>22.390</t>
        </r>
      </text>
    </comment>
    <comment ref="B9" authorId="0" shapeId="0" xr:uid="{A1C32F1F-BF6C-F240-BBA9-04A9F2AD32D1}">
      <text>
        <r>
          <rPr>
            <b/>
            <sz val="10"/>
            <color rgb="FF000000"/>
            <rFont val="Tahoma"/>
            <family val="2"/>
          </rPr>
          <t>was 29190</t>
        </r>
      </text>
    </comment>
    <comment ref="C9" authorId="0" shapeId="0" xr:uid="{D20CB0F4-9FE7-A04E-8B11-E5B32B7198CD}">
      <text>
        <r>
          <rPr>
            <b/>
            <sz val="10"/>
            <color rgb="FF000000"/>
            <rFont val="Tahoma"/>
            <family val="2"/>
          </rPr>
          <t>W11 29.190</t>
        </r>
      </text>
    </comment>
    <comment ref="E9" authorId="1" shapeId="0" xr:uid="{9C2453DB-AA5B-4204-AC30-F631684DF415}">
      <text>
        <r>
          <rPr>
            <sz val="12"/>
            <color rgb="FF000000"/>
            <rFont val="Aptos Narrow"/>
            <family val="2"/>
          </rPr>
          <t xml:space="preserve">Last week was: 28.490.000
</t>
        </r>
        <r>
          <rPr>
            <sz val="12"/>
            <color rgb="FF000000"/>
            <rFont val="Aptos Narrow"/>
            <family val="2"/>
          </rPr>
          <t xml:space="preserve">
</t>
        </r>
      </text>
    </comment>
    <comment ref="G9" authorId="5" shapeId="0" xr:uid="{F3440586-C2F1-48CA-852F-57CDE12AF227}">
      <text>
        <r>
          <rPr>
            <sz val="12"/>
            <color rgb="FF000000"/>
            <rFont val="Aptos Narrow"/>
            <family val="2"/>
          </rPr>
          <t xml:space="preserve">Tran Dat:
</t>
        </r>
        <r>
          <rPr>
            <sz val="12"/>
            <color rgb="FF000000"/>
            <rFont val="Aptos Narrow"/>
            <family val="2"/>
          </rPr>
          <t>28.390</t>
        </r>
      </text>
    </comment>
    <comment ref="B10" authorId="0" shapeId="0" xr:uid="{F2ADCC23-BC26-C04B-8AC5-369D7196C9B8}">
      <text>
        <r>
          <rPr>
            <b/>
            <sz val="10"/>
            <color rgb="FF000000"/>
            <rFont val="Tahoma"/>
            <family val="2"/>
          </rPr>
          <t>was 19690</t>
        </r>
      </text>
    </comment>
    <comment ref="C10" authorId="0" shapeId="0" xr:uid="{29AFD51E-B8EA-184F-ABBD-30A87B0DAA20}">
      <text>
        <r>
          <rPr>
            <b/>
            <sz val="10"/>
            <color rgb="FF000000"/>
            <rFont val="Aptos Narrow"/>
            <family val="2"/>
            <scheme val="minor"/>
          </rPr>
          <t>W11</t>
        </r>
        <r>
          <rPr>
            <sz val="10"/>
            <color rgb="FF000000"/>
            <rFont val="Aptos Narrow"/>
            <family val="2"/>
            <scheme val="minor"/>
          </rPr>
          <t xml:space="preserve"> </t>
        </r>
        <r>
          <rPr>
            <b/>
            <sz val="10"/>
            <color rgb="FF000000"/>
            <rFont val="Tahoma"/>
            <family val="2"/>
          </rPr>
          <t xml:space="preserve"> 19.690</t>
        </r>
      </text>
    </comment>
    <comment ref="E10" authorId="1" shapeId="0" xr:uid="{B959E649-40F0-4E3E-BFD3-165577A86919}">
      <text>
        <r>
          <rPr>
            <sz val="12"/>
            <color theme="1"/>
            <rFont val="Aptos Narrow"/>
            <family val="2"/>
            <scheme val="minor"/>
          </rPr>
          <t xml:space="preserve">Last week was: 19.690K
Chỉ còn màu Purple, Blue, White số lượng ít
</t>
        </r>
      </text>
    </comment>
    <comment ref="B11" authorId="0" shapeId="0" xr:uid="{2795D8CA-C94E-6745-BE58-EE35CB61F880}">
      <text>
        <r>
          <rPr>
            <b/>
            <sz val="10"/>
            <color rgb="FF000000"/>
            <rFont val="Tahoma"/>
            <family val="2"/>
          </rPr>
          <t>was 17090</t>
        </r>
      </text>
    </comment>
    <comment ref="C11" authorId="0" shapeId="0" xr:uid="{93C74CF1-A9A1-324F-AFE4-FA60D5538988}">
      <text>
        <r>
          <rPr>
            <b/>
            <sz val="10"/>
            <color rgb="FF000000"/>
            <rFont val="Aptos Narrow"/>
            <family val="2"/>
            <scheme val="minor"/>
          </rPr>
          <t>W11</t>
        </r>
        <r>
          <rPr>
            <sz val="10"/>
            <color rgb="FF000000"/>
            <rFont val="Aptos Narrow"/>
            <family val="2"/>
            <scheme val="minor"/>
          </rPr>
          <t xml:space="preserve"> </t>
        </r>
        <r>
          <rPr>
            <b/>
            <sz val="10"/>
            <color rgb="FF000000"/>
            <rFont val="Tahoma"/>
            <family val="2"/>
          </rPr>
          <t xml:space="preserve"> 17.090</t>
        </r>
      </text>
    </comment>
    <comment ref="B12" authorId="0" shapeId="0" xr:uid="{1E4088F3-2464-7D44-AB96-AB46E3FB5474}">
      <text>
        <r>
          <rPr>
            <b/>
            <sz val="10"/>
            <color rgb="FF000000"/>
            <rFont val="Tahoma"/>
            <family val="2"/>
          </rPr>
          <t>was 13490000</t>
        </r>
      </text>
    </comment>
    <comment ref="C12" authorId="0" shapeId="0" xr:uid="{7B3E2C8B-0134-1C42-A858-C17D25E4DBAC}">
      <text>
        <r>
          <rPr>
            <b/>
            <sz val="10"/>
            <color rgb="FF000000"/>
            <rFont val="Tahoma"/>
            <family val="2"/>
          </rPr>
          <t>W11 13.490</t>
        </r>
      </text>
    </comment>
    <comment ref="E12" authorId="1" shapeId="0" xr:uid="{235ED952-7861-45EA-A7BA-352E9CE37334}">
      <text>
        <r>
          <rPr>
            <sz val="12"/>
            <color rgb="FF000000"/>
            <rFont val="Aptos Narrow"/>
            <family val="2"/>
          </rPr>
          <t>Giảm 300K cho màu Đen và Starlight</t>
        </r>
      </text>
    </comment>
    <comment ref="B13" authorId="0" shapeId="0" xr:uid="{4B932A69-CADF-7F4B-8CCB-C08D612D2A54}">
      <text>
        <r>
          <rPr>
            <b/>
            <sz val="10"/>
            <color rgb="FF000000"/>
            <rFont val="Tahoma"/>
            <family val="2"/>
          </rPr>
          <t xml:space="preserve">was 11490
</t>
        </r>
        <r>
          <rPr>
            <b/>
            <sz val="10"/>
            <color rgb="FF000000"/>
            <rFont val="Tahoma"/>
            <family val="2"/>
          </rPr>
          <t xml:space="preserve">
</t>
        </r>
        <r>
          <rPr>
            <b/>
            <sz val="10"/>
            <color rgb="FF000000"/>
            <rFont val="Tahoma"/>
            <family val="2"/>
          </rPr>
          <t>tuỳ màu 11990</t>
        </r>
      </text>
    </comment>
    <comment ref="C13" authorId="0" shapeId="0" xr:uid="{8557A6EB-DD85-5840-873A-771C1CECA111}">
      <text>
        <r>
          <rPr>
            <b/>
            <sz val="10"/>
            <color rgb="FF000000"/>
            <rFont val="Tahoma"/>
            <family val="2"/>
          </rPr>
          <t>W11 11.490</t>
        </r>
      </text>
    </comment>
    <comment ref="B14" authorId="0" shapeId="0" xr:uid="{54E3FB0E-B0AD-4D6A-9F94-7C93BDD52645}">
      <text>
        <r>
          <rPr>
            <b/>
            <sz val="10"/>
            <color rgb="FF000000"/>
            <rFont val="Tahoma"/>
            <family val="2"/>
          </rPr>
          <t>was 8840</t>
        </r>
      </text>
    </comment>
    <comment ref="C14" authorId="0" shapeId="0" xr:uid="{62A0FDC3-48DC-194F-A3EB-93E4839A823F}">
      <text>
        <r>
          <rPr>
            <b/>
            <sz val="10"/>
            <color rgb="FF000000"/>
            <rFont val="Tahoma"/>
            <family val="2"/>
          </rPr>
          <t>W11 8.840</t>
        </r>
      </text>
    </comment>
    <comment ref="E14" authorId="1" shapeId="0" xr:uid="{99F48ECF-839E-459A-BB0F-649E2989A595}">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F14" authorId="4" shapeId="0" xr:uid="{A70DAD4A-57F9-4D7E-9519-086D73BABAA0}">
      <text>
        <r>
          <rPr>
            <sz val="12"/>
            <color rgb="FF000000"/>
            <rFont val="Aptos Narrow"/>
            <family val="2"/>
          </rPr>
          <t xml:space="preserve">chit trang:
</t>
        </r>
        <r>
          <rPr>
            <sz val="12"/>
            <color rgb="FF000000"/>
            <rFont val="Aptos Narrow"/>
            <family val="2"/>
          </rPr>
          <t>8.790.000</t>
        </r>
      </text>
    </comment>
    <comment ref="B15" authorId="0" shapeId="0" xr:uid="{D30D7821-D3EB-485C-BF3F-0220CD55CB1F}">
      <text>
        <r>
          <rPr>
            <b/>
            <sz val="10"/>
            <color rgb="FF000000"/>
            <rFont val="Tahoma"/>
            <family val="2"/>
          </rPr>
          <t xml:space="preserve">was 13890000
</t>
        </r>
        <r>
          <rPr>
            <b/>
            <sz val="10"/>
            <color rgb="FF000000"/>
            <rFont val="Tahoma"/>
            <family val="2"/>
          </rPr>
          <t xml:space="preserve">
</t>
        </r>
        <r>
          <rPr>
            <b/>
            <sz val="10"/>
            <color rgb="FF000000"/>
            <rFont val="Tahoma"/>
            <family val="2"/>
          </rPr>
          <t>SV -400</t>
        </r>
      </text>
    </comment>
    <comment ref="C15" authorId="0" shapeId="0" xr:uid="{9BA8C89D-3F0B-0448-A6D0-E5EF95CBE9E8}">
      <text>
        <r>
          <rPr>
            <b/>
            <sz val="10"/>
            <color rgb="FF000000"/>
            <rFont val="Tahoma"/>
            <family val="2"/>
          </rPr>
          <t>W11 13.890</t>
        </r>
      </text>
    </comment>
    <comment ref="B16" authorId="0" shapeId="0" xr:uid="{7033837E-B67C-409D-BC9E-A1F8BB1C5163}">
      <text>
        <r>
          <rPr>
            <b/>
            <sz val="10"/>
            <color rgb="FF000000"/>
            <rFont val="Tahoma"/>
            <family val="2"/>
          </rPr>
          <t xml:space="preserve">was 8940
</t>
        </r>
        <r>
          <rPr>
            <b/>
            <sz val="10"/>
            <color rgb="FF000000"/>
            <rFont val="Tahoma"/>
            <family val="2"/>
          </rPr>
          <t xml:space="preserve">
</t>
        </r>
        <r>
          <rPr>
            <b/>
            <sz val="10"/>
            <color rgb="FF000000"/>
            <rFont val="Tahoma"/>
            <family val="2"/>
          </rPr>
          <t>SV-300</t>
        </r>
      </text>
    </comment>
    <comment ref="C16" authorId="0" shapeId="0" xr:uid="{A5483EBD-91D0-0F40-BB35-B1347F2A3356}">
      <text>
        <r>
          <rPr>
            <b/>
            <sz val="10"/>
            <color rgb="FF000000"/>
            <rFont val="Tahoma"/>
            <family val="2"/>
          </rPr>
          <t>W11 8.940</t>
        </r>
      </text>
    </comment>
    <comment ref="D16" authorId="3" shapeId="0" xr:uid="{6FFAA4C8-2565-4B1C-962D-FEE5DBF7775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8.990.000</t>
        </r>
      </text>
    </comment>
    <comment ref="E16" authorId="1" shapeId="0" xr:uid="{88DE8BCC-6A9C-46DA-8096-C60BD2AA0202}">
      <text>
        <r>
          <rPr>
            <sz val="12"/>
            <color rgb="FF000000"/>
            <rFont val="Aptos Narrow"/>
            <family val="2"/>
          </rPr>
          <t xml:space="preserve">Last week is: 9.290K
</t>
        </r>
        <r>
          <rPr>
            <sz val="12"/>
            <color rgb="FF000000"/>
            <rFont val="Aptos Narrow"/>
            <family val="2"/>
          </rPr>
          <t xml:space="preserve">
</t>
        </r>
      </text>
    </comment>
    <comment ref="B17" authorId="0" shapeId="0" xr:uid="{7D263C6C-E8A3-6D46-A66E-8CE47DE278F4}">
      <text>
        <r>
          <rPr>
            <b/>
            <sz val="10"/>
            <color rgb="FF000000"/>
            <rFont val="Tahoma"/>
            <family val="2"/>
          </rPr>
          <t xml:space="preserve">was7040
</t>
        </r>
        <r>
          <rPr>
            <b/>
            <sz val="10"/>
            <color rgb="FF000000"/>
            <rFont val="Tahoma"/>
            <family val="2"/>
          </rPr>
          <t xml:space="preserve">
</t>
        </r>
        <r>
          <rPr>
            <b/>
            <sz val="10"/>
            <color rgb="FF000000"/>
            <rFont val="Tahoma"/>
            <family val="2"/>
          </rPr>
          <t>SV - 300</t>
        </r>
      </text>
    </comment>
    <comment ref="C17" authorId="0" shapeId="0" xr:uid="{6CE9AD72-8F7C-7B48-86B1-7C41870EF9D7}">
      <text>
        <r>
          <rPr>
            <b/>
            <sz val="10"/>
            <color rgb="FF000000"/>
            <rFont val="Tahoma"/>
            <family val="2"/>
          </rPr>
          <t>W11 7.040</t>
        </r>
      </text>
    </comment>
    <comment ref="E17" authorId="1" shapeId="0" xr:uid="{3B175CCA-F37B-4A7D-8CEE-3BC1A13670B4}">
      <text>
        <r>
          <rPr>
            <sz val="12"/>
            <color rgb="FF000000"/>
            <rFont val="Aptos Narrow"/>
            <family val="2"/>
          </rPr>
          <t>Giảm 10% tối đa 120K khi mở ví VNPAY</t>
        </r>
      </text>
    </comment>
    <comment ref="E18" authorId="1" shapeId="0" xr:uid="{B8C151D9-90F4-4376-814D-35515EC003B8}">
      <text>
        <r>
          <rPr>
            <sz val="12"/>
            <color theme="1"/>
            <rFont val="Aptos Narrow"/>
            <family val="2"/>
            <scheme val="minor"/>
          </rPr>
          <t xml:space="preserve">Last week is: 14.490K
Nhập mã VTQR300 khách hàng sẽ được tặng 1% tối đa 300.000 cho đơn hàng có giá trị từ 3 triệu trở lên khi thanh toán qua VNPAY-QR </t>
        </r>
      </text>
    </comment>
    <comment ref="E19" authorId="1" shapeId="0" xr:uid="{C4465CE2-F9C9-4E61-90BC-CDF32E42EE7B}">
      <text>
        <r>
          <rPr>
            <sz val="12"/>
            <color rgb="FF000000"/>
            <rFont val="Aptos Narrow"/>
            <family val="2"/>
          </rPr>
          <t xml:space="preserve">Last week is: 21.190K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G19" authorId="5" shapeId="0" xr:uid="{42DB52F3-BB53-4227-96D2-FE8FA2EF2BF6}">
      <text>
        <r>
          <rPr>
            <sz val="12"/>
            <color rgb="FF000000"/>
            <rFont val="Aptos Narrow"/>
            <family val="2"/>
          </rPr>
          <t xml:space="preserve">Tran Dat:
</t>
        </r>
        <r>
          <rPr>
            <sz val="12"/>
            <color rgb="FF000000"/>
            <rFont val="Aptos Narrow"/>
            <family val="2"/>
          </rPr>
          <t>20890</t>
        </r>
      </text>
    </comment>
    <comment ref="B20" authorId="0" shapeId="0" xr:uid="{0BFABF2B-80DD-B947-A1A0-152A991667CA}">
      <text>
        <r>
          <rPr>
            <b/>
            <sz val="10"/>
            <color rgb="FF000000"/>
            <rFont val="Tahoma"/>
            <family val="2"/>
          </rPr>
          <t xml:space="preserve">was 27590000
</t>
        </r>
        <r>
          <rPr>
            <b/>
            <sz val="10"/>
            <color rgb="FF000000"/>
            <rFont val="Tahoma"/>
            <family val="2"/>
          </rPr>
          <t xml:space="preserve">
</t>
        </r>
        <r>
          <rPr>
            <b/>
            <sz val="10"/>
            <color rgb="FF000000"/>
            <rFont val="Tahoma"/>
            <family val="2"/>
          </rPr>
          <t>SV -500</t>
        </r>
      </text>
    </comment>
    <comment ref="C20" authorId="0" shapeId="0" xr:uid="{2B040714-6E7C-1041-A8E7-A68A43A9A291}">
      <text>
        <r>
          <rPr>
            <b/>
            <sz val="10"/>
            <color rgb="FF000000"/>
            <rFont val="Tahoma"/>
            <family val="2"/>
          </rPr>
          <t>W11 27.590</t>
        </r>
      </text>
    </comment>
    <comment ref="E20" authorId="1" shapeId="0" xr:uid="{C06D2DC5-1443-4546-8D1D-72C0D580A00A}">
      <text>
        <r>
          <rPr>
            <sz val="12"/>
            <color rgb="FF000000"/>
            <rFont val="Aptos Narrow"/>
            <family val="2"/>
          </rPr>
          <t xml:space="preserve">Last week is: 26.890K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B21" authorId="0" shapeId="0" xr:uid="{9395F492-E537-7744-A1B4-B34C278D681D}">
      <text>
        <r>
          <rPr>
            <b/>
            <sz val="10"/>
            <color rgb="FF000000"/>
            <rFont val="Tahoma"/>
            <family val="2"/>
          </rPr>
          <t xml:space="preserve">was 37090
</t>
        </r>
        <r>
          <rPr>
            <b/>
            <sz val="10"/>
            <color rgb="FF000000"/>
            <rFont val="Tahoma"/>
            <family val="2"/>
          </rPr>
          <t xml:space="preserve">
</t>
        </r>
        <r>
          <rPr>
            <b/>
            <sz val="10"/>
            <color rgb="FF000000"/>
            <rFont val="Tahoma"/>
            <family val="2"/>
          </rPr>
          <t>SV -500</t>
        </r>
      </text>
    </comment>
    <comment ref="C21" authorId="0" shapeId="0" xr:uid="{27ACE040-E5EF-9249-A221-ED5316D3A00E}">
      <text>
        <r>
          <rPr>
            <b/>
            <sz val="10"/>
            <color rgb="FF000000"/>
            <rFont val="Tahoma"/>
            <family val="2"/>
          </rPr>
          <t xml:space="preserve">W11 37.090
</t>
        </r>
      </text>
    </comment>
    <comment ref="E21" authorId="1" shapeId="0" xr:uid="{336407D4-3EBD-46D8-96F1-B42C56085860}">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B22" authorId="0" shapeId="0" xr:uid="{7B17E798-C0DF-EC43-9CAA-6D71C9EFCB3A}">
      <text>
        <r>
          <rPr>
            <b/>
            <sz val="10"/>
            <color rgb="FF000000"/>
            <rFont val="Tahoma"/>
            <family val="2"/>
          </rPr>
          <t>was 5940</t>
        </r>
      </text>
    </comment>
    <comment ref="C22" authorId="0" shapeId="0" xr:uid="{A4D1F6F5-0823-2042-A981-96D2FCB988F2}">
      <text>
        <r>
          <rPr>
            <b/>
            <sz val="10"/>
            <color rgb="FF000000"/>
            <rFont val="Tahoma"/>
            <family val="2"/>
          </rPr>
          <t>W11 5.940</t>
        </r>
      </text>
    </comment>
    <comment ref="E22" authorId="1" shapeId="0" xr:uid="{402AF397-1D04-4D75-A4C7-FA6128CB7D05}">
      <text>
        <r>
          <rPr>
            <sz val="12"/>
            <color theme="1"/>
            <rFont val="Aptos Narrow"/>
            <family val="2"/>
            <scheme val="minor"/>
          </rPr>
          <t xml:space="preserve">Tặng voucher giảm giá 100,000đ cho khách hàng đổi điểm trên ứng dụng Btaskee </t>
        </r>
      </text>
    </comment>
    <comment ref="F22" authorId="4" shapeId="0" xr:uid="{13F4E574-F8C5-4540-B764-154BA64E43CE}">
      <text>
        <r>
          <rPr>
            <sz val="12"/>
            <color rgb="FF000000"/>
            <rFont val="Aptos Narrow"/>
            <family val="2"/>
          </rPr>
          <t xml:space="preserve">chit trang:
</t>
        </r>
        <r>
          <rPr>
            <sz val="12"/>
            <color rgb="FF000000"/>
            <rFont val="Aptos Narrow"/>
            <family val="2"/>
          </rPr>
          <t>5.990k</t>
        </r>
      </text>
    </comment>
    <comment ref="B23" authorId="0" shapeId="0" xr:uid="{6FAE1CC3-1BED-0441-B012-D8DC2CD75CEE}">
      <text>
        <r>
          <rPr>
            <b/>
            <sz val="10"/>
            <color rgb="FF000000"/>
            <rFont val="Tahoma"/>
            <family val="2"/>
          </rPr>
          <t>was 7240</t>
        </r>
      </text>
    </comment>
    <comment ref="C23" authorId="0" shapeId="0" xr:uid="{BE5B70B8-0F5C-1C43-95D1-3A644C7BE938}">
      <text>
        <r>
          <rPr>
            <b/>
            <sz val="10"/>
            <color rgb="FF000000"/>
            <rFont val="Tahoma"/>
            <family val="2"/>
          </rPr>
          <t>W11 7.240</t>
        </r>
      </text>
    </comment>
    <comment ref="E23" authorId="1" shapeId="0" xr:uid="{0C7464F5-9258-460D-BDD1-AA665ED32C1E}">
      <text>
        <r>
          <rPr>
            <sz val="12"/>
            <color theme="1"/>
            <rFont val="Aptos Narrow"/>
            <family val="2"/>
            <scheme val="minor"/>
          </rPr>
          <t xml:space="preserve">  Tặng voucher giảm giá 100,000đ cho khách hàng đổi điểm trên ứng dụng Btaskee </t>
        </r>
      </text>
    </comment>
    <comment ref="F23" authorId="4" shapeId="0" xr:uid="{E6159E9A-066B-4D97-9F29-0ECF6EA6A06A}">
      <text>
        <r>
          <rPr>
            <sz val="12"/>
            <color rgb="FF000000"/>
            <rFont val="Aptos Narrow"/>
            <family val="2"/>
          </rPr>
          <t xml:space="preserve">chit trang:
</t>
        </r>
        <r>
          <rPr>
            <sz val="12"/>
            <color rgb="FF000000"/>
            <rFont val="Aptos Narrow"/>
            <family val="2"/>
          </rPr>
          <t>7.290k</t>
        </r>
      </text>
    </comment>
    <comment ref="G23" authorId="5" shapeId="0" xr:uid="{9AE3A91B-1688-4178-8DF9-B1EECB3081AB}">
      <text>
        <r>
          <rPr>
            <sz val="12"/>
            <color rgb="FF000000"/>
            <rFont val="Aptos Narrow"/>
            <family val="2"/>
          </rPr>
          <t xml:space="preserve">Tran Dat:
</t>
        </r>
        <r>
          <rPr>
            <sz val="12"/>
            <color rgb="FF000000"/>
            <rFont val="Aptos Narrow"/>
            <family val="2"/>
          </rPr>
          <t>7.190</t>
        </r>
      </text>
    </comment>
    <comment ref="B24" authorId="0" shapeId="0" xr:uid="{0F6C2E38-61D8-CF49-9EED-16D46D39F451}">
      <text>
        <r>
          <rPr>
            <b/>
            <sz val="10"/>
            <color rgb="FF000000"/>
            <rFont val="Tahoma"/>
            <family val="2"/>
          </rPr>
          <t>was 6740</t>
        </r>
      </text>
    </comment>
    <comment ref="C24" authorId="0" shapeId="0" xr:uid="{06EA84D3-1863-6F47-BA1B-B53548BBA950}">
      <text>
        <r>
          <rPr>
            <b/>
            <sz val="10"/>
            <color rgb="FF000000"/>
            <rFont val="Tahoma"/>
            <family val="2"/>
          </rPr>
          <t>W11 6.740</t>
        </r>
      </text>
    </comment>
    <comment ref="E24" authorId="1" shapeId="0" xr:uid="{1D348169-0EC5-49E6-91CD-4A0872B77A7A}">
      <text>
        <r>
          <rPr>
            <sz val="12"/>
            <color rgb="FF000000"/>
            <rFont val="Aptos Narrow"/>
            <family val="2"/>
          </rPr>
          <t xml:space="preserve">Tặng voucher giảm giá 100,000đ cho khách hàng đổi điểm trên ứng dụng Btaskee </t>
        </r>
      </text>
    </comment>
    <comment ref="F24" authorId="4" shapeId="0" xr:uid="{C463C33C-4CE4-4716-9CF7-F0E7FC6EFB58}">
      <text>
        <r>
          <rPr>
            <sz val="12"/>
            <color rgb="FF000000"/>
            <rFont val="Aptos Narrow"/>
            <family val="2"/>
          </rPr>
          <t xml:space="preserve">chit trang:
</t>
        </r>
        <r>
          <rPr>
            <sz val="12"/>
            <color rgb="FF000000"/>
            <rFont val="Aptos Narrow"/>
            <family val="2"/>
          </rPr>
          <t>6.790k</t>
        </r>
      </text>
    </comment>
    <comment ref="B25" authorId="0" shapeId="0" xr:uid="{1F839861-02DB-D140-BCE9-0FCB28F954E3}">
      <text>
        <r>
          <rPr>
            <b/>
            <sz val="10"/>
            <color rgb="FF000000"/>
            <rFont val="Tahoma"/>
            <family val="2"/>
          </rPr>
          <t>was 8040</t>
        </r>
      </text>
    </comment>
    <comment ref="C25" authorId="0" shapeId="0" xr:uid="{E99EBD5E-07C7-E24C-9519-D454150D9BD2}">
      <text>
        <r>
          <rPr>
            <b/>
            <sz val="10"/>
            <color rgb="FF000000"/>
            <rFont val="Tahoma"/>
            <family val="2"/>
          </rPr>
          <t>W11 8.040</t>
        </r>
      </text>
    </comment>
    <comment ref="E25" authorId="1" shapeId="0" xr:uid="{76229585-99CF-4B5B-A99C-ED8E318C2D06}">
      <text>
        <r>
          <rPr>
            <sz val="12"/>
            <color rgb="FF000000"/>
            <rFont val="Aptos Narrow"/>
            <family val="2"/>
          </rPr>
          <t xml:space="preserve">Tặng voucher giảm giá 100,000đ cho khách hàng đổi điểm trên ứng dụng Btaskee </t>
        </r>
      </text>
    </comment>
    <comment ref="B28" authorId="0" shapeId="0" xr:uid="{42AC15AF-826E-489A-962D-D1214A5B21BC}">
      <text>
        <r>
          <rPr>
            <b/>
            <sz val="10"/>
            <color rgb="FF000000"/>
            <rFont val="Tahoma"/>
            <family val="2"/>
          </rPr>
          <t>was 11690</t>
        </r>
      </text>
    </comment>
    <comment ref="C28" authorId="0" shapeId="0" xr:uid="{9A27DF49-A59F-734D-A5DE-3CECD727B719}">
      <text>
        <r>
          <rPr>
            <b/>
            <sz val="10"/>
            <color rgb="FF000000"/>
            <rFont val="Tahoma"/>
            <family val="2"/>
          </rPr>
          <t>W11 11.690</t>
        </r>
      </text>
    </comment>
    <comment ref="B29" authorId="0" shapeId="0" xr:uid="{F2785A2F-5B69-4EFF-B47D-FD9891D24B4C}">
      <text>
        <r>
          <rPr>
            <b/>
            <sz val="10"/>
            <color rgb="FF000000"/>
            <rFont val="Tahoma"/>
            <family val="2"/>
          </rPr>
          <t>was 14290</t>
        </r>
      </text>
    </comment>
    <comment ref="C29" authorId="0" shapeId="0" xr:uid="{12E160A6-D72D-F94B-A330-B548716EFE05}">
      <text>
        <r>
          <rPr>
            <b/>
            <sz val="10"/>
            <color rgb="FF000000"/>
            <rFont val="Tahoma"/>
            <family val="2"/>
          </rPr>
          <t>W11 14.290</t>
        </r>
      </text>
    </comment>
    <comment ref="B30" authorId="0" shapeId="0" xr:uid="{4F2DD75E-62CB-3B42-85B7-342534F61EC3}">
      <text>
        <r>
          <rPr>
            <b/>
            <sz val="10"/>
            <color rgb="FF000000"/>
            <rFont val="Tahoma"/>
            <family val="2"/>
          </rPr>
          <t>was 22290</t>
        </r>
      </text>
    </comment>
    <comment ref="C30" authorId="0" shapeId="0" xr:uid="{B84B8DFF-BAD2-7248-8974-A404DDC34D20}">
      <text>
        <r>
          <rPr>
            <b/>
            <sz val="10"/>
            <color rgb="FF000000"/>
            <rFont val="Tahoma"/>
            <family val="2"/>
          </rPr>
          <t>W11 22.290</t>
        </r>
      </text>
    </comment>
    <comment ref="E30" authorId="1" shapeId="0" xr:uid="{47C9A747-ABA8-420D-AA6A-A92C5195AA9E}">
      <text>
        <r>
          <rPr>
            <sz val="12"/>
            <color theme="1"/>
            <rFont val="Aptos Narrow"/>
            <family val="2"/>
            <scheme val="minor"/>
          </rPr>
          <t xml:space="preserve">Last week was: 21.770K
Nhập mã VTQR300 khách hàng sẽ được tặng 1% tối đa 300.000 cho đơn hàng có giá trị từ 3.000.000đ trở lên khi thanh toán qua VNPAY-QR. </t>
        </r>
      </text>
    </comment>
    <comment ref="F30" authorId="4" shapeId="0" xr:uid="{39BD2AF9-17D6-47BB-82F4-96D29A23B046}">
      <text>
        <r>
          <rPr>
            <sz val="12"/>
            <color rgb="FF000000"/>
            <rFont val="Aptos Narrow"/>
            <family val="2"/>
          </rPr>
          <t xml:space="preserve">chit trang:
</t>
        </r>
        <r>
          <rPr>
            <sz val="12"/>
            <color rgb="FF000000"/>
            <rFont val="Aptos Narrow"/>
            <family val="2"/>
          </rPr>
          <t>22.590k</t>
        </r>
      </text>
    </comment>
    <comment ref="B31" authorId="0" shapeId="0" xr:uid="{2865B939-731A-D94F-92C4-DBF46FF62955}">
      <text>
        <r>
          <rPr>
            <b/>
            <sz val="10"/>
            <color rgb="FF000000"/>
            <rFont val="Tahoma"/>
            <family val="2"/>
          </rPr>
          <t>was 5740</t>
        </r>
      </text>
    </comment>
    <comment ref="C31" authorId="0" shapeId="0" xr:uid="{04FB8BBC-140E-DF4B-9E87-AB58EF21F7AE}">
      <text>
        <r>
          <rPr>
            <b/>
            <sz val="10"/>
            <color rgb="FF000000"/>
            <rFont val="Tahoma"/>
            <family val="2"/>
          </rPr>
          <t>W11 5.740</t>
        </r>
      </text>
    </comment>
    <comment ref="D31" authorId="3" shapeId="0" xr:uid="{098A294D-991A-D340-BEF9-FD47313A9DC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5.690.000</t>
        </r>
      </text>
    </comment>
    <comment ref="E31" authorId="1" shapeId="0" xr:uid="{43B8E01E-B3E2-419D-B93E-AE8CEB97E5CA}">
      <text>
        <r>
          <rPr>
            <sz val="12"/>
            <color theme="1"/>
            <rFont val="Aptos Narrow"/>
            <family val="2"/>
            <scheme val="minor"/>
          </rPr>
          <t xml:space="preserve">Last week was: 5.690K
</t>
        </r>
      </text>
    </comment>
    <comment ref="E32" authorId="1" shapeId="0" xr:uid="{044296AB-2393-4E06-AF36-B7EE9985E9BA}">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B33" authorId="0" shapeId="0" xr:uid="{89C7CD2D-BC9C-FF49-A040-46B7D5E1A11A}">
      <text>
        <r>
          <rPr>
            <b/>
            <sz val="10"/>
            <color rgb="FF000000"/>
            <rFont val="Tahoma"/>
            <family val="2"/>
          </rPr>
          <t>was 3390</t>
        </r>
      </text>
    </comment>
    <comment ref="C33" authorId="0" shapeId="0" xr:uid="{1EAD5A07-9F25-8F4C-A4DC-D4374172EA79}">
      <text>
        <r>
          <rPr>
            <b/>
            <sz val="10"/>
            <color rgb="FF000000"/>
            <rFont val="Tahoma"/>
            <family val="2"/>
          </rPr>
          <t>W11 3.390</t>
        </r>
      </text>
    </comment>
    <comment ref="D33" authorId="3" shapeId="0" xr:uid="{9478C39C-7622-5448-83DB-C61B7DFBA75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3.390.000</t>
        </r>
      </text>
    </comment>
    <comment ref="E33" authorId="0" shapeId="0" xr:uid="{18A7CC2D-CA66-4585-AACB-5A719A9C1756}">
      <text>
        <r>
          <rPr>
            <b/>
            <sz val="10"/>
            <color rgb="FF000000"/>
            <rFont val="Tahoma"/>
            <family val="2"/>
          </rPr>
          <t>was 3490000</t>
        </r>
      </text>
    </comment>
    <comment ref="B34" authorId="0" shapeId="0" xr:uid="{543B3C9B-9E54-164B-AF12-365CA5E1047E}">
      <text>
        <r>
          <rPr>
            <b/>
            <sz val="10"/>
            <color rgb="FF000000"/>
            <rFont val="Tahoma"/>
            <family val="2"/>
          </rPr>
          <t>was 3990</t>
        </r>
      </text>
    </comment>
    <comment ref="C34" authorId="0" shapeId="0" xr:uid="{4CDC511C-2AD2-EE42-B4EB-563072CF80D4}">
      <text>
        <r>
          <rPr>
            <b/>
            <sz val="10"/>
            <color rgb="FF000000"/>
            <rFont val="Tahoma"/>
            <family val="2"/>
          </rPr>
          <t>W11 3.990</t>
        </r>
      </text>
    </comment>
    <comment ref="D34" authorId="3" shapeId="0" xr:uid="{242F5EFF-22EC-A448-AE5D-7E743DB5335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3.990.000</t>
        </r>
      </text>
    </comment>
    <comment ref="E34" authorId="1" shapeId="0" xr:uid="{F7BD0253-2DC2-4DB2-9BF8-01180B289BAA}">
      <text>
        <r>
          <rPr>
            <sz val="12"/>
            <color rgb="FF000000"/>
            <rFont val="Aptos Narrow"/>
            <family val="2"/>
          </rPr>
          <t>Last week was: 4.150K</t>
        </r>
      </text>
    </comment>
    <comment ref="B35" authorId="0" shapeId="0" xr:uid="{A43334E0-E3F1-1F4D-A351-AA66238B789F}">
      <text>
        <r>
          <rPr>
            <b/>
            <sz val="10"/>
            <color rgb="FF000000"/>
            <rFont val="Tahoma"/>
            <family val="2"/>
          </rPr>
          <t>was 17990</t>
        </r>
      </text>
    </comment>
    <comment ref="C35" authorId="0" shapeId="0" xr:uid="{3548D11B-41A1-2E4A-AFDE-782A7B4DEE36}">
      <text>
        <r>
          <rPr>
            <b/>
            <sz val="10"/>
            <color rgb="FF000000"/>
            <rFont val="Tahoma"/>
            <family val="2"/>
          </rPr>
          <t>W11 17.990</t>
        </r>
      </text>
    </comment>
    <comment ref="B36" authorId="0" shapeId="0" xr:uid="{372F11F3-BFEC-F848-92C3-ACC208F2DDEE}">
      <text>
        <r>
          <rPr>
            <b/>
            <sz val="10"/>
            <color rgb="FF000000"/>
            <rFont val="Tahoma"/>
            <family val="2"/>
          </rPr>
          <t>was 24290</t>
        </r>
      </text>
    </comment>
    <comment ref="C36" authorId="0" shapeId="0" xr:uid="{3C7116E2-D138-1F4F-8E27-E4607D46A5BC}">
      <text>
        <r>
          <rPr>
            <b/>
            <sz val="10"/>
            <color rgb="FF000000"/>
            <rFont val="Tahoma"/>
            <family val="2"/>
          </rPr>
          <t>W11 24.290</t>
        </r>
      </text>
    </comment>
    <comment ref="D36" authorId="3" shapeId="0" xr:uid="{071B77BA-A092-D742-A3DA-57889BF8DD5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24.290.000</t>
        </r>
      </text>
    </comment>
    <comment ref="G36" authorId="5" shapeId="0" xr:uid="{E9F935A3-EC5B-B142-AFE0-2A585B754C3A}">
      <text>
        <r>
          <rPr>
            <b/>
            <sz val="10"/>
            <color rgb="FF000000"/>
            <rFont val="Tahoma"/>
            <family val="2"/>
          </rPr>
          <t>Tran Dat:</t>
        </r>
        <r>
          <rPr>
            <sz val="10"/>
            <color rgb="FF000000"/>
            <rFont val="Tahoma"/>
            <family val="2"/>
          </rPr>
          <t xml:space="preserve">
</t>
        </r>
        <r>
          <rPr>
            <sz val="10"/>
            <color rgb="FF000000"/>
            <rFont val="Tahoma"/>
            <family val="2"/>
          </rPr>
          <t>24.490</t>
        </r>
      </text>
    </comment>
    <comment ref="D37" authorId="3" shapeId="0" xr:uid="{A64BCF29-3CE9-894A-A57C-8B71D543779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27.490.000</t>
        </r>
      </text>
    </comment>
    <comment ref="G37" authorId="5" shapeId="0" xr:uid="{A9F2C7D1-0A99-4A49-A478-8E93C1E1FE92}">
      <text>
        <r>
          <rPr>
            <b/>
            <sz val="10"/>
            <color rgb="FF000000"/>
            <rFont val="Tahoma"/>
            <family val="2"/>
          </rPr>
          <t>Tran Dat:</t>
        </r>
        <r>
          <rPr>
            <sz val="10"/>
            <color rgb="FF000000"/>
            <rFont val="Tahoma"/>
            <family val="2"/>
          </rPr>
          <t xml:space="preserve">
</t>
        </r>
        <r>
          <rPr>
            <sz val="10"/>
            <color rgb="FF000000"/>
            <rFont val="Tahoma"/>
            <family val="2"/>
          </rPr>
          <t>27.190</t>
        </r>
      </text>
    </comment>
    <comment ref="B38" authorId="0" shapeId="0" xr:uid="{B81BB83D-B278-2F4C-9A33-E8A1B667643B}">
      <text>
        <r>
          <rPr>
            <b/>
            <sz val="10"/>
            <color rgb="FF000000"/>
            <rFont val="Tahoma"/>
            <family val="2"/>
          </rPr>
          <t>was 32590</t>
        </r>
      </text>
    </comment>
    <comment ref="F38" authorId="4" shapeId="0" xr:uid="{133803E9-4400-45A1-974B-B9653F954F68}">
      <text>
        <r>
          <rPr>
            <sz val="12"/>
            <color rgb="FF000000"/>
            <rFont val="Aptos Narrow"/>
            <family val="2"/>
          </rPr>
          <t xml:space="preserve">chit trang:
</t>
        </r>
        <r>
          <rPr>
            <sz val="12"/>
            <color rgb="FF000000"/>
            <rFont val="Aptos Narrow"/>
            <family val="2"/>
          </rPr>
          <t>30.690.000</t>
        </r>
      </text>
    </comment>
    <comment ref="B39" authorId="0" shapeId="0" xr:uid="{887D171E-F2EB-4F0E-B438-EA2DFD1F8552}">
      <text>
        <r>
          <rPr>
            <b/>
            <sz val="10"/>
            <color rgb="FF000000"/>
            <rFont val="Tahoma"/>
            <family val="2"/>
          </rPr>
          <t xml:space="preserve">was 36490000
</t>
        </r>
        <r>
          <rPr>
            <b/>
            <sz val="10"/>
            <color rgb="FF000000"/>
            <rFont val="Tahoma"/>
            <family val="2"/>
          </rPr>
          <t xml:space="preserve">
</t>
        </r>
        <r>
          <rPr>
            <b/>
            <sz val="10"/>
            <color rgb="FF000000"/>
            <rFont val="Tahoma"/>
            <family val="2"/>
          </rPr>
          <t>VNP200</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Duy</author>
  </authors>
  <commentList>
    <comment ref="B2" authorId="0" shapeId="0" xr:uid="{6BF588B5-A51F-B741-9081-7B41D93A8504}">
      <text>
        <r>
          <rPr>
            <b/>
            <sz val="10"/>
            <color rgb="FF000000"/>
            <rFont val="Tahoma"/>
            <family val="2"/>
          </rPr>
          <t>was 22390000</t>
        </r>
      </text>
    </comment>
    <comment ref="C2" authorId="0" shapeId="0" xr:uid="{B206226E-7DCF-674D-AAB2-B0E3A372793B}">
      <text>
        <r>
          <rPr>
            <b/>
            <sz val="10"/>
            <color rgb="FF000000"/>
            <rFont val="Tahoma"/>
            <family val="2"/>
          </rPr>
          <t>W12 22.390</t>
        </r>
      </text>
    </comment>
    <comment ref="E2" authorId="1" shapeId="0" xr:uid="{52E5F6F1-68D6-BC49-8790-A50337F8695D}">
      <text>
        <r>
          <rPr>
            <sz val="12"/>
            <color rgb="FF000000"/>
            <rFont val="Aptos Narrow"/>
            <family val="2"/>
          </rPr>
          <t xml:space="preserve">Last week is: 21.690K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Đổi điểm Viettel++ lên tới 6000K</t>
        </r>
      </text>
    </comment>
    <comment ref="F2" authorId="2" shapeId="0" xr:uid="{051491CD-BC75-0047-9160-CD295DBE1387}">
      <text>
        <r>
          <rPr>
            <sz val="12"/>
            <color theme="1"/>
            <rFont val="Aptos Narrow"/>
            <family val="2"/>
            <scheme val="minor"/>
          </rPr>
          <t>Người dùng Không xác định:
21.490.000</t>
        </r>
      </text>
    </comment>
    <comment ref="B3" authorId="0" shapeId="0" xr:uid="{40EDA854-A975-7D41-AD17-7C9D82AAA721}">
      <text>
        <r>
          <rPr>
            <b/>
            <sz val="10"/>
            <color rgb="FF000000"/>
            <rFont val="Tahoma"/>
            <family val="2"/>
          </rPr>
          <t>was 25790000</t>
        </r>
      </text>
    </comment>
    <comment ref="C3" authorId="0" shapeId="0" xr:uid="{F474A0F7-4F43-C849-92D6-9854A79B47A9}">
      <text>
        <r>
          <rPr>
            <b/>
            <sz val="10"/>
            <color rgb="FF000000"/>
            <rFont val="Tahoma"/>
            <family val="2"/>
          </rPr>
          <t>W12 25.790</t>
        </r>
      </text>
    </comment>
    <comment ref="D3" authorId="3" shapeId="0" xr:uid="{5B7D7D6D-0EE8-934B-A8BB-4569EC9E398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24.790.000</t>
        </r>
      </text>
    </comment>
    <comment ref="E3" authorId="1" shapeId="0" xr:uid="{E9417838-4F20-854A-AA3C-0B4E321C2E02}">
      <text>
        <r>
          <rPr>
            <sz val="12"/>
            <color rgb="FF000000"/>
            <rFont val="Aptos Narrow"/>
            <family val="2"/>
          </rPr>
          <t xml:space="preserve">Last week is: 24.890K
</t>
        </r>
        <r>
          <rPr>
            <sz val="12"/>
            <color rgb="FF000000"/>
            <rFont val="Aptos Narrow"/>
            <family val="2"/>
          </rPr>
          <t xml:space="preserve">
</t>
        </r>
        <r>
          <rPr>
            <sz val="12"/>
            <color rgb="FF000000"/>
            <rFont val="Aptos Narrow"/>
            <family val="2"/>
          </rPr>
          <t xml:space="preserve">Giảm 500K (đã trừ vào giá, ko kèm CTKM đổi điểm VT++).
</t>
        </r>
        <r>
          <rPr>
            <sz val="12"/>
            <color rgb="FF000000"/>
            <rFont val="Aptos Narrow"/>
            <family val="2"/>
          </rPr>
          <t xml:space="preserve">Đổi điểm Viettel++ lên tới 6000K
</t>
        </r>
      </text>
    </comment>
    <comment ref="B4" authorId="0" shapeId="0" xr:uid="{640C8648-67EA-6547-9387-CA4C410C68FB}">
      <text>
        <r>
          <rPr>
            <b/>
            <sz val="10"/>
            <color rgb="FF000000"/>
            <rFont val="Tahoma"/>
            <family val="2"/>
          </rPr>
          <t>was 28390</t>
        </r>
      </text>
    </comment>
    <comment ref="C4" authorId="0" shapeId="0" xr:uid="{8E798531-C295-154C-A3B1-9A5617F1CC3D}">
      <text>
        <r>
          <rPr>
            <b/>
            <sz val="10"/>
            <color rgb="FF000000"/>
            <rFont val="Tahoma"/>
            <family val="2"/>
          </rPr>
          <t>W12 28.390</t>
        </r>
      </text>
    </comment>
    <comment ref="E4" authorId="0" shapeId="0" xr:uid="{CC829733-2F4E-0E44-8AFC-A6D0CBF35895}">
      <text>
        <r>
          <rPr>
            <sz val="12"/>
            <color rgb="FF000000"/>
            <rFont val="Aptos Narrow"/>
            <family val="2"/>
          </rPr>
          <t xml:space="preserve">Last week was: 27.710K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B5" authorId="0" shapeId="0" xr:uid="{0ECDF3FA-17F7-EE4C-AADE-55D81FD21079}">
      <text>
        <r>
          <rPr>
            <b/>
            <sz val="10"/>
            <color rgb="FF000000"/>
            <rFont val="Tahoma"/>
            <family val="2"/>
          </rPr>
          <t>was 34390</t>
        </r>
      </text>
    </comment>
    <comment ref="C5" authorId="0" shapeId="0" xr:uid="{F4BCBB45-342E-C54E-B345-4C58205848E7}">
      <text>
        <r>
          <rPr>
            <b/>
            <sz val="10"/>
            <color rgb="FF000000"/>
            <rFont val="Tahoma"/>
            <family val="2"/>
          </rPr>
          <t>W12 34.390</t>
        </r>
      </text>
    </comment>
    <comment ref="D5" authorId="3" shapeId="0" xr:uid="{FD460C76-1529-C04A-B07D-B2739477F3F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33.490.000</t>
        </r>
      </text>
    </comment>
    <comment ref="E5" authorId="1" shapeId="0" xr:uid="{E5045407-D41F-0340-933F-52A3D5EBDFF8}">
      <text>
        <r>
          <rPr>
            <sz val="12"/>
            <color rgb="FF000000"/>
            <rFont val="Aptos Narrow"/>
            <family val="2"/>
          </rPr>
          <t xml:space="preserve">Last week is: 32.990K
</t>
        </r>
        <r>
          <rPr>
            <sz val="12"/>
            <color rgb="FF000000"/>
            <rFont val="Aptos Narrow"/>
            <family val="2"/>
          </rPr>
          <t xml:space="preserve">
</t>
        </r>
        <r>
          <rPr>
            <sz val="12"/>
            <color rgb="FF000000"/>
            <rFont val="Aptos Narrow"/>
            <family val="2"/>
          </rPr>
          <t xml:space="preserve">Tặng voucher giảm giá lên đến 6,000,000đ cho khách hàng đổi điểm Viettel++ trên ứng dụng My Viettel 
</t>
        </r>
      </text>
    </comment>
    <comment ref="F5" authorId="4" shapeId="0" xr:uid="{1B6D549D-DD98-4556-B105-DB29F70348DD}">
      <text>
        <r>
          <rPr>
            <sz val="12"/>
            <color rgb="FF000000"/>
            <rFont val="Aptos Narrow"/>
            <family val="2"/>
          </rPr>
          <t xml:space="preserve">chit trang:
</t>
        </r>
        <r>
          <rPr>
            <sz val="12"/>
            <color rgb="FF000000"/>
            <rFont val="Aptos Narrow"/>
            <family val="2"/>
          </rPr>
          <t>33.190k</t>
        </r>
      </text>
    </comment>
    <comment ref="G5" authorId="5" shapeId="0" xr:uid="{1E1CC1CC-42E2-8648-9A93-B8C38A64BC4E}">
      <text>
        <r>
          <rPr>
            <sz val="12"/>
            <color rgb="FF000000"/>
            <rFont val="Aptos Narrow"/>
            <family val="2"/>
          </rPr>
          <t xml:space="preserve">Tran Dat:
</t>
        </r>
        <r>
          <rPr>
            <sz val="12"/>
            <color rgb="FF000000"/>
            <rFont val="Aptos Narrow"/>
            <family val="2"/>
          </rPr>
          <t>33.190</t>
        </r>
      </text>
    </comment>
    <comment ref="C6" authorId="6" shapeId="0" xr:uid="{A6703C6A-6D0C-7A45-8F85-471FFBB2759A}">
      <text>
        <r>
          <rPr>
            <b/>
            <sz val="10"/>
            <color rgb="FF000000"/>
            <rFont val="Tahoma"/>
            <family val="2"/>
          </rPr>
          <t>W12: 19.690</t>
        </r>
      </text>
    </comment>
    <comment ref="D6" authorId="3" shapeId="0" xr:uid="{9E79FFF2-BFD8-E44A-B2C5-4D44AF25B5C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19.490.00</t>
        </r>
      </text>
    </comment>
    <comment ref="E6" authorId="1" shapeId="0" xr:uid="{3F181817-FD28-0E4D-8BF2-1AE77CD384F6}">
      <text>
        <r>
          <rPr>
            <sz val="12"/>
            <color rgb="FF000000"/>
            <rFont val="Aptos Narrow"/>
            <family val="2"/>
          </rPr>
          <t xml:space="preserve">Last week is: 19.190K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F6" authorId="4" shapeId="0" xr:uid="{CF4E6BF9-5CFC-45BE-B8E9-5569304E24CB}">
      <text>
        <r>
          <rPr>
            <sz val="12"/>
            <color rgb="FF000000"/>
            <rFont val="Aptos Narrow"/>
            <family val="2"/>
          </rPr>
          <t xml:space="preserve">chit trang:
</t>
        </r>
        <r>
          <rPr>
            <sz val="12"/>
            <color rgb="FF000000"/>
            <rFont val="Aptos Narrow"/>
            <family val="2"/>
          </rPr>
          <t>19.490k</t>
        </r>
      </text>
    </comment>
    <comment ref="G6" authorId="5" shapeId="0" xr:uid="{3B7C12A4-01F3-6E48-A50B-93562FB91DDB}">
      <text>
        <r>
          <rPr>
            <sz val="12"/>
            <color rgb="FF000000"/>
            <rFont val="Aptos Narrow"/>
            <family val="2"/>
          </rPr>
          <t xml:space="preserve">Tran Dat:
</t>
        </r>
        <r>
          <rPr>
            <sz val="12"/>
            <color rgb="FF000000"/>
            <rFont val="Aptos Narrow"/>
            <family val="2"/>
          </rPr>
          <t>19190</t>
        </r>
      </text>
    </comment>
    <comment ref="C7" authorId="6" shapeId="0" xr:uid="{77DB0B7A-EDFF-E04D-B73E-DB1114E77CA3}">
      <text>
        <r>
          <rPr>
            <b/>
            <sz val="10"/>
            <color rgb="FF000000"/>
            <rFont val="Tahoma"/>
            <family val="2"/>
          </rPr>
          <t>W12: 22.590</t>
        </r>
      </text>
    </comment>
    <comment ref="E7" authorId="1" shapeId="0" xr:uid="{DE28B204-435F-9746-AB1D-7409A835996F}">
      <text>
        <r>
          <rPr>
            <sz val="12"/>
            <color rgb="FF000000"/>
            <rFont val="Aptos Narrow"/>
            <family val="2"/>
          </rPr>
          <t xml:space="preserve">Last week is: 21.990K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F7" authorId="4" shapeId="0" xr:uid="{943CBFDD-E904-4D1E-A0B1-0D76D444A0A4}">
      <text>
        <r>
          <rPr>
            <sz val="12"/>
            <color rgb="FF000000"/>
            <rFont val="Aptos Narrow"/>
            <family val="2"/>
          </rPr>
          <t xml:space="preserve">chit trang:
</t>
        </r>
        <r>
          <rPr>
            <sz val="12"/>
            <color rgb="FF000000"/>
            <rFont val="Aptos Narrow"/>
            <family val="2"/>
          </rPr>
          <t>22.490</t>
        </r>
      </text>
    </comment>
    <comment ref="G7" authorId="5" shapeId="0" xr:uid="{960751AD-0572-3344-931A-C6C0EA690644}">
      <text>
        <r>
          <rPr>
            <b/>
            <sz val="10"/>
            <color rgb="FF000000"/>
            <rFont val="Tahoma"/>
            <family val="2"/>
          </rPr>
          <t>Tran Dat:</t>
        </r>
        <r>
          <rPr>
            <sz val="10"/>
            <color rgb="FF000000"/>
            <rFont val="Tahoma"/>
            <family val="2"/>
          </rPr>
          <t xml:space="preserve">
</t>
        </r>
        <r>
          <rPr>
            <sz val="10"/>
            <color rgb="FF000000"/>
            <rFont val="Tahoma"/>
            <family val="2"/>
          </rPr>
          <t>22.390</t>
        </r>
      </text>
    </comment>
    <comment ref="E9" authorId="1" shapeId="0" xr:uid="{61847F2E-342F-3E45-BEEC-B4913A052C93}">
      <text>
        <r>
          <rPr>
            <sz val="12"/>
            <color rgb="FF000000"/>
            <rFont val="Aptos Narrow"/>
            <family val="2"/>
          </rPr>
          <t xml:space="preserve">Last week was: 28.490.000
</t>
        </r>
        <r>
          <rPr>
            <sz val="12"/>
            <color rgb="FF000000"/>
            <rFont val="Aptos Narrow"/>
            <family val="2"/>
          </rPr>
          <t xml:space="preserve">
</t>
        </r>
      </text>
    </comment>
    <comment ref="F9" authorId="4" shapeId="0" xr:uid="{7CB1A538-E068-4115-BAC0-2A8CD1EB5CB2}">
      <text>
        <r>
          <rPr>
            <sz val="12"/>
            <color rgb="FF000000"/>
            <rFont val="Aptos Narrow"/>
            <family val="2"/>
          </rPr>
          <t xml:space="preserve">chit trang:
</t>
        </r>
        <r>
          <rPr>
            <sz val="12"/>
            <color rgb="FF000000"/>
            <rFont val="Aptos Narrow"/>
            <family val="2"/>
          </rPr>
          <t>29.190k</t>
        </r>
      </text>
    </comment>
    <comment ref="G9" authorId="5" shapeId="0" xr:uid="{9642AF1D-65C0-1042-A44C-7C8EBAFA65C1}">
      <text>
        <r>
          <rPr>
            <sz val="12"/>
            <color rgb="FF000000"/>
            <rFont val="Aptos Narrow"/>
            <family val="2"/>
          </rPr>
          <t xml:space="preserve">Tran Dat:
</t>
        </r>
        <r>
          <rPr>
            <sz val="12"/>
            <color rgb="FF000000"/>
            <rFont val="Aptos Narrow"/>
            <family val="2"/>
          </rPr>
          <t>28.890</t>
        </r>
      </text>
    </comment>
    <comment ref="B10" authorId="0" shapeId="0" xr:uid="{7C8FA266-2891-3540-B406-415FC17FDBC6}">
      <text>
        <r>
          <rPr>
            <b/>
            <sz val="10"/>
            <color rgb="FF000000"/>
            <rFont val="Tahoma"/>
            <family val="2"/>
          </rPr>
          <t>was 19790</t>
        </r>
      </text>
    </comment>
    <comment ref="C10" authorId="0" shapeId="0" xr:uid="{A1D01D32-5165-C848-AA91-125464361BFA}">
      <text>
        <r>
          <rPr>
            <b/>
            <sz val="10"/>
            <color rgb="FF000000"/>
            <rFont val="Tahoma"/>
            <family val="2"/>
          </rPr>
          <t>W12 19.790</t>
        </r>
      </text>
    </comment>
    <comment ref="E10" authorId="1" shapeId="0" xr:uid="{1C45CC12-A000-6A40-B8C1-746E9569470B}">
      <text>
        <r>
          <rPr>
            <sz val="12"/>
            <color rgb="FF000000"/>
            <rFont val="Aptos Narrow"/>
            <family val="2"/>
          </rPr>
          <t xml:space="preserve">Last week was: 19.690K
</t>
        </r>
        <r>
          <rPr>
            <sz val="12"/>
            <color rgb="FF000000"/>
            <rFont val="Aptos Narrow"/>
            <family val="2"/>
          </rPr>
          <t xml:space="preserve">
</t>
        </r>
        <r>
          <rPr>
            <sz val="12"/>
            <color rgb="FF000000"/>
            <rFont val="Aptos Narrow"/>
            <family val="2"/>
          </rPr>
          <t xml:space="preserve">Chỉ còn màu Purple, Blue, White số lượng ít
</t>
        </r>
      </text>
    </comment>
    <comment ref="G10" authorId="5" shapeId="0" xr:uid="{6B042490-53D9-4D41-9181-1B7A8E0BDAEF}">
      <text>
        <r>
          <rPr>
            <b/>
            <sz val="10"/>
            <color rgb="FF000000"/>
            <rFont val="Tahoma"/>
            <family val="2"/>
          </rPr>
          <t>Tran Dat:</t>
        </r>
        <r>
          <rPr>
            <sz val="10"/>
            <color rgb="FF000000"/>
            <rFont val="Tahoma"/>
            <family val="2"/>
          </rPr>
          <t xml:space="preserve">
</t>
        </r>
        <r>
          <rPr>
            <sz val="10"/>
            <color rgb="FF000000"/>
            <rFont val="Tahoma"/>
            <family val="2"/>
          </rPr>
          <t>20090000</t>
        </r>
      </text>
    </comment>
    <comment ref="B11" authorId="0" shapeId="0" xr:uid="{B5CE9F21-1C13-2C4F-AA61-626926B7CF0B}">
      <text>
        <r>
          <rPr>
            <b/>
            <sz val="10"/>
            <color rgb="FF000000"/>
            <rFont val="Tahoma"/>
            <family val="2"/>
          </rPr>
          <t>was 17190</t>
        </r>
      </text>
    </comment>
    <comment ref="C11" authorId="0" shapeId="0" xr:uid="{828280D5-0008-4349-B9E9-A5C3BC79AC43}">
      <text>
        <r>
          <rPr>
            <b/>
            <sz val="10"/>
            <color rgb="FF000000"/>
            <rFont val="Tahoma"/>
            <family val="2"/>
          </rPr>
          <t>W12 17.190</t>
        </r>
      </text>
    </comment>
    <comment ref="G11" authorId="5" shapeId="0" xr:uid="{9F8FA8C5-DCE5-2F4F-9B2F-406168A0D375}">
      <text>
        <r>
          <rPr>
            <b/>
            <sz val="10"/>
            <color rgb="FF000000"/>
            <rFont val="Tahoma"/>
            <family val="2"/>
          </rPr>
          <t>Tran Dat:</t>
        </r>
        <r>
          <rPr>
            <sz val="10"/>
            <color rgb="FF000000"/>
            <rFont val="Tahoma"/>
            <family val="2"/>
          </rPr>
          <t xml:space="preserve">
</t>
        </r>
        <r>
          <rPr>
            <sz val="10"/>
            <color rgb="FF000000"/>
            <rFont val="Tahoma"/>
            <family val="2"/>
          </rPr>
          <t>17290000</t>
        </r>
      </text>
    </comment>
    <comment ref="B12" authorId="0" shapeId="0" xr:uid="{6B2FDD0F-5F7B-B545-8F9E-99100FB4F8CC}">
      <text>
        <r>
          <rPr>
            <b/>
            <sz val="10"/>
            <color rgb="FF000000"/>
            <rFont val="Tahoma"/>
            <family val="2"/>
          </rPr>
          <t>was 13590000</t>
        </r>
      </text>
    </comment>
    <comment ref="C12" authorId="0" shapeId="0" xr:uid="{A37818E5-7CAF-A944-B60A-BBC125A59D54}">
      <text>
        <r>
          <rPr>
            <b/>
            <sz val="10"/>
            <color rgb="FF000000"/>
            <rFont val="Tahoma"/>
            <family val="2"/>
          </rPr>
          <t>W12 13.590</t>
        </r>
      </text>
    </comment>
    <comment ref="E12" authorId="1" shapeId="0" xr:uid="{5DB81CDF-A050-134A-BAAA-A69576A5E109}">
      <text>
        <r>
          <rPr>
            <sz val="12"/>
            <color rgb="FF000000"/>
            <rFont val="Aptos Narrow"/>
            <family val="2"/>
          </rPr>
          <t>Giảm 300K cho màu Đen và Starlight</t>
        </r>
      </text>
    </comment>
    <comment ref="B13" authorId="0" shapeId="0" xr:uid="{FAC4BBE6-344C-9C4D-8014-22B10F6E2084}">
      <text>
        <r>
          <rPr>
            <b/>
            <sz val="10"/>
            <color rgb="FF000000"/>
            <rFont val="Tahoma"/>
            <family val="2"/>
          </rPr>
          <t>was 10990 xanh lá rẻ nhất, còn lại tuỳ màu</t>
        </r>
      </text>
    </comment>
    <comment ref="D14" authorId="3" shapeId="0" xr:uid="{D4C81443-93DB-6144-BD12-9A58CD47645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8.790.000</t>
        </r>
      </text>
    </comment>
    <comment ref="E14" authorId="1" shapeId="0" xr:uid="{72A0505E-DF3D-6E4D-B1C2-47BF6FCA14F6}">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5" authorId="0" shapeId="0" xr:uid="{B0811420-40B9-7B43-9002-C31A4644F14F}">
      <text>
        <r>
          <rPr>
            <b/>
            <sz val="10"/>
            <color rgb="FF000000"/>
            <rFont val="Tahoma"/>
            <family val="2"/>
          </rPr>
          <t xml:space="preserve">was 13990000
</t>
        </r>
        <r>
          <rPr>
            <b/>
            <sz val="10"/>
            <color rgb="FF000000"/>
            <rFont val="Tahoma"/>
            <family val="2"/>
          </rPr>
          <t xml:space="preserve">
</t>
        </r>
        <r>
          <rPr>
            <b/>
            <sz val="10"/>
            <color rgb="FF000000"/>
            <rFont val="Tahoma"/>
            <family val="2"/>
          </rPr>
          <t>SV -400</t>
        </r>
      </text>
    </comment>
    <comment ref="E15" authorId="0" shapeId="0" xr:uid="{E2A44D94-8646-1F4E-B5C5-313B5274B1F9}">
      <text>
        <r>
          <rPr>
            <b/>
            <sz val="10"/>
            <color rgb="FF000000"/>
            <rFont val="Tahoma"/>
            <family val="2"/>
          </rPr>
          <t>VNP 1%</t>
        </r>
      </text>
    </comment>
    <comment ref="F15" authorId="4" shapeId="0" xr:uid="{3508301E-B9ED-4F94-9C23-64F7905499D4}">
      <text>
        <r>
          <rPr>
            <sz val="12"/>
            <color rgb="FF000000"/>
            <rFont val="Aptos Narrow"/>
            <family val="2"/>
          </rPr>
          <t xml:space="preserve">chit trang:
</t>
        </r>
        <r>
          <rPr>
            <sz val="12"/>
            <color rgb="FF000000"/>
            <rFont val="Aptos Narrow"/>
            <family val="2"/>
          </rPr>
          <t>13.990k</t>
        </r>
      </text>
    </comment>
    <comment ref="B16" authorId="0" shapeId="0" xr:uid="{BDF8F64A-86A0-494C-985E-600018C3BB68}">
      <text>
        <r>
          <rPr>
            <b/>
            <sz val="10"/>
            <color rgb="FF000000"/>
            <rFont val="Tahoma"/>
            <family val="2"/>
          </rPr>
          <t>was 8990</t>
        </r>
      </text>
    </comment>
    <comment ref="C16" authorId="0" shapeId="0" xr:uid="{530F438F-6454-7546-88B8-46335C1AF6FD}">
      <text>
        <r>
          <rPr>
            <b/>
            <sz val="10"/>
            <color rgb="FF000000"/>
            <rFont val="Tahoma"/>
            <family val="2"/>
          </rPr>
          <t>W12 8.990</t>
        </r>
      </text>
    </comment>
    <comment ref="D16" authorId="3" shapeId="0" xr:uid="{E6CCF558-0336-CD43-92A9-21ABCF4441C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8.890.000</t>
        </r>
      </text>
    </comment>
    <comment ref="E16" authorId="1" shapeId="0" xr:uid="{2F0CA7FD-64BA-4340-BC00-6F0B19B35ADB}">
      <text>
        <r>
          <rPr>
            <sz val="12"/>
            <color rgb="FF000000"/>
            <rFont val="Aptos Narrow"/>
            <family val="2"/>
          </rPr>
          <t xml:space="preserve">Last week is: 9.290K
</t>
        </r>
        <r>
          <rPr>
            <sz val="12"/>
            <color rgb="FF000000"/>
            <rFont val="Aptos Narrow"/>
            <family val="2"/>
          </rPr>
          <t xml:space="preserve">
</t>
        </r>
      </text>
    </comment>
    <comment ref="F16" authorId="4" shapeId="0" xr:uid="{CF9FBD12-3226-4B4D-9B46-2ADDD862AA0A}">
      <text>
        <r>
          <rPr>
            <sz val="12"/>
            <color rgb="FF000000"/>
            <rFont val="Aptos Narrow"/>
            <family val="2"/>
          </rPr>
          <t xml:space="preserve">chit trang:
</t>
        </r>
        <r>
          <rPr>
            <sz val="12"/>
            <color rgb="FF000000"/>
            <rFont val="Aptos Narrow"/>
            <family val="2"/>
          </rPr>
          <t>8.750k</t>
        </r>
      </text>
    </comment>
    <comment ref="B17" authorId="0" shapeId="0" xr:uid="{649A9695-4DD5-6F47-B16F-4DDDD2BC13B1}">
      <text>
        <r>
          <rPr>
            <b/>
            <sz val="10"/>
            <color rgb="FF000000"/>
            <rFont val="Tahoma"/>
            <family val="2"/>
          </rPr>
          <t>was 7090</t>
        </r>
      </text>
    </comment>
    <comment ref="C17" authorId="0" shapeId="0" xr:uid="{DB632768-A1E3-0247-9204-8EC7DDA6A02B}">
      <text>
        <r>
          <rPr>
            <b/>
            <sz val="10"/>
            <color rgb="FF000000"/>
            <rFont val="Tahoma"/>
            <family val="2"/>
          </rPr>
          <t>W12 7.090</t>
        </r>
      </text>
    </comment>
    <comment ref="E17" authorId="1" shapeId="0" xr:uid="{305B97CA-7AA5-AC47-95DD-1E4189FC6800}">
      <text>
        <r>
          <rPr>
            <sz val="12"/>
            <color rgb="FF000000"/>
            <rFont val="Aptos Narrow"/>
            <family val="2"/>
          </rPr>
          <t>Giảm 10% tối đa 120K khi mở ví VNPAY</t>
        </r>
      </text>
    </comment>
    <comment ref="F17" authorId="4" shapeId="0" xr:uid="{99B42AB5-0AB7-40E6-9606-CEBFA3335DAF}">
      <text>
        <r>
          <rPr>
            <sz val="12"/>
            <color rgb="FF000000"/>
            <rFont val="Aptos Narrow"/>
            <family val="2"/>
          </rPr>
          <t xml:space="preserve">chit trang:
</t>
        </r>
        <r>
          <rPr>
            <sz val="12"/>
            <color rgb="FF000000"/>
            <rFont val="Aptos Narrow"/>
            <family val="2"/>
          </rPr>
          <t>7.050k</t>
        </r>
      </text>
    </comment>
    <comment ref="G17" authorId="5" shapeId="0" xr:uid="{5B690D40-6964-3449-A410-FC1E704C3F5F}">
      <text>
        <r>
          <rPr>
            <b/>
            <sz val="10"/>
            <color rgb="FF000000"/>
            <rFont val="Tahoma"/>
            <family val="2"/>
          </rPr>
          <t>Tran Dat:</t>
        </r>
        <r>
          <rPr>
            <sz val="10"/>
            <color rgb="FF000000"/>
            <rFont val="Tahoma"/>
            <family val="2"/>
          </rPr>
          <t xml:space="preserve">
</t>
        </r>
        <r>
          <rPr>
            <sz val="10"/>
            <color rgb="FF000000"/>
            <rFont val="Tahoma"/>
            <family val="2"/>
          </rPr>
          <t>7090</t>
        </r>
      </text>
    </comment>
    <comment ref="B18" authorId="0" shapeId="0" xr:uid="{140224C9-6855-8445-9A6F-9B4710B25C9F}">
      <text>
        <r>
          <rPr>
            <b/>
            <sz val="10"/>
            <color rgb="FF000000"/>
            <rFont val="Tahoma"/>
            <family val="2"/>
          </rPr>
          <t>was 14990</t>
        </r>
      </text>
    </comment>
    <comment ref="C18" authorId="0" shapeId="0" xr:uid="{0DD47D6C-8BEC-9641-8C87-A5C4D8F5E91C}">
      <text>
        <r>
          <rPr>
            <b/>
            <sz val="10"/>
            <color rgb="FF000000"/>
            <rFont val="Tahoma"/>
            <family val="2"/>
          </rPr>
          <t>W12 14.990</t>
        </r>
      </text>
    </comment>
    <comment ref="E18" authorId="1" shapeId="0" xr:uid="{D0BD597A-F025-1443-8D6B-67CF127AC7D8}">
      <text>
        <r>
          <rPr>
            <sz val="12"/>
            <color rgb="FF000000"/>
            <rFont val="Aptos Narrow"/>
            <family val="2"/>
          </rPr>
          <t xml:space="preserve">Last week is: 14.490K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G18" authorId="5" shapeId="0" xr:uid="{174C2740-855E-5C4B-B1CC-1022F326050D}">
      <text>
        <r>
          <rPr>
            <b/>
            <sz val="10"/>
            <color rgb="FF000000"/>
            <rFont val="Tahoma"/>
            <family val="2"/>
          </rPr>
          <t>Tran Dat:</t>
        </r>
        <r>
          <rPr>
            <sz val="10"/>
            <color rgb="FF000000"/>
            <rFont val="Tahoma"/>
            <family val="2"/>
          </rPr>
          <t xml:space="preserve">
</t>
        </r>
        <r>
          <rPr>
            <sz val="10"/>
            <color rgb="FF000000"/>
            <rFont val="Tahoma"/>
            <family val="2"/>
          </rPr>
          <t>14490</t>
        </r>
      </text>
    </comment>
    <comment ref="B19" authorId="0" shapeId="0" xr:uid="{F316A3C7-78C6-8B4D-8CB6-85D328E04556}">
      <text>
        <r>
          <rPr>
            <b/>
            <sz val="10"/>
            <color rgb="FF000000"/>
            <rFont val="Tahoma"/>
            <family val="2"/>
          </rPr>
          <t>Giáo dục - 400</t>
        </r>
      </text>
    </comment>
    <comment ref="C19" authorId="0" shapeId="0" xr:uid="{5189037D-3CEF-7E42-844B-AC0C34D977A1}">
      <text/>
    </comment>
    <comment ref="E19" authorId="1" shapeId="0" xr:uid="{7AB8D072-BDDA-4C4D-BFF5-DDF974DD82DB}">
      <text>
        <r>
          <rPr>
            <sz val="12"/>
            <color rgb="FF000000"/>
            <rFont val="Aptos Narrow"/>
            <family val="2"/>
          </rPr>
          <t xml:space="preserve">Last week is: 21.190K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B20" authorId="0" shapeId="0" xr:uid="{81273C32-8DD2-1644-A9BD-2D2B526BC71E}">
      <text>
        <r>
          <rPr>
            <b/>
            <sz val="10"/>
            <color rgb="FF000000"/>
            <rFont val="Tahoma"/>
            <family val="2"/>
          </rPr>
          <t>was 27690</t>
        </r>
      </text>
    </comment>
    <comment ref="C20" authorId="0" shapeId="0" xr:uid="{B04CF8C2-BD43-994D-B8D7-A2D193DD71A0}">
      <text>
        <r>
          <rPr>
            <b/>
            <sz val="10"/>
            <color rgb="FF000000"/>
            <rFont val="Tahoma"/>
            <family val="2"/>
          </rPr>
          <t>W12 27.690</t>
        </r>
      </text>
    </comment>
    <comment ref="D20" authorId="3" shapeId="0" xr:uid="{B36D7174-079C-3E49-93B0-88E18989F92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27.490.000</t>
        </r>
      </text>
    </comment>
    <comment ref="E20" authorId="1" shapeId="0" xr:uid="{598C8ED4-2289-C041-B1C6-E7763727F1DC}">
      <text>
        <r>
          <rPr>
            <sz val="12"/>
            <color rgb="FF000000"/>
            <rFont val="Aptos Narrow"/>
            <family val="2"/>
          </rPr>
          <t xml:space="preserve">Last week is: 26.890K
</t>
        </r>
        <r>
          <rPr>
            <sz val="12"/>
            <color rgb="FF000000"/>
            <rFont val="Aptos Narrow"/>
            <family val="2"/>
          </rPr>
          <t xml:space="preserve">
</t>
        </r>
        <r>
          <rPr>
            <sz val="12"/>
            <color rgb="FF000000"/>
            <rFont val="Aptos Narrow"/>
            <family val="2"/>
          </rPr>
          <t xml:space="preserve">Nhập mã VTQR300 khách hàng sẽ được tặng 1% tối đa 300.000 cho đơn hàng có giá trị từ 3 triệu trở lên khi thanh toán qua VNPAY-QR </t>
        </r>
      </text>
    </comment>
    <comment ref="G20" authorId="5" shapeId="0" xr:uid="{7F721948-012C-994C-BDDE-B5023EEE90E9}">
      <text>
        <r>
          <rPr>
            <b/>
            <sz val="10"/>
            <color rgb="FF000000"/>
            <rFont val="Tahoma"/>
            <family val="2"/>
          </rPr>
          <t>Tran Dat:</t>
        </r>
        <r>
          <rPr>
            <sz val="10"/>
            <color rgb="FF000000"/>
            <rFont val="Tahoma"/>
            <family val="2"/>
          </rPr>
          <t xml:space="preserve">
</t>
        </r>
        <r>
          <rPr>
            <sz val="10"/>
            <color rgb="FF000000"/>
            <rFont val="Tahoma"/>
            <family val="2"/>
          </rPr>
          <t>27190</t>
        </r>
      </text>
    </comment>
    <comment ref="E21" authorId="1" shapeId="0" xr:uid="{3FA377CB-A3C5-C440-A366-5D32066EB00C}">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B22" authorId="0" shapeId="0" xr:uid="{A2106FE4-0A7C-7A44-939B-326EF2D3F59A}">
      <text>
        <r>
          <rPr>
            <b/>
            <sz val="10"/>
            <color rgb="FF000000"/>
            <rFont val="Tahoma"/>
            <family val="2"/>
          </rPr>
          <t>was 5590</t>
        </r>
      </text>
    </comment>
    <comment ref="C22" authorId="0" shapeId="0" xr:uid="{B0AFD65A-1257-5B4F-9E1A-83DE93477F4F}">
      <text>
        <r>
          <rPr>
            <b/>
            <sz val="10"/>
            <color rgb="FF000000"/>
            <rFont val="Tahoma"/>
            <family val="2"/>
          </rPr>
          <t>W12 5.590</t>
        </r>
      </text>
    </comment>
    <comment ref="E22" authorId="1" shapeId="0" xr:uid="{42A74F0F-33E3-A949-9BDC-F5502B278CE9}">
      <text>
        <r>
          <rPr>
            <sz val="12"/>
            <color theme="1"/>
            <rFont val="Aptos Narrow"/>
            <family val="2"/>
            <scheme val="minor"/>
          </rPr>
          <t xml:space="preserve">Tặng voucher giảm giá 100,000đ cho khách hàng đổi điểm trên ứng dụng Btaskee </t>
        </r>
      </text>
    </comment>
    <comment ref="E23" authorId="1" shapeId="0" xr:uid="{93F5AA31-A222-2D4B-B438-F21E2EA705D4}">
      <text>
        <r>
          <rPr>
            <sz val="12"/>
            <color theme="1"/>
            <rFont val="Aptos Narrow"/>
            <family val="2"/>
            <scheme val="minor"/>
          </rPr>
          <t xml:space="preserve">  Tặng voucher giảm giá 100,000đ cho khách hàng đổi điểm trên ứng dụng Btaskee </t>
        </r>
      </text>
    </comment>
    <comment ref="B24" authorId="0" shapeId="0" xr:uid="{12C90C90-DB30-DE47-BA5F-A1E191AB41AB}">
      <text>
        <r>
          <rPr>
            <b/>
            <sz val="10"/>
            <color rgb="FF000000"/>
            <rFont val="Tahoma"/>
            <family val="2"/>
          </rPr>
          <t>was 5990</t>
        </r>
      </text>
    </comment>
    <comment ref="C24" authorId="0" shapeId="0" xr:uid="{99E430D9-949F-854C-8771-6A012C98E8CA}">
      <text>
        <r>
          <rPr>
            <b/>
            <sz val="10"/>
            <color rgb="FF000000"/>
            <rFont val="Tahoma"/>
            <family val="2"/>
          </rPr>
          <t>W12 5.990</t>
        </r>
      </text>
    </comment>
    <comment ref="E24" authorId="1" shapeId="0" xr:uid="{468F97E3-F226-9940-BB33-7D3C236309ED}">
      <text>
        <r>
          <rPr>
            <sz val="12"/>
            <color rgb="FF000000"/>
            <rFont val="Aptos Narrow"/>
            <family val="2"/>
          </rPr>
          <t xml:space="preserve">Tặng voucher giảm giá 100,000đ cho khách hàng đổi điểm trên ứng dụng Btaskee </t>
        </r>
      </text>
    </comment>
    <comment ref="E25" authorId="1" shapeId="0" xr:uid="{BFD09AF2-797E-DB44-833E-B31C28EFDEFF}">
      <text>
        <r>
          <rPr>
            <sz val="12"/>
            <color rgb="FF000000"/>
            <rFont val="Aptos Narrow"/>
            <family val="2"/>
          </rPr>
          <t xml:space="preserve">Tặng voucher giảm giá 100,000đ cho khách hàng đổi điểm trên ứng dụng Btaskee </t>
        </r>
      </text>
    </comment>
    <comment ref="B30" authorId="0" shapeId="0" xr:uid="{A431B317-C12F-5C49-BD93-4EA6F97CCC60}">
      <text>
        <r>
          <rPr>
            <b/>
            <sz val="10"/>
            <color rgb="FF000000"/>
            <rFont val="Tahoma"/>
            <family val="2"/>
          </rPr>
          <t>was 21990</t>
        </r>
      </text>
    </comment>
    <comment ref="C30" authorId="0" shapeId="0" xr:uid="{7F64AFC0-50CC-AE42-9BEA-7986B986FC1B}">
      <text>
        <r>
          <rPr>
            <b/>
            <sz val="10"/>
            <color rgb="FF000000"/>
            <rFont val="Tahoma"/>
            <family val="2"/>
          </rPr>
          <t>W12 21.990</t>
        </r>
      </text>
    </comment>
    <comment ref="E30" authorId="1" shapeId="0" xr:uid="{060B24C9-D1B0-4F4B-A0B6-470A38DD3BBD}">
      <text>
        <r>
          <rPr>
            <sz val="12"/>
            <color theme="1"/>
            <rFont val="Aptos Narrow"/>
            <family val="2"/>
            <scheme val="minor"/>
          </rPr>
          <t xml:space="preserve">Last week was: 21.390K
</t>
        </r>
      </text>
    </comment>
    <comment ref="E31" authorId="1" shapeId="0" xr:uid="{70241FFC-9A9F-3646-8D90-A4BDD44ABA0F}">
      <text>
        <r>
          <rPr>
            <sz val="12"/>
            <color theme="1"/>
            <rFont val="Aptos Narrow"/>
            <family val="2"/>
            <scheme val="minor"/>
          </rPr>
          <t xml:space="preserve">Last week was: 5.690K
</t>
        </r>
      </text>
    </comment>
    <comment ref="E32" authorId="1" shapeId="0" xr:uid="{45E7F510-E44F-154E-8CCE-D484A43EF8FF}">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E33" authorId="0" shapeId="0" xr:uid="{0007275D-D46A-0442-9D20-CEC7197800DF}">
      <text>
        <r>
          <rPr>
            <b/>
            <sz val="10"/>
            <color rgb="FF000000"/>
            <rFont val="Tahoma"/>
            <family val="2"/>
          </rPr>
          <t>was 3490000</t>
        </r>
      </text>
    </comment>
    <comment ref="E34" authorId="1" shapeId="0" xr:uid="{6762687A-BB69-F940-B94C-96F96C8F9189}">
      <text>
        <r>
          <rPr>
            <sz val="12"/>
            <color rgb="FF000000"/>
            <rFont val="Aptos Narrow"/>
            <family val="2"/>
          </rPr>
          <t>Last week was: 4.150K</t>
        </r>
      </text>
    </comment>
    <comment ref="B35" authorId="0" shapeId="0" xr:uid="{056E492B-0E3C-0D43-964C-9C86ED0203A3}">
      <text>
        <r>
          <rPr>
            <b/>
            <sz val="10"/>
            <color rgb="FF000000"/>
            <rFont val="Tahoma"/>
            <family val="2"/>
          </rPr>
          <t>was 18090</t>
        </r>
      </text>
    </comment>
    <comment ref="C35" authorId="0" shapeId="0" xr:uid="{27DB8F85-CF7F-CF49-BB09-64305ED5D808}">
      <text>
        <r>
          <rPr>
            <b/>
            <sz val="10"/>
            <color rgb="FF000000"/>
            <rFont val="Tahoma"/>
            <family val="2"/>
          </rPr>
          <t>W12 18.090</t>
        </r>
      </text>
    </comment>
    <comment ref="B36" authorId="0" shapeId="0" xr:uid="{D79E865A-7952-284C-8693-D9169DE9B37D}">
      <text>
        <r>
          <rPr>
            <b/>
            <sz val="10"/>
            <color rgb="FF000000"/>
            <rFont val="Tahoma"/>
            <family val="2"/>
          </rPr>
          <t>was 24390</t>
        </r>
      </text>
    </comment>
    <comment ref="C36" authorId="0" shapeId="0" xr:uid="{643A912D-91AF-A14A-9614-EE6EBBC0E885}">
      <text>
        <r>
          <rPr>
            <b/>
            <sz val="10"/>
            <color rgb="FF000000"/>
            <rFont val="Tahoma"/>
            <family val="2"/>
          </rPr>
          <t>W12 24.390</t>
        </r>
      </text>
    </comment>
    <comment ref="F37" authorId="4" shapeId="0" xr:uid="{F04A8F8E-9D53-4F94-B4A6-4AC11226F224}">
      <text>
        <r>
          <rPr>
            <sz val="12"/>
            <color rgb="FF000000"/>
            <rFont val="Aptos Narrow"/>
            <family val="2"/>
          </rPr>
          <t xml:space="preserve">chit trang:
</t>
        </r>
        <r>
          <rPr>
            <sz val="12"/>
            <color rgb="FF000000"/>
            <rFont val="Aptos Narrow"/>
            <family val="2"/>
          </rPr>
          <t>27.590k</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Duy</author>
  </authors>
  <commentList>
    <comment ref="B2" authorId="0" shapeId="0" xr:uid="{88EC2A38-39F3-0640-A503-6753618034A9}">
      <text>
        <r>
          <rPr>
            <b/>
            <sz val="10"/>
            <color rgb="FF000000"/>
            <rFont val="Tahoma"/>
            <family val="2"/>
          </rPr>
          <t>was 22190000</t>
        </r>
      </text>
    </comment>
    <comment ref="C2" authorId="0" shapeId="0" xr:uid="{CC102334-B6EF-3544-85A8-AAFE9FA07350}">
      <text>
        <r>
          <rPr>
            <b/>
            <sz val="10"/>
            <color rgb="FF000000"/>
            <rFont val="Tahoma"/>
            <family val="2"/>
          </rPr>
          <t>W13 22190000</t>
        </r>
      </text>
    </comment>
    <comment ref="D2" authorId="1" shapeId="0" xr:uid="{B84B81B6-BE33-454B-BD40-D8BC07C9E8B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21.590.000</t>
        </r>
      </text>
    </comment>
    <comment ref="E2" authorId="2" shapeId="0" xr:uid="{5F219BDB-4CAC-714A-A86B-9456D3A09310}">
      <text>
        <r>
          <rPr>
            <sz val="12"/>
            <color theme="1"/>
            <rFont val="Aptos Narrow"/>
            <family val="2"/>
            <scheme val="minor"/>
          </rPr>
          <t xml:space="preserve">Last week is: 21.990K
 Tết vui khui Túi vàng Cơ hội trúng hàng trăm Túi vàng đến ngày 14/02/2025 </t>
        </r>
      </text>
    </comment>
    <comment ref="F2" authorId="3" shapeId="0" xr:uid="{22EAFA73-B836-234D-A54B-72000387BD79}">
      <text>
        <r>
          <rPr>
            <sz val="12"/>
            <color theme="1"/>
            <rFont val="Aptos Narrow"/>
            <family val="2"/>
            <scheme val="minor"/>
          </rPr>
          <t>Người dùng Không xác định:
21.590.000</t>
        </r>
      </text>
    </comment>
    <comment ref="G2" authorId="4" shapeId="0" xr:uid="{9D736ABA-DBC7-EB44-B003-02704780FEE2}">
      <text>
        <r>
          <rPr>
            <b/>
            <sz val="10"/>
            <color rgb="FF000000"/>
            <rFont val="Tahoma"/>
            <family val="2"/>
          </rPr>
          <t>Tran Dat:</t>
        </r>
        <r>
          <rPr>
            <sz val="10"/>
            <color rgb="FF000000"/>
            <rFont val="Tahoma"/>
            <family val="2"/>
          </rPr>
          <t xml:space="preserve">
</t>
        </r>
        <r>
          <rPr>
            <sz val="10"/>
            <color rgb="FF000000"/>
            <rFont val="Tahoma"/>
            <family val="2"/>
          </rPr>
          <t>21.490.000</t>
        </r>
      </text>
    </comment>
    <comment ref="B3" authorId="0" shapeId="0" xr:uid="{C02CF609-CCF7-444A-ACD8-333120648CD8}">
      <text>
        <r>
          <rPr>
            <b/>
            <sz val="10"/>
            <color rgb="FF000000"/>
            <rFont val="Tahoma"/>
            <family val="2"/>
          </rPr>
          <t>was 25190000</t>
        </r>
      </text>
    </comment>
    <comment ref="D3" authorId="1" shapeId="0" xr:uid="{5DB334CC-9F7A-534E-80DE-0C2616DA522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24.890.000</t>
        </r>
      </text>
    </comment>
    <comment ref="E3" authorId="2" shapeId="0" xr:uid="{FDB1DC42-57F2-AF42-B000-13BEEF0637BB}">
      <text>
        <r>
          <rPr>
            <sz val="12"/>
            <color theme="1"/>
            <rFont val="Aptos Narrow"/>
            <family val="2"/>
            <scheme val="minor"/>
          </rPr>
          <t xml:space="preserve">Last week is: 24.990K
 Tết vui khui Túi vàng Cơ hội trúng hàng trăm Túi vàng đến ngày 14/02/2025 
</t>
        </r>
      </text>
    </comment>
    <comment ref="F3" authorId="5" shapeId="0" xr:uid="{F9864E33-18D3-804C-93B1-8B74B2FDEF51}">
      <text>
        <r>
          <rPr>
            <sz val="12"/>
            <color theme="1"/>
            <rFont val="Aptos Narrow"/>
            <family val="2"/>
            <scheme val="minor"/>
          </rPr>
          <t>chit trang:
24.790k</t>
        </r>
      </text>
    </comment>
    <comment ref="G3" authorId="4" shapeId="0" xr:uid="{51847B34-4973-9C40-BE27-25DB1CB0C94C}">
      <text>
        <r>
          <rPr>
            <b/>
            <sz val="10"/>
            <color rgb="FF000000"/>
            <rFont val="Tahoma"/>
            <family val="2"/>
          </rPr>
          <t>Tran Dat:</t>
        </r>
        <r>
          <rPr>
            <sz val="10"/>
            <color rgb="FF000000"/>
            <rFont val="Tahoma"/>
            <family val="2"/>
          </rPr>
          <t xml:space="preserve">
</t>
        </r>
        <r>
          <rPr>
            <sz val="10"/>
            <color rgb="FF000000"/>
            <rFont val="Tahoma"/>
            <family val="2"/>
          </rPr>
          <t>24.890</t>
        </r>
      </text>
    </comment>
    <comment ref="B4" authorId="0" shapeId="0" xr:uid="{2C2F3FAA-F539-034B-BE12-D436CC553880}">
      <text>
        <r>
          <rPr>
            <b/>
            <sz val="10"/>
            <color rgb="FF000000"/>
            <rFont val="Tahoma"/>
            <family val="2"/>
          </rPr>
          <t>was 28490</t>
        </r>
      </text>
    </comment>
    <comment ref="C4" authorId="0" shapeId="0" xr:uid="{24E6A9FD-F59D-434E-B187-491F2DB8F001}">
      <text>
        <r>
          <rPr>
            <b/>
            <sz val="10"/>
            <color rgb="FF000000"/>
            <rFont val="Tahoma"/>
            <family val="2"/>
          </rPr>
          <t>W13 28490</t>
        </r>
      </text>
    </comment>
    <comment ref="D4" authorId="1" shapeId="0" xr:uid="{D73FFDB9-46BA-EB4E-B5C9-00826391AAA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27.990.000</t>
        </r>
      </text>
    </comment>
    <comment ref="E4" authorId="0" shapeId="0" xr:uid="{A70D87E5-25C4-B149-9BBB-D5B22D1A4D39}">
      <text>
        <r>
          <rPr>
            <sz val="12"/>
            <color theme="1"/>
            <rFont val="Aptos Narrow"/>
            <family val="2"/>
            <scheme val="minor"/>
          </rPr>
          <t xml:space="preserve">Last week was: 28.190K
 Tết vui khui Túi vàng Cơ hội trúng hàng trăm Túi vàng đến ngày 14/02/2025 </t>
        </r>
      </text>
    </comment>
    <comment ref="F4" authorId="5" shapeId="0" xr:uid="{E3BE6286-C036-D342-A68D-F85486FEC600}">
      <text>
        <r>
          <rPr>
            <sz val="12"/>
            <color theme="1"/>
            <rFont val="Aptos Narrow"/>
            <family val="2"/>
            <scheme val="minor"/>
          </rPr>
          <t>chit trang:
27.790</t>
        </r>
      </text>
    </comment>
    <comment ref="G4" authorId="4" shapeId="0" xr:uid="{E2A8EFBF-FBF4-AA41-A38A-18CCE9C1EC88}">
      <text>
        <r>
          <rPr>
            <b/>
            <sz val="10"/>
            <color rgb="FF000000"/>
            <rFont val="Tahoma"/>
            <family val="2"/>
          </rPr>
          <t>Tran Dat:</t>
        </r>
        <r>
          <rPr>
            <sz val="10"/>
            <color rgb="FF000000"/>
            <rFont val="Tahoma"/>
            <family val="2"/>
          </rPr>
          <t xml:space="preserve">
</t>
        </r>
        <r>
          <rPr>
            <sz val="10"/>
            <color rgb="FF000000"/>
            <rFont val="Tahoma"/>
            <family val="2"/>
          </rPr>
          <t>27790</t>
        </r>
      </text>
    </comment>
    <comment ref="B5" authorId="0" shapeId="0" xr:uid="{4F125F07-8C38-2F42-BAFE-9AD17E973738}">
      <text>
        <r>
          <rPr>
            <b/>
            <sz val="10"/>
            <color rgb="FF000000"/>
            <rFont val="Tahoma"/>
            <family val="2"/>
          </rPr>
          <t>was 33890</t>
        </r>
      </text>
    </comment>
    <comment ref="C5" authorId="0" shapeId="0" xr:uid="{8BE8AF38-1A98-5043-AD53-1ED6CB3A8A76}">
      <text>
        <r>
          <rPr>
            <b/>
            <sz val="10"/>
            <color rgb="FF000000"/>
            <rFont val="Tahoma"/>
            <family val="2"/>
          </rPr>
          <t>W13 33890</t>
        </r>
      </text>
    </comment>
    <comment ref="D5" authorId="1" shapeId="0" xr:uid="{4F6DD9AC-582A-7746-A774-AE4348F6573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33.390.000</t>
        </r>
      </text>
    </comment>
    <comment ref="E5" authorId="2" shapeId="0" xr:uid="{AD7D5864-672B-0B4A-9495-DCDF10F6ECD4}">
      <text>
        <r>
          <rPr>
            <sz val="12"/>
            <color theme="1"/>
            <rFont val="Aptos Narrow"/>
            <family val="2"/>
            <scheme val="minor"/>
          </rPr>
          <t xml:space="preserve">Last week is: 32.990K
 Tết vui khui Túi vàng Cơ hội trúng hàng trăm Túi vàng đến ngày 14/02/2025 </t>
        </r>
      </text>
    </comment>
    <comment ref="F5" authorId="5" shapeId="0" xr:uid="{C56D2B08-249B-9140-87F3-87DD5D8B441E}">
      <text>
        <r>
          <rPr>
            <sz val="12"/>
            <color theme="1"/>
            <rFont val="Aptos Narrow"/>
            <family val="2"/>
            <scheme val="minor"/>
          </rPr>
          <t>chit trang:
33.090k</t>
        </r>
      </text>
    </comment>
    <comment ref="G5" authorId="4" shapeId="0" xr:uid="{B2CA3E2F-2EFC-FA46-B337-EDCD80D3C4AD}">
      <text>
        <r>
          <rPr>
            <sz val="12"/>
            <color rgb="FF000000"/>
            <rFont val="Aptos Narrow"/>
            <family val="2"/>
          </rPr>
          <t xml:space="preserve">Tran Dat:
</t>
        </r>
        <r>
          <rPr>
            <sz val="12"/>
            <color rgb="FF000000"/>
            <rFont val="Aptos Narrow"/>
            <family val="2"/>
          </rPr>
          <t>32.990</t>
        </r>
      </text>
    </comment>
    <comment ref="B6" authorId="0" shapeId="0" xr:uid="{7D6626D9-9E4F-A947-B881-B06E9898F5B5}">
      <text>
        <r>
          <rPr>
            <b/>
            <sz val="10"/>
            <color rgb="FF000000"/>
            <rFont val="Tahoma"/>
            <family val="2"/>
          </rPr>
          <t>was 19690000</t>
        </r>
      </text>
    </comment>
    <comment ref="C6" authorId="0" shapeId="0" xr:uid="{A54B337F-47D6-084E-9FA5-08215A5CFDA6}">
      <text>
        <r>
          <rPr>
            <b/>
            <sz val="10"/>
            <color rgb="FF000000"/>
            <rFont val="Tahoma"/>
            <family val="2"/>
          </rPr>
          <t>W13 19690000</t>
        </r>
      </text>
    </comment>
    <comment ref="D6" authorId="1" shapeId="0" xr:uid="{F5BC103C-9B2F-5C48-858B-747D03CCDD9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19.390.00</t>
        </r>
      </text>
    </comment>
    <comment ref="E6" authorId="2" shapeId="0" xr:uid="{E0A6F1BE-4504-DA4A-ABE6-B05BBA948545}">
      <text>
        <r>
          <rPr>
            <sz val="12"/>
            <color theme="1"/>
            <rFont val="Aptos Narrow"/>
            <family val="2"/>
            <scheme val="minor"/>
          </rPr>
          <t xml:space="preserve">Last week is: 19.490K
 Tết vui khui Túi vàng Cơ hội trúng hàng trăm Túi vàng đến ngày 14/02/2025 </t>
        </r>
      </text>
    </comment>
    <comment ref="F6" authorId="5" shapeId="0" xr:uid="{9F075512-949F-9F42-9903-4E1010AE0F21}">
      <text>
        <r>
          <rPr>
            <sz val="12"/>
            <color rgb="FF000000"/>
            <rFont val="Aptos Narrow"/>
            <family val="2"/>
          </rPr>
          <t xml:space="preserve">chit trang:
</t>
        </r>
        <r>
          <rPr>
            <sz val="12"/>
            <color rgb="FF000000"/>
            <rFont val="Aptos Narrow"/>
            <family val="2"/>
          </rPr>
          <t>19.390k</t>
        </r>
      </text>
    </comment>
    <comment ref="G6" authorId="4" shapeId="0" xr:uid="{B188E19F-C0E9-A74C-B119-EADB05EE22D0}">
      <text>
        <r>
          <rPr>
            <sz val="12"/>
            <color rgb="FF000000"/>
            <rFont val="Aptos Narrow"/>
            <family val="2"/>
          </rPr>
          <t xml:space="preserve">Tran Dat:
</t>
        </r>
        <r>
          <rPr>
            <sz val="12"/>
            <color rgb="FF000000"/>
            <rFont val="Aptos Narrow"/>
            <family val="2"/>
          </rPr>
          <t>18990</t>
        </r>
      </text>
    </comment>
    <comment ref="B7" authorId="0" shapeId="0" xr:uid="{672FB6DA-D049-5C48-953F-C036F1860F0D}">
      <text>
        <r>
          <rPr>
            <b/>
            <sz val="10"/>
            <color rgb="FF000000"/>
            <rFont val="Tahoma"/>
            <family val="2"/>
          </rPr>
          <t>was 22590</t>
        </r>
      </text>
    </comment>
    <comment ref="C7" authorId="0" shapeId="0" xr:uid="{B131D78C-9AA8-9E4D-A01B-BEFF1FA9D41C}">
      <text>
        <r>
          <rPr>
            <b/>
            <sz val="10"/>
            <color rgb="FF000000"/>
            <rFont val="Tahoma"/>
            <family val="2"/>
          </rPr>
          <t>W13 22590</t>
        </r>
      </text>
    </comment>
    <comment ref="E7" authorId="2" shapeId="0" xr:uid="{D47B88E0-F533-DF4C-B4D5-B3C4EA410759}">
      <text>
        <r>
          <rPr>
            <sz val="12"/>
            <color theme="1"/>
            <rFont val="Aptos Narrow"/>
            <family val="2"/>
            <scheme val="minor"/>
          </rPr>
          <t xml:space="preserve">Last week is: 22.990K
Giảm ngay 200,000đ cho khách hàng mua gói cước 3V200B </t>
        </r>
      </text>
    </comment>
    <comment ref="F7" authorId="5" shapeId="0" xr:uid="{7795B659-48C5-764F-847B-7FA71775863A}">
      <text>
        <r>
          <rPr>
            <sz val="12"/>
            <color theme="1"/>
            <rFont val="Aptos Narrow"/>
            <family val="2"/>
            <scheme val="minor"/>
          </rPr>
          <t>chit trang:
22.390k</t>
        </r>
      </text>
    </comment>
    <comment ref="G7" authorId="4" shapeId="0" xr:uid="{66633170-0834-374E-B38C-7C7564F2870A}">
      <text>
        <r>
          <rPr>
            <b/>
            <sz val="10"/>
            <color rgb="FF000000"/>
            <rFont val="Tahoma"/>
            <family val="2"/>
          </rPr>
          <t>Tran Dat:</t>
        </r>
        <r>
          <rPr>
            <sz val="10"/>
            <color rgb="FF000000"/>
            <rFont val="Tahoma"/>
            <family val="2"/>
          </rPr>
          <t xml:space="preserve">
</t>
        </r>
        <r>
          <rPr>
            <sz val="10"/>
            <color rgb="FF000000"/>
            <rFont val="Tahoma"/>
            <family val="2"/>
          </rPr>
          <t>22.190</t>
        </r>
      </text>
    </comment>
    <comment ref="C9" authorId="6" shapeId="0" xr:uid="{E8AFC9F2-2E7D-7B46-B287-0CF35CC1EBF1}">
      <text>
        <r>
          <rPr>
            <b/>
            <sz val="10"/>
            <color rgb="FF000000"/>
            <rFont val="Tahoma"/>
            <family val="2"/>
          </rPr>
          <t>W13 29290</t>
        </r>
      </text>
    </comment>
    <comment ref="E9" authorId="2" shapeId="0" xr:uid="{5AC90DC9-D39B-9749-8E2D-2C32B3FD9AC6}">
      <text>
        <r>
          <rPr>
            <sz val="12"/>
            <color rgb="FF000000"/>
            <rFont val="Aptos Narrow"/>
            <family val="2"/>
          </rPr>
          <t xml:space="preserve">Last week was: 28.490.000
</t>
        </r>
        <r>
          <rPr>
            <sz val="12"/>
            <color rgb="FF000000"/>
            <rFont val="Aptos Narrow"/>
            <family val="2"/>
          </rPr>
          <t xml:space="preserve">
</t>
        </r>
      </text>
    </comment>
    <comment ref="F9" authorId="5" shapeId="0" xr:uid="{C5087579-126F-8D4A-BA31-AA58BF8B6245}">
      <text>
        <r>
          <rPr>
            <sz val="12"/>
            <color theme="1"/>
            <rFont val="Aptos Narrow"/>
            <family val="2"/>
            <scheme val="minor"/>
          </rPr>
          <t>chit trang:
28.490k</t>
        </r>
      </text>
    </comment>
    <comment ref="B10" authorId="0" shapeId="0" xr:uid="{5D079711-FBE4-AF43-B0C4-B680EF954AC6}">
      <text>
        <r>
          <rPr>
            <b/>
            <sz val="10"/>
            <color rgb="FF000000"/>
            <rFont val="Tahoma"/>
            <family val="2"/>
          </rPr>
          <t>was 19690</t>
        </r>
      </text>
    </comment>
    <comment ref="C10" authorId="0" shapeId="0" xr:uid="{2A2819D1-F4B8-7C47-8892-549A82E53FAE}">
      <text>
        <r>
          <rPr>
            <b/>
            <sz val="10"/>
            <color rgb="FF000000"/>
            <rFont val="Tahoma"/>
            <family val="2"/>
          </rPr>
          <t>W13 19690</t>
        </r>
      </text>
    </comment>
    <comment ref="E10" authorId="2" shapeId="0" xr:uid="{81C23338-5EFD-1742-9234-1BD06DF78174}">
      <text>
        <r>
          <rPr>
            <sz val="12"/>
            <color rgb="FF000000"/>
            <rFont val="Aptos Narrow"/>
            <family val="2"/>
          </rPr>
          <t xml:space="preserve">Last week was: 19.690K
</t>
        </r>
        <r>
          <rPr>
            <sz val="12"/>
            <color rgb="FF000000"/>
            <rFont val="Aptos Narrow"/>
            <family val="2"/>
          </rPr>
          <t xml:space="preserve">
</t>
        </r>
        <r>
          <rPr>
            <sz val="12"/>
            <color rgb="FF000000"/>
            <rFont val="Aptos Narrow"/>
            <family val="2"/>
          </rPr>
          <t xml:space="preserve">Chỉ còn màu Purple, Blue, White số lượng ít
</t>
        </r>
      </text>
    </comment>
    <comment ref="G10" authorId="4" shapeId="0" xr:uid="{CB57B95B-7730-FC4C-9B1E-6FBCDCE9D583}">
      <text>
        <r>
          <rPr>
            <b/>
            <sz val="10"/>
            <color rgb="FF000000"/>
            <rFont val="Tahoma"/>
            <family val="2"/>
          </rPr>
          <t>Tran Dat:</t>
        </r>
        <r>
          <rPr>
            <sz val="10"/>
            <color rgb="FF000000"/>
            <rFont val="Tahoma"/>
            <family val="2"/>
          </rPr>
          <t xml:space="preserve">
</t>
        </r>
        <r>
          <rPr>
            <sz val="10"/>
            <color rgb="FF000000"/>
            <rFont val="Tahoma"/>
            <family val="2"/>
          </rPr>
          <t>19990</t>
        </r>
      </text>
    </comment>
    <comment ref="B11" authorId="0" shapeId="0" xr:uid="{2F90FDB4-9B73-AB44-9199-3FC9EAF63FD3}">
      <text>
        <r>
          <rPr>
            <b/>
            <sz val="10"/>
            <color rgb="FF000000"/>
            <rFont val="Tahoma"/>
            <family val="2"/>
          </rPr>
          <t>was 16990</t>
        </r>
      </text>
    </comment>
    <comment ref="C11" authorId="0" shapeId="0" xr:uid="{1066F8CE-80F7-CA48-94D6-C9346AB26E8D}">
      <text>
        <r>
          <rPr>
            <b/>
            <sz val="10"/>
            <color rgb="FF000000"/>
            <rFont val="Tahoma"/>
            <family val="2"/>
          </rPr>
          <t>W13 16990</t>
        </r>
      </text>
    </comment>
    <comment ref="D11" authorId="1" shapeId="0" xr:uid="{88FC28D9-5233-4440-A38E-47ACE0378AF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16.990.000</t>
        </r>
      </text>
    </comment>
    <comment ref="F11" authorId="5" shapeId="0" xr:uid="{51A3F105-85E0-6D43-9370-6A6FABA7CE41}">
      <text>
        <r>
          <rPr>
            <sz val="12"/>
            <color theme="1"/>
            <rFont val="Aptos Narrow"/>
            <family val="2"/>
            <scheme val="minor"/>
          </rPr>
          <t>chit trang:
16.850k</t>
        </r>
      </text>
    </comment>
    <comment ref="G11" authorId="4" shapeId="0" xr:uid="{E80A4458-627A-0E43-8DDB-21E681417B31}">
      <text>
        <r>
          <rPr>
            <b/>
            <sz val="10"/>
            <color rgb="FF000000"/>
            <rFont val="Tahoma"/>
            <family val="2"/>
          </rPr>
          <t>Tran Dat:</t>
        </r>
        <r>
          <rPr>
            <sz val="10"/>
            <color rgb="FF000000"/>
            <rFont val="Tahoma"/>
            <family val="2"/>
          </rPr>
          <t xml:space="preserve">
</t>
        </r>
        <r>
          <rPr>
            <sz val="10"/>
            <color rgb="FF000000"/>
            <rFont val="Tahoma"/>
            <family val="2"/>
          </rPr>
          <t>17090000</t>
        </r>
      </text>
    </comment>
    <comment ref="B12" authorId="0" shapeId="0" xr:uid="{D013E360-171B-A248-AE34-0EFDE0D13AFF}">
      <text>
        <r>
          <rPr>
            <b/>
            <sz val="10"/>
            <color rgb="FF000000"/>
            <rFont val="Tahoma"/>
            <family val="2"/>
          </rPr>
          <t>was 13490000</t>
        </r>
      </text>
    </comment>
    <comment ref="C12" authorId="0" shapeId="0" xr:uid="{6A42BEF7-2406-614F-BC9D-EA193FAD7D5A}">
      <text>
        <r>
          <rPr>
            <b/>
            <sz val="10"/>
            <color rgb="FF000000"/>
            <rFont val="Tahoma"/>
            <family val="2"/>
          </rPr>
          <t>W13 13490000</t>
        </r>
      </text>
    </comment>
    <comment ref="E12" authorId="2" shapeId="0" xr:uid="{2E5BCF6C-1C85-D44D-BC55-843650D61E46}">
      <text>
        <r>
          <rPr>
            <sz val="12"/>
            <color theme="1"/>
            <rFont val="Aptos Narrow"/>
            <family val="2"/>
            <scheme val="minor"/>
          </rPr>
          <t xml:space="preserve">
- Tết vui khui Túi vàng Cơ hội trúng hàng trăm Túi vàng đến ngày 14/02/2025 
- Giảm 700K cho màu Đen và Starlight (trừ vào giá)
</t>
        </r>
      </text>
    </comment>
    <comment ref="F12" authorId="5" shapeId="0" xr:uid="{45B87EB1-DAE3-B947-AEDA-57F5D2FB987C}">
      <text>
        <r>
          <rPr>
            <sz val="12"/>
            <color rgb="FF000000"/>
            <rFont val="Aptos Narrow"/>
            <family val="2"/>
          </rPr>
          <t xml:space="preserve">chit trang:
</t>
        </r>
        <r>
          <rPr>
            <sz val="12"/>
            <color rgb="FF000000"/>
            <rFont val="Aptos Narrow"/>
            <family val="2"/>
          </rPr>
          <t>13.390</t>
        </r>
      </text>
    </comment>
    <comment ref="G12" authorId="4" shapeId="0" xr:uid="{2E227D84-61B3-744D-86B9-03F1C0667303}">
      <text>
        <r>
          <rPr>
            <b/>
            <sz val="10"/>
            <color rgb="FF000000"/>
            <rFont val="Tahoma"/>
            <family val="2"/>
          </rPr>
          <t>Tran Dat:</t>
        </r>
        <r>
          <rPr>
            <sz val="10"/>
            <color rgb="FF000000"/>
            <rFont val="Tahoma"/>
            <family val="2"/>
          </rPr>
          <t xml:space="preserve">
</t>
        </r>
        <r>
          <rPr>
            <sz val="10"/>
            <color rgb="FF000000"/>
            <rFont val="Tahoma"/>
            <family val="2"/>
          </rPr>
          <t>12990</t>
        </r>
      </text>
    </comment>
    <comment ref="E13" authorId="3" shapeId="0" xr:uid="{90246580-009F-7546-BEC5-658206FC7D06}">
      <text>
        <r>
          <rPr>
            <sz val="12"/>
            <color theme="1"/>
            <rFont val="Aptos Narrow"/>
            <family val="2"/>
            <scheme val="minor"/>
          </rPr>
          <t>Last week was: 10.990K</t>
        </r>
      </text>
    </comment>
    <comment ref="F13" authorId="5" shapeId="0" xr:uid="{5DC77CCE-CBA4-A94E-905A-D0C11CA0EF5D}">
      <text>
        <r>
          <rPr>
            <sz val="12"/>
            <color theme="1"/>
            <rFont val="Aptos Narrow"/>
            <family val="2"/>
            <scheme val="minor"/>
          </rPr>
          <t>chit trang:
10.890</t>
        </r>
      </text>
    </comment>
    <comment ref="E14" authorId="2" shapeId="0" xr:uid="{507EC9B7-2B04-054B-AE6B-6A3896EEC257}">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5" authorId="0" shapeId="0" xr:uid="{5E1D524E-45F5-FD4B-98D8-2EA4A2A8BB5E}">
      <text>
        <r>
          <rPr>
            <b/>
            <sz val="10"/>
            <color rgb="FF000000"/>
            <rFont val="Tahoma"/>
            <family val="2"/>
          </rPr>
          <t xml:space="preserve">was 13990000
</t>
        </r>
        <r>
          <rPr>
            <b/>
            <sz val="10"/>
            <color rgb="FF000000"/>
            <rFont val="Tahoma"/>
            <family val="2"/>
          </rPr>
          <t xml:space="preserve">
</t>
        </r>
        <r>
          <rPr>
            <b/>
            <sz val="10"/>
            <color rgb="FF000000"/>
            <rFont val="Tahoma"/>
            <family val="2"/>
          </rPr>
          <t>SV -400</t>
        </r>
      </text>
    </comment>
    <comment ref="E15" authorId="0" shapeId="0" xr:uid="{0A0A9CC0-B619-9C44-ACC3-F2EF4C734B37}">
      <text>
        <r>
          <rPr>
            <sz val="12"/>
            <color theme="1"/>
            <rFont val="Aptos Narrow"/>
            <family val="2"/>
            <scheme val="minor"/>
          </rPr>
          <t>Last week was: 13.850K</t>
        </r>
      </text>
    </comment>
    <comment ref="F15" authorId="5" shapeId="0" xr:uid="{1C29D6A1-7DC3-0048-A51B-8478CB7B97F8}">
      <text>
        <r>
          <rPr>
            <sz val="12"/>
            <color rgb="FF000000"/>
            <rFont val="Aptos Narrow"/>
            <family val="2"/>
          </rPr>
          <t xml:space="preserve">chit trang:
</t>
        </r>
        <r>
          <rPr>
            <sz val="12"/>
            <color rgb="FF000000"/>
            <rFont val="Aptos Narrow"/>
            <family val="2"/>
          </rPr>
          <t>13.990k</t>
        </r>
      </text>
    </comment>
    <comment ref="B16" authorId="0" shapeId="0" xr:uid="{B93237A1-795D-C94E-8ACA-3E8873A64177}">
      <text>
        <r>
          <rPr>
            <b/>
            <sz val="10"/>
            <color rgb="FF000000"/>
            <rFont val="Tahoma"/>
            <family val="2"/>
          </rPr>
          <t>was 8590</t>
        </r>
      </text>
    </comment>
    <comment ref="C16" authorId="0" shapeId="0" xr:uid="{A110D050-B13A-AF40-97B0-65169E8C40F0}">
      <text>
        <r>
          <rPr>
            <b/>
            <sz val="10"/>
            <color rgb="FF000000"/>
            <rFont val="Tahoma"/>
            <family val="2"/>
          </rPr>
          <t>W13 8590</t>
        </r>
      </text>
    </comment>
    <comment ref="D16" authorId="1" shapeId="0" xr:uid="{EBB3BC14-5CE6-D842-8144-6DC566AEA20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8.690.000</t>
        </r>
      </text>
    </comment>
    <comment ref="E16" authorId="2" shapeId="0" xr:uid="{C9EF7BEF-460D-604B-A672-6CF3A1BD9979}">
      <text>
        <r>
          <rPr>
            <sz val="12"/>
            <color theme="1"/>
            <rFont val="Aptos Narrow"/>
            <family val="2"/>
            <scheme val="minor"/>
          </rPr>
          <t xml:space="preserve">Last week is: 8.690K
</t>
        </r>
      </text>
    </comment>
    <comment ref="F16" authorId="5" shapeId="0" xr:uid="{2FA6AD4D-AFE4-DC46-B033-8E75A1EC8850}">
      <text>
        <r>
          <rPr>
            <sz val="12"/>
            <color theme="1"/>
            <rFont val="Aptos Narrow"/>
            <family val="2"/>
            <scheme val="minor"/>
          </rPr>
          <t>chit trang:
8.690k</t>
        </r>
      </text>
    </comment>
    <comment ref="G16" authorId="4" shapeId="0" xr:uid="{1E2C9A19-0A91-E146-8E46-7DA5894105FD}">
      <text>
        <r>
          <rPr>
            <b/>
            <sz val="10"/>
            <color rgb="FF000000"/>
            <rFont val="Tahoma"/>
            <family val="2"/>
          </rPr>
          <t>Tran Dat:</t>
        </r>
        <r>
          <rPr>
            <sz val="10"/>
            <color rgb="FF000000"/>
            <rFont val="Tahoma"/>
            <family val="2"/>
          </rPr>
          <t xml:space="preserve">
</t>
        </r>
        <r>
          <rPr>
            <sz val="10"/>
            <color rgb="FF000000"/>
            <rFont val="Tahoma"/>
            <family val="2"/>
          </rPr>
          <t>8590000</t>
        </r>
      </text>
    </comment>
    <comment ref="E17" authorId="2" shapeId="0" xr:uid="{604C8DDA-3417-1F4C-B85A-69DEA8849901}">
      <text>
        <r>
          <rPr>
            <sz val="12"/>
            <color rgb="FF000000"/>
            <rFont val="Aptos Narrow"/>
            <family val="2"/>
          </rPr>
          <t>Giảm 10% tối đa 120K khi mở ví VNPAY</t>
        </r>
      </text>
    </comment>
    <comment ref="F17" authorId="5" shapeId="0" xr:uid="{64A12288-8322-7C42-AC6E-AD326C9B35C1}">
      <text>
        <r>
          <rPr>
            <sz val="12"/>
            <color rgb="FF000000"/>
            <rFont val="Aptos Narrow"/>
            <family val="2"/>
          </rPr>
          <t xml:space="preserve">chit trang:
</t>
        </r>
        <r>
          <rPr>
            <sz val="12"/>
            <color rgb="FF000000"/>
            <rFont val="Aptos Narrow"/>
            <family val="2"/>
          </rPr>
          <t>7.050k</t>
        </r>
      </text>
    </comment>
    <comment ref="G17" authorId="4" shapeId="0" xr:uid="{7A9A063D-71A9-F14C-A35A-423BC4B4ECFE}">
      <text>
        <r>
          <rPr>
            <b/>
            <sz val="10"/>
            <color rgb="FF000000"/>
            <rFont val="Tahoma"/>
            <family val="2"/>
          </rPr>
          <t>Tran Dat:</t>
        </r>
        <r>
          <rPr>
            <sz val="10"/>
            <color rgb="FF000000"/>
            <rFont val="Tahoma"/>
            <family val="2"/>
          </rPr>
          <t xml:space="preserve">
</t>
        </r>
        <r>
          <rPr>
            <sz val="10"/>
            <color rgb="FF000000"/>
            <rFont val="Tahoma"/>
            <family val="2"/>
          </rPr>
          <t>6990</t>
        </r>
      </text>
    </comment>
    <comment ref="B18" authorId="0" shapeId="0" xr:uid="{7B559B3A-FCD8-E14D-83C2-6BD9E09667D0}">
      <text>
        <r>
          <rPr>
            <b/>
            <sz val="10"/>
            <color rgb="FF000000"/>
            <rFont val="Tahoma"/>
            <family val="2"/>
          </rPr>
          <t>was 14890</t>
        </r>
      </text>
    </comment>
    <comment ref="C18" authorId="0" shapeId="0" xr:uid="{AA7D9114-79BB-5D49-833C-2797AFA20B3D}">
      <text>
        <r>
          <rPr>
            <b/>
            <sz val="10"/>
            <color rgb="FF000000"/>
            <rFont val="Tahoma"/>
            <family val="2"/>
          </rPr>
          <t>W13 14890</t>
        </r>
      </text>
    </comment>
    <comment ref="D18" authorId="1" shapeId="0" xr:uid="{93BFD41F-1D27-4A48-A6AA-AFE96E73105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14.890.000</t>
        </r>
      </text>
    </comment>
    <comment ref="E18" authorId="2" shapeId="0" xr:uid="{2A6C5AC9-6C84-3440-A521-3C89E816A3B1}">
      <text>
        <r>
          <rPr>
            <sz val="12"/>
            <color theme="1"/>
            <rFont val="Aptos Narrow"/>
            <family val="2"/>
            <scheme val="minor"/>
          </rPr>
          <t xml:space="preserve">Last week was: 14.340K
</t>
        </r>
      </text>
    </comment>
    <comment ref="F18" authorId="5" shapeId="0" xr:uid="{032343D2-6D96-664B-8201-405EBF2AA65D}">
      <text>
        <r>
          <rPr>
            <sz val="12"/>
            <color rgb="FF000000"/>
            <rFont val="Aptos Narrow"/>
            <family val="2"/>
          </rPr>
          <t xml:space="preserve">chit trang:
</t>
        </r>
        <r>
          <rPr>
            <sz val="12"/>
            <color rgb="FF000000"/>
            <rFont val="Aptos Narrow"/>
            <family val="2"/>
          </rPr>
          <t>14.990k</t>
        </r>
      </text>
    </comment>
    <comment ref="G18" authorId="4" shapeId="0" xr:uid="{EDACC349-AFB1-414C-9522-137CBB4B839D}">
      <text>
        <r>
          <rPr>
            <b/>
            <sz val="10"/>
            <color rgb="FF000000"/>
            <rFont val="Tahoma"/>
            <family val="2"/>
          </rPr>
          <t>Tran Dat:</t>
        </r>
        <r>
          <rPr>
            <sz val="10"/>
            <color rgb="FF000000"/>
            <rFont val="Tahoma"/>
            <family val="2"/>
          </rPr>
          <t xml:space="preserve">
</t>
        </r>
        <r>
          <rPr>
            <sz val="10"/>
            <color rgb="FF000000"/>
            <rFont val="Tahoma"/>
            <family val="2"/>
          </rPr>
          <t>14190</t>
        </r>
      </text>
    </comment>
    <comment ref="B19" authorId="0" shapeId="0" xr:uid="{031F3B23-4798-E342-B73A-C83BE8416BD4}">
      <text>
        <r>
          <rPr>
            <b/>
            <sz val="10"/>
            <color rgb="FF000000"/>
            <rFont val="Tahoma"/>
            <family val="2"/>
          </rPr>
          <t>was 20590</t>
        </r>
      </text>
    </comment>
    <comment ref="C19" authorId="0" shapeId="0" xr:uid="{57863C4F-EAC3-F340-A2EC-CC6D422FB68A}">
      <text>
        <r>
          <rPr>
            <b/>
            <sz val="10"/>
            <color rgb="FF000000"/>
            <rFont val="Tahoma"/>
            <family val="2"/>
          </rPr>
          <t>W13 20590</t>
        </r>
      </text>
    </comment>
    <comment ref="D19" authorId="1" shapeId="0" xr:uid="{3CB7B8FB-5710-FE48-95B7-F0844098823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20.690.000</t>
        </r>
      </text>
    </comment>
    <comment ref="E19" authorId="2" shapeId="0" xr:uid="{DC49F974-6FBC-B44A-9725-ACC4B70A459B}">
      <text>
        <r>
          <rPr>
            <sz val="12"/>
            <color theme="1"/>
            <rFont val="Aptos Narrow"/>
            <family val="2"/>
            <scheme val="minor"/>
          </rPr>
          <t xml:space="preserve">Last week is: 21.275K
</t>
        </r>
      </text>
    </comment>
    <comment ref="F19" authorId="5" shapeId="0" xr:uid="{913EC725-6ED9-D644-96F7-4AB7805F5101}">
      <text>
        <r>
          <rPr>
            <sz val="12"/>
            <color theme="1"/>
            <rFont val="Aptos Narrow"/>
            <family val="2"/>
            <scheme val="minor"/>
          </rPr>
          <t>chit trang:
20.590k</t>
        </r>
      </text>
    </comment>
    <comment ref="G19" authorId="4" shapeId="0" xr:uid="{D9AAEBD4-3C48-7941-9183-2C9451CFC51A}">
      <text>
        <r>
          <rPr>
            <b/>
            <sz val="10"/>
            <color rgb="FF000000"/>
            <rFont val="Tahoma"/>
            <family val="2"/>
          </rPr>
          <t>Tran Dat:</t>
        </r>
        <r>
          <rPr>
            <sz val="10"/>
            <color rgb="FF000000"/>
            <rFont val="Tahoma"/>
            <family val="2"/>
          </rPr>
          <t xml:space="preserve">
</t>
        </r>
        <r>
          <rPr>
            <sz val="10"/>
            <color rgb="FF000000"/>
            <rFont val="Tahoma"/>
            <family val="2"/>
          </rPr>
          <t>20390</t>
        </r>
      </text>
    </comment>
    <comment ref="E20" authorId="2" shapeId="0" xr:uid="{CBDC8049-635B-574D-A783-26B635C85EAF}">
      <text>
        <r>
          <rPr>
            <sz val="12"/>
            <color theme="1"/>
            <rFont val="Aptos Narrow"/>
            <family val="2"/>
            <scheme val="minor"/>
          </rPr>
          <t xml:space="preserve">Last week is: 26.918K
</t>
        </r>
      </text>
    </comment>
    <comment ref="E21" authorId="2" shapeId="0" xr:uid="{567EBADF-32B0-6248-B00E-AE71A9F946CC}">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F21" authorId="5" shapeId="0" xr:uid="{73641FA9-B1CD-C244-94AF-E87CDAE42948}">
      <text>
        <r>
          <rPr>
            <sz val="12"/>
            <color theme="1"/>
            <rFont val="Aptos Narrow"/>
            <family val="2"/>
            <scheme val="minor"/>
          </rPr>
          <t>chit trang:
36.990k</t>
        </r>
      </text>
    </comment>
    <comment ref="B22" authorId="0" shapeId="0" xr:uid="{E7A6DE87-C1D3-5248-A638-C63FB5803048}">
      <text>
        <r>
          <rPr>
            <b/>
            <sz val="10"/>
            <color rgb="FF000000"/>
            <rFont val="Tahoma"/>
            <family val="2"/>
          </rPr>
          <t>was 5690</t>
        </r>
      </text>
    </comment>
    <comment ref="C22" authorId="0" shapeId="0" xr:uid="{5982AF05-5186-3743-B712-27E4B05C529D}">
      <text>
        <r>
          <rPr>
            <b/>
            <sz val="10"/>
            <color rgb="FF000000"/>
            <rFont val="Tahoma"/>
            <family val="2"/>
          </rPr>
          <t>W13 5690</t>
        </r>
      </text>
    </comment>
    <comment ref="E22" authorId="2" shapeId="0" xr:uid="{10275516-6671-3348-BCA8-49A33926BF78}">
      <text>
        <r>
          <rPr>
            <sz val="12"/>
            <color rgb="FF000000"/>
            <rFont val="Aptos Narrow"/>
            <family val="2"/>
          </rPr>
          <t xml:space="preserve">Tặng voucher giảm giá 100,000đ cho khách hàng đổi điểm trên ứng dụng Btaskee </t>
        </r>
      </text>
    </comment>
    <comment ref="B23" authorId="0" shapeId="0" xr:uid="{EE1E8BF6-9B3D-2948-A227-4329F38011DB}">
      <text>
        <r>
          <rPr>
            <b/>
            <sz val="10"/>
            <color rgb="FF000000"/>
            <rFont val="Tahoma"/>
            <family val="2"/>
          </rPr>
          <t>was 6990</t>
        </r>
      </text>
    </comment>
    <comment ref="C23" authorId="0" shapeId="0" xr:uid="{430194CB-7F9F-CD48-84BB-FE0F4EBAE7C4}">
      <text>
        <r>
          <rPr>
            <b/>
            <sz val="10"/>
            <color rgb="FF000000"/>
            <rFont val="Tahoma"/>
            <family val="2"/>
          </rPr>
          <t>W13 6990</t>
        </r>
      </text>
    </comment>
    <comment ref="E23" authorId="2" shapeId="0" xr:uid="{2ED6C394-3560-0A46-BC2F-977E64874ECD}">
      <text>
        <r>
          <rPr>
            <sz val="12"/>
            <color theme="1"/>
            <rFont val="Aptos Narrow"/>
            <family val="2"/>
            <scheme val="minor"/>
          </rPr>
          <t xml:space="preserve">  Tặng voucher giảm giá 100,000đ cho khách hàng đổi điểm trên ứng dụng Btaskee </t>
        </r>
      </text>
    </comment>
    <comment ref="G23" authorId="4" shapeId="0" xr:uid="{2AE0BBCD-84EE-364C-8D43-E0C5073EB45A}">
      <text>
        <r>
          <rPr>
            <b/>
            <sz val="10"/>
            <color rgb="FF000000"/>
            <rFont val="Tahoma"/>
            <family val="2"/>
          </rPr>
          <t>Tran Dat:</t>
        </r>
        <r>
          <rPr>
            <sz val="10"/>
            <color rgb="FF000000"/>
            <rFont val="Tahoma"/>
            <family val="2"/>
          </rPr>
          <t xml:space="preserve">
</t>
        </r>
        <r>
          <rPr>
            <sz val="10"/>
            <color rgb="FF000000"/>
            <rFont val="Tahoma"/>
            <family val="2"/>
          </rPr>
          <t>7290000</t>
        </r>
      </text>
    </comment>
    <comment ref="B24" authorId="0" shapeId="0" xr:uid="{AF1525AB-034A-A34B-A38E-8CF019E9D0FF}">
      <text>
        <r>
          <rPr>
            <b/>
            <sz val="10"/>
            <color rgb="FF000000"/>
            <rFont val="Tahoma"/>
            <family val="2"/>
          </rPr>
          <t>was 6490</t>
        </r>
      </text>
    </comment>
    <comment ref="C24" authorId="0" shapeId="0" xr:uid="{F32101C3-7472-7B46-BC74-529C4FA21BB0}">
      <text>
        <r>
          <rPr>
            <b/>
            <sz val="10"/>
            <color rgb="FF000000"/>
            <rFont val="Tahoma"/>
            <family val="2"/>
          </rPr>
          <t>W13 6490</t>
        </r>
      </text>
    </comment>
    <comment ref="E24" authorId="2" shapeId="0" xr:uid="{F3603C8B-EFD3-1746-83F3-4C91D1EE4D6C}">
      <text>
        <r>
          <rPr>
            <sz val="12"/>
            <color rgb="FF000000"/>
            <rFont val="Aptos Narrow"/>
            <family val="2"/>
          </rPr>
          <t xml:space="preserve">Tặng voucher giảm giá 100,000đ cho khách hàng đổi điểm trên ứng dụng Btaskee </t>
        </r>
      </text>
    </comment>
    <comment ref="F24" authorId="5" shapeId="0" xr:uid="{08198CF2-F78E-A446-83A0-8F8DBDE6DB40}">
      <text>
        <r>
          <rPr>
            <sz val="12"/>
            <color rgb="FF000000"/>
            <rFont val="Aptos Narrow"/>
            <family val="2"/>
          </rPr>
          <t xml:space="preserve">chit trang:
</t>
        </r>
        <r>
          <rPr>
            <sz val="12"/>
            <color rgb="FF000000"/>
            <rFont val="Aptos Narrow"/>
            <family val="2"/>
          </rPr>
          <t>6.490k</t>
        </r>
      </text>
    </comment>
    <comment ref="B25" authorId="0" shapeId="0" xr:uid="{3A0FC074-1741-D744-B772-CBA02E5D0C96}">
      <text>
        <r>
          <rPr>
            <b/>
            <sz val="10"/>
            <color rgb="FF000000"/>
            <rFont val="Tahoma"/>
            <family val="2"/>
          </rPr>
          <t>was 7790</t>
        </r>
      </text>
    </comment>
    <comment ref="C25" authorId="0" shapeId="0" xr:uid="{673F282F-41DB-5646-A869-05F0BAED56DC}">
      <text>
        <r>
          <rPr>
            <b/>
            <sz val="10"/>
            <color rgb="FF000000"/>
            <rFont val="Tahoma"/>
            <family val="2"/>
          </rPr>
          <t>W13 7790</t>
        </r>
      </text>
    </comment>
    <comment ref="E25" authorId="2" shapeId="0" xr:uid="{7CDDEBE6-0EDF-1649-80AE-25C7005F59AD}">
      <text>
        <r>
          <rPr>
            <sz val="12"/>
            <color rgb="FF000000"/>
            <rFont val="Aptos Narrow"/>
            <family val="2"/>
          </rPr>
          <t xml:space="preserve">Tặng voucher giảm giá 100,000đ cho khách hàng đổi điểm trên ứng dụng Btaskee </t>
        </r>
      </text>
    </comment>
    <comment ref="E26" authorId="3" shapeId="0" xr:uid="{76495334-B4AA-DD4B-877C-AF5642796104}">
      <text>
        <r>
          <rPr>
            <sz val="12"/>
            <color theme="1"/>
            <rFont val="Aptos Narrow"/>
            <family val="2"/>
            <scheme val="minor"/>
          </rPr>
          <t>Last week was: 10.490K</t>
        </r>
      </text>
    </comment>
    <comment ref="F26" authorId="5" shapeId="0" xr:uid="{3753F7BD-B4D0-4A4A-B057-20B4D62EC25C}">
      <text>
        <r>
          <rPr>
            <sz val="12"/>
            <color theme="1"/>
            <rFont val="Aptos Narrow"/>
            <family val="2"/>
            <scheme val="minor"/>
          </rPr>
          <t>chit trang:
10.790k</t>
        </r>
      </text>
    </comment>
    <comment ref="F27" authorId="5" shapeId="0" xr:uid="{6F757CDD-BB3C-5C44-B312-C0F2A957D0F3}">
      <text>
        <r>
          <rPr>
            <sz val="12"/>
            <color theme="1"/>
            <rFont val="Aptos Narrow"/>
            <family val="2"/>
            <scheme val="minor"/>
          </rPr>
          <t>chit trang:
13.590k</t>
        </r>
      </text>
    </comment>
    <comment ref="E30" authorId="2" shapeId="0" xr:uid="{5398E690-2BC5-B643-87C5-ED6154B96709}">
      <text>
        <r>
          <rPr>
            <sz val="12"/>
            <color theme="1"/>
            <rFont val="Aptos Narrow"/>
            <family val="2"/>
            <scheme val="minor"/>
          </rPr>
          <t xml:space="preserve">Last week was: 21.690K
</t>
        </r>
      </text>
    </comment>
    <comment ref="D31" authorId="1" shapeId="0" xr:uid="{48FC497F-CAE3-E04D-8637-11F4171F4B1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E31" authorId="2" shapeId="0" xr:uid="{81DB9DF3-4F2F-334E-82AC-1BF1ECE86397}">
      <text>
        <r>
          <rPr>
            <sz val="12"/>
            <color theme="1"/>
            <rFont val="Aptos Narrow"/>
            <family val="2"/>
            <scheme val="minor"/>
          </rPr>
          <t xml:space="preserve">Last week was: 5.290K
</t>
        </r>
      </text>
    </comment>
    <comment ref="F31" authorId="5" shapeId="0" xr:uid="{1B90D2E8-D77E-F745-B84E-EF2A66DD3CEE}">
      <text>
        <r>
          <rPr>
            <sz val="12"/>
            <color theme="1"/>
            <rFont val="Aptos Narrow"/>
            <family val="2"/>
            <scheme val="minor"/>
          </rPr>
          <t>chit trang:
5.690k</t>
        </r>
      </text>
    </comment>
    <comment ref="B32" authorId="0" shapeId="0" xr:uid="{C7425F64-CEED-FB48-A2CD-31EC77BF8027}">
      <text>
        <r>
          <rPr>
            <b/>
            <sz val="10"/>
            <color rgb="FF000000"/>
            <rFont val="Tahoma"/>
            <family val="2"/>
          </rPr>
          <t>was 4590000</t>
        </r>
      </text>
    </comment>
    <comment ref="C32" authorId="0" shapeId="0" xr:uid="{D1A6E372-C6DD-014D-AC21-E3DDAD586474}">
      <text>
        <r>
          <rPr>
            <b/>
            <sz val="10"/>
            <color rgb="FF000000"/>
            <rFont val="Tahoma"/>
            <family val="2"/>
          </rPr>
          <t>W13 4590000</t>
        </r>
      </text>
    </comment>
    <comment ref="D32" authorId="1" shapeId="0" xr:uid="{44D46727-A697-7E4F-A206-DC8506DF439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4.590.000</t>
        </r>
      </text>
    </comment>
    <comment ref="E32" authorId="2" shapeId="0" xr:uid="{C56BAB17-F66C-844E-94AF-9F3B95AA9F44}">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E33" authorId="0" shapeId="0" xr:uid="{12E3D7F8-B955-3F48-BA31-90807DB39784}">
      <text>
        <r>
          <rPr>
            <b/>
            <sz val="10"/>
            <color rgb="FF000000"/>
            <rFont val="Tahoma"/>
            <family val="2"/>
          </rPr>
          <t>was 3490000</t>
        </r>
      </text>
    </comment>
    <comment ref="B34" authorId="0" shapeId="0" xr:uid="{7A53F0B1-E5BA-484C-9D50-84F25D74EEF8}">
      <text>
        <r>
          <rPr>
            <b/>
            <sz val="10"/>
            <color rgb="FF000000"/>
            <rFont val="Tahoma"/>
            <family val="2"/>
          </rPr>
          <t>was 3790</t>
        </r>
      </text>
    </comment>
    <comment ref="C34" authorId="0" shapeId="0" xr:uid="{C35C0BAD-E4C5-FE45-84E8-414FBF36AD50}">
      <text>
        <r>
          <rPr>
            <b/>
            <sz val="10"/>
            <color rgb="FF000000"/>
            <rFont val="Tahoma"/>
            <family val="2"/>
          </rPr>
          <t>W13 3790</t>
        </r>
      </text>
    </comment>
    <comment ref="D34" authorId="1" shapeId="0" xr:uid="{970326A3-9F4A-9542-8F45-F7110356B3D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3.590.000</t>
        </r>
      </text>
    </comment>
    <comment ref="E34" authorId="2" shapeId="0" xr:uid="{2F38707C-457A-4746-9F64-8892B345E8F7}">
      <text>
        <r>
          <rPr>
            <sz val="12"/>
            <color theme="1"/>
            <rFont val="Aptos Narrow"/>
            <family val="2"/>
            <scheme val="minor"/>
          </rPr>
          <t>Last week was: 3.890K</t>
        </r>
      </text>
    </comment>
    <comment ref="B35" authorId="0" shapeId="0" xr:uid="{B22EF469-E5AA-7E4B-8DE5-3B0962265822}">
      <text>
        <r>
          <rPr>
            <b/>
            <sz val="10"/>
            <color rgb="FF000000"/>
            <rFont val="Tahoma"/>
            <family val="2"/>
          </rPr>
          <t xml:space="preserve">was 17990
</t>
        </r>
        <r>
          <rPr>
            <b/>
            <sz val="10"/>
            <color rgb="FF000000"/>
            <rFont val="Tahoma"/>
            <family val="2"/>
          </rPr>
          <t xml:space="preserve">
</t>
        </r>
        <r>
          <rPr>
            <b/>
            <sz val="10"/>
            <color rgb="FF000000"/>
            <rFont val="Tahoma"/>
            <family val="2"/>
          </rPr>
          <t>HSSV - 300</t>
        </r>
      </text>
    </comment>
    <comment ref="D35" authorId="1" shapeId="0" xr:uid="{D55BE6E4-8B82-2E40-B441-FADE2061608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17.990.000</t>
        </r>
      </text>
    </comment>
    <comment ref="F35" authorId="5" shapeId="0" xr:uid="{8F8C2B0C-3905-E34A-B0F9-FDC761BBA770}">
      <text>
        <r>
          <rPr>
            <sz val="12"/>
            <color theme="1"/>
            <rFont val="Aptos Narrow"/>
            <family val="2"/>
            <scheme val="minor"/>
          </rPr>
          <t>chit trang:
18.090k</t>
        </r>
      </text>
    </comment>
    <comment ref="G35" authorId="4" shapeId="0" xr:uid="{FC89877A-101E-D044-8A4D-38B4EC133EEE}">
      <text>
        <r>
          <rPr>
            <b/>
            <sz val="10"/>
            <color rgb="FF000000"/>
            <rFont val="Tahoma"/>
            <family val="2"/>
          </rPr>
          <t>Tran Dat:</t>
        </r>
        <r>
          <rPr>
            <sz val="10"/>
            <color rgb="FF000000"/>
            <rFont val="Tahoma"/>
            <family val="2"/>
          </rPr>
          <t xml:space="preserve">
</t>
        </r>
        <r>
          <rPr>
            <sz val="10"/>
            <color rgb="FF000000"/>
            <rFont val="Tahoma"/>
            <family val="2"/>
          </rPr>
          <t>17490000</t>
        </r>
      </text>
    </comment>
    <comment ref="B36" authorId="0" shapeId="0" xr:uid="{8A70BE39-25BE-F846-A919-36CF264E2000}">
      <text>
        <r>
          <rPr>
            <b/>
            <sz val="10"/>
            <color rgb="FF000000"/>
            <rFont val="Tahoma"/>
            <family val="2"/>
          </rPr>
          <t xml:space="preserve">was 24290
</t>
        </r>
        <r>
          <rPr>
            <b/>
            <sz val="10"/>
            <color rgb="FF000000"/>
            <rFont val="Tahoma"/>
            <family val="2"/>
          </rPr>
          <t xml:space="preserve">
</t>
        </r>
        <r>
          <rPr>
            <b/>
            <sz val="10"/>
            <color rgb="FF000000"/>
            <rFont val="Tahoma"/>
            <family val="2"/>
          </rPr>
          <t>HSSV - 300</t>
        </r>
      </text>
    </comment>
    <comment ref="D36" authorId="1" shapeId="0" xr:uid="{76DDB739-9C28-6348-87D9-0EAF7AFD782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24.190.000</t>
        </r>
      </text>
    </comment>
    <comment ref="B37" authorId="0" shapeId="0" xr:uid="{13F50337-B53E-504D-87C2-13E6B5FBC2A1}">
      <text>
        <r>
          <rPr>
            <b/>
            <sz val="10"/>
            <color rgb="FF000000"/>
            <rFont val="Tahoma"/>
            <family val="2"/>
          </rPr>
          <t xml:space="preserve">was 27490
</t>
        </r>
        <r>
          <rPr>
            <b/>
            <sz val="10"/>
            <color rgb="FF000000"/>
            <rFont val="Tahoma"/>
            <family val="2"/>
          </rPr>
          <t xml:space="preserve">
</t>
        </r>
        <r>
          <rPr>
            <b/>
            <sz val="10"/>
            <color rgb="FF000000"/>
            <rFont val="Tahoma"/>
            <family val="2"/>
          </rPr>
          <t>HSSV - 300</t>
        </r>
      </text>
    </comment>
    <comment ref="D37" authorId="1" shapeId="0" xr:uid="{67EF39BA-95FE-3F42-A1DB-27169BCF6E9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27.290.000</t>
        </r>
      </text>
    </comment>
    <comment ref="F37" authorId="5" shapeId="0" xr:uid="{1AF8B190-2E91-EF4A-B924-92843DCFDC05}">
      <text>
        <r>
          <rPr>
            <sz val="12"/>
            <color theme="1"/>
            <rFont val="Aptos Narrow"/>
            <family val="2"/>
            <scheme val="minor"/>
          </rPr>
          <t>chit trang:
27.390k</t>
        </r>
      </text>
    </comment>
    <comment ref="G37" authorId="4" shapeId="0" xr:uid="{96AFDE49-D9C6-F44F-B60C-621509123D3E}">
      <text>
        <r>
          <rPr>
            <b/>
            <sz val="10"/>
            <color rgb="FF000000"/>
            <rFont val="Tahoma"/>
            <family val="2"/>
          </rPr>
          <t>Tran Dat:</t>
        </r>
        <r>
          <rPr>
            <sz val="10"/>
            <color rgb="FF000000"/>
            <rFont val="Tahoma"/>
            <family val="2"/>
          </rPr>
          <t xml:space="preserve">
</t>
        </r>
        <r>
          <rPr>
            <sz val="10"/>
            <color rgb="FF000000"/>
            <rFont val="Tahoma"/>
            <family val="2"/>
          </rPr>
          <t>27190000</t>
        </r>
      </text>
    </comment>
    <comment ref="B38" authorId="0" shapeId="0" xr:uid="{4C437A0D-D942-EC4D-AD01-83A07556FE3E}">
      <text>
        <r>
          <rPr>
            <b/>
            <sz val="10"/>
            <color rgb="FF000000"/>
            <rFont val="Tahoma"/>
            <family val="2"/>
          </rPr>
          <t xml:space="preserve">was 32490
</t>
        </r>
        <r>
          <rPr>
            <b/>
            <sz val="10"/>
            <color rgb="FF000000"/>
            <rFont val="Tahoma"/>
            <family val="2"/>
          </rPr>
          <t xml:space="preserve">
</t>
        </r>
        <r>
          <rPr>
            <b/>
            <sz val="10"/>
            <color rgb="FF000000"/>
            <rFont val="Tahoma"/>
            <family val="2"/>
          </rPr>
          <t>HSSV - 500</t>
        </r>
      </text>
    </comment>
    <comment ref="F38" authorId="5" shapeId="0" xr:uid="{49368582-C6EA-8B47-BAD3-2779CCF5196F}">
      <text>
        <r>
          <rPr>
            <sz val="12"/>
            <color theme="1"/>
            <rFont val="Aptos Narrow"/>
            <family val="2"/>
            <scheme val="minor"/>
          </rPr>
          <t>chit trang:
32.990k</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s>
  <commentList>
    <comment ref="B2" authorId="0" shapeId="0" xr:uid="{CCB07F1F-E3C5-C54C-8AC2-EC08FBEF8AD6}">
      <text>
        <r>
          <rPr>
            <b/>
            <sz val="10"/>
            <color rgb="FF000000"/>
            <rFont val="Tahoma"/>
            <family val="2"/>
          </rPr>
          <t xml:space="preserve">was 21490
</t>
        </r>
        <r>
          <rPr>
            <b/>
            <sz val="10"/>
            <color rgb="FF000000"/>
            <rFont val="Tahoma"/>
            <family val="2"/>
          </rPr>
          <t xml:space="preserve">
</t>
        </r>
        <r>
          <rPr>
            <b/>
            <sz val="10"/>
            <color rgb="FF000000"/>
            <rFont val="Tahoma"/>
            <family val="2"/>
          </rPr>
          <t>VNP150</t>
        </r>
      </text>
    </comment>
    <comment ref="C2" authorId="0" shapeId="0" xr:uid="{9B6EC046-5C12-2F4C-9D82-803D6C745904}">
      <text>
        <r>
          <rPr>
            <b/>
            <sz val="10"/>
            <color rgb="FF000000"/>
            <rFont val="Tahoma"/>
            <family val="2"/>
          </rPr>
          <t xml:space="preserve">
</t>
        </r>
        <r>
          <rPr>
            <b/>
            <sz val="10"/>
            <color rgb="FF000000"/>
            <rFont val="Tahoma"/>
            <family val="2"/>
          </rPr>
          <t xml:space="preserve">W1 21.490
</t>
        </r>
      </text>
    </comment>
    <comment ref="D2" authorId="1" shapeId="0" xr:uid="{800A8F13-81CF-B347-BD42-EF53D732C9C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21.490.000</t>
        </r>
      </text>
    </comment>
    <comment ref="E2" authorId="2" shapeId="0" xr:uid="{48C007A6-1875-6E4A-B24A-309D02B585B1}">
      <text>
        <r>
          <rPr>
            <sz val="12"/>
            <color theme="1"/>
            <rFont val="Aptos Narrow"/>
            <family val="2"/>
            <scheme val="minor"/>
          </rPr>
          <t xml:space="preserve">Last week is: 21.990K
 Tết vui khui Túi vàng Cơ hội trúng hàng trăm Túi vàng đến ngày 14/02/2025 </t>
        </r>
      </text>
    </comment>
    <comment ref="F2" authorId="3" shapeId="0" xr:uid="{DCDE6453-E419-A749-9AD8-354AC39BCB1C}">
      <text>
        <r>
          <rPr>
            <sz val="12"/>
            <color theme="1"/>
            <rFont val="Aptos Narrow"/>
            <family val="2"/>
            <scheme val="minor"/>
          </rPr>
          <t>Người dùng Không xác định:
21.490.000</t>
        </r>
      </text>
    </comment>
    <comment ref="G2" authorId="4" shapeId="0" xr:uid="{3722DE74-FA27-CF4B-804E-C84FAB578300}">
      <text>
        <r>
          <rPr>
            <b/>
            <sz val="10"/>
            <color rgb="FF000000"/>
            <rFont val="Tahoma"/>
            <family val="2"/>
          </rPr>
          <t>Tran Dat:</t>
        </r>
        <r>
          <rPr>
            <sz val="10"/>
            <color rgb="FF000000"/>
            <rFont val="Tahoma"/>
            <family val="2"/>
          </rPr>
          <t xml:space="preserve">
</t>
        </r>
        <r>
          <rPr>
            <sz val="10"/>
            <color rgb="FF000000"/>
            <rFont val="Tahoma"/>
            <family val="2"/>
          </rPr>
          <t>21.490.000</t>
        </r>
      </text>
    </comment>
    <comment ref="B3" authorId="0" shapeId="0" xr:uid="{3A7FE6B6-3CC8-134A-80CF-ACA716A20472}">
      <text>
        <r>
          <rPr>
            <b/>
            <sz val="10"/>
            <color rgb="FF000000"/>
            <rFont val="Tahoma"/>
            <family val="2"/>
          </rPr>
          <t xml:space="preserve">was 24990000
</t>
        </r>
        <r>
          <rPr>
            <b/>
            <sz val="10"/>
            <color rgb="FF000000"/>
            <rFont val="Tahoma"/>
            <family val="2"/>
          </rPr>
          <t xml:space="preserve">
</t>
        </r>
        <r>
          <rPr>
            <b/>
            <sz val="10"/>
            <color rgb="FF000000"/>
            <rFont val="Tahoma"/>
            <family val="2"/>
          </rPr>
          <t>VNP150</t>
        </r>
      </text>
    </comment>
    <comment ref="C3" authorId="0" shapeId="0" xr:uid="{B92F7A94-2E3A-8F4D-883B-0110CCF5A70B}">
      <text>
        <r>
          <rPr>
            <b/>
            <sz val="10"/>
            <color rgb="FF000000"/>
            <rFont val="Tahoma"/>
            <family val="2"/>
          </rPr>
          <t xml:space="preserve">W1 24.990
</t>
        </r>
      </text>
    </comment>
    <comment ref="D3" authorId="1" shapeId="0" xr:uid="{1EE01737-B550-9A49-8585-9F1BE8AE832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24.990.000</t>
        </r>
      </text>
    </comment>
    <comment ref="E3" authorId="2" shapeId="0" xr:uid="{7B1001E7-40B7-8C40-AA39-4BD7BF3DD81C}">
      <text>
        <r>
          <rPr>
            <sz val="12"/>
            <color rgb="FF000000"/>
            <rFont val="Aptos Narrow"/>
            <family val="2"/>
          </rPr>
          <t xml:space="preserve">Last week is: 24.990K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3" authorId="5" shapeId="0" xr:uid="{75EA4B14-D959-417C-88D8-90BA9DF26956}">
      <text>
        <r>
          <rPr>
            <sz val="12"/>
            <color theme="1"/>
            <rFont val="Aptos Narrow"/>
            <family val="2"/>
            <scheme val="minor"/>
          </rPr>
          <t>chit trang:
24.990k</t>
        </r>
      </text>
    </comment>
    <comment ref="G3" authorId="4" shapeId="0" xr:uid="{2A9EEDB8-8D8F-EA43-AA45-41634E1217EB}">
      <text>
        <r>
          <rPr>
            <b/>
            <sz val="10"/>
            <color rgb="FF000000"/>
            <rFont val="Tahoma"/>
            <family val="2"/>
          </rPr>
          <t>Tran Dat:</t>
        </r>
        <r>
          <rPr>
            <sz val="10"/>
            <color rgb="FF000000"/>
            <rFont val="Tahoma"/>
            <family val="2"/>
          </rPr>
          <t xml:space="preserve">
</t>
        </r>
        <r>
          <rPr>
            <sz val="10"/>
            <color rgb="FF000000"/>
            <rFont val="Tahoma"/>
            <family val="2"/>
          </rPr>
          <t>24.990</t>
        </r>
      </text>
    </comment>
    <comment ref="B4" authorId="0" shapeId="0" xr:uid="{31CE8EB3-4EC7-0346-BA0D-62C9CD428E16}">
      <text>
        <r>
          <rPr>
            <b/>
            <sz val="10"/>
            <color rgb="FF000000"/>
            <rFont val="Tahoma"/>
            <family val="2"/>
          </rPr>
          <t xml:space="preserve">was 27490
</t>
        </r>
        <r>
          <rPr>
            <b/>
            <sz val="10"/>
            <color rgb="FF000000"/>
            <rFont val="Tahoma"/>
            <family val="2"/>
          </rPr>
          <t xml:space="preserve">
</t>
        </r>
        <r>
          <rPr>
            <b/>
            <sz val="10"/>
            <color rgb="FF000000"/>
            <rFont val="Tahoma"/>
            <family val="2"/>
          </rPr>
          <t>VNP150</t>
        </r>
      </text>
    </comment>
    <comment ref="C4" authorId="0" shapeId="0" xr:uid="{D59BECB9-B0F4-A046-A131-95FBCEF412D8}">
      <text>
        <r>
          <rPr>
            <b/>
            <sz val="10"/>
            <color rgb="FF000000"/>
            <rFont val="Tahoma"/>
            <family val="2"/>
          </rPr>
          <t xml:space="preserve">W1 27.490
</t>
        </r>
      </text>
    </comment>
    <comment ref="D4" authorId="1" shapeId="0" xr:uid="{4DBBCB42-CBF3-3647-BFAB-A66882EA931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27.490.000</t>
        </r>
      </text>
    </comment>
    <comment ref="E4" authorId="0" shapeId="0" xr:uid="{63E333C1-16A2-9245-B187-A6BC4140C67D}">
      <text>
        <r>
          <rPr>
            <sz val="12"/>
            <color rgb="FF000000"/>
            <rFont val="Aptos Narrow"/>
            <family val="2"/>
          </rPr>
          <t xml:space="preserve">Last week was: 28.190K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4" authorId="5" shapeId="0" xr:uid="{17ED7EB3-336C-4C00-BAAD-624928CE86DB}">
      <text>
        <r>
          <rPr>
            <sz val="12"/>
            <color theme="1"/>
            <rFont val="Aptos Narrow"/>
            <family val="2"/>
            <scheme val="minor"/>
          </rPr>
          <t>chit trang:
27.490</t>
        </r>
      </text>
    </comment>
    <comment ref="G4" authorId="4" shapeId="0" xr:uid="{C43CEF16-558E-3248-8103-CD2DB7578A0F}">
      <text>
        <r>
          <rPr>
            <b/>
            <sz val="10"/>
            <color rgb="FF000000"/>
            <rFont val="Tahoma"/>
            <family val="2"/>
          </rPr>
          <t>Tran Dat:</t>
        </r>
        <r>
          <rPr>
            <sz val="10"/>
            <color rgb="FF000000"/>
            <rFont val="Tahoma"/>
            <family val="2"/>
          </rPr>
          <t xml:space="preserve">
</t>
        </r>
        <r>
          <rPr>
            <sz val="10"/>
            <color rgb="FF000000"/>
            <rFont val="Tahoma"/>
            <family val="2"/>
          </rPr>
          <t>26590</t>
        </r>
      </text>
    </comment>
    <comment ref="B5" authorId="0" shapeId="0" xr:uid="{BED8B6AD-F910-2846-BF27-9FA34EBCB1FB}">
      <text>
        <r>
          <rPr>
            <b/>
            <sz val="10"/>
            <color rgb="FF000000"/>
            <rFont val="Tahoma"/>
            <family val="2"/>
          </rPr>
          <t>was 33790
VNP150</t>
        </r>
      </text>
    </comment>
    <comment ref="C5" authorId="0" shapeId="0" xr:uid="{FC6FC5E5-AF62-9A4B-BB9A-663CDFD5A62E}">
      <text>
        <r>
          <rPr>
            <b/>
            <sz val="10"/>
            <color rgb="FF000000"/>
            <rFont val="Tahoma"/>
            <family val="2"/>
          </rPr>
          <t xml:space="preserve">W1 33.790
</t>
        </r>
      </text>
    </comment>
    <comment ref="D5" authorId="1" shapeId="0" xr:uid="{7DE92960-5636-5341-B197-EBF93986169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33.290.000</t>
        </r>
      </text>
    </comment>
    <comment ref="E5" authorId="2" shapeId="0" xr:uid="{5C95B653-AB61-FF49-B64F-C482346FB3C7}">
      <text>
        <r>
          <rPr>
            <sz val="12"/>
            <color rgb="FF000000"/>
            <rFont val="Aptos Narrow"/>
            <family val="2"/>
          </rPr>
          <t xml:space="preserve">Last week is: 32.990K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5" authorId="5" shapeId="0" xr:uid="{ED28B8B5-CF3F-8C46-84A4-3BA28514816B}">
      <text>
        <r>
          <rPr>
            <sz val="12"/>
            <color rgb="FF000000"/>
            <rFont val="Aptos Narrow"/>
            <family val="2"/>
          </rPr>
          <t xml:space="preserve">chit trang:
</t>
        </r>
        <r>
          <rPr>
            <sz val="12"/>
            <color rgb="FF000000"/>
            <rFont val="Aptos Narrow"/>
            <family val="2"/>
          </rPr>
          <t>33.290k</t>
        </r>
      </text>
    </comment>
    <comment ref="G5" authorId="4" shapeId="0" xr:uid="{A0A424AC-E100-364C-B64E-E39B30AF0D6D}">
      <text>
        <r>
          <rPr>
            <sz val="12"/>
            <color theme="1"/>
            <rFont val="Aptos Narrow"/>
            <family val="2"/>
            <scheme val="minor"/>
          </rPr>
          <t>Tran Dat:
32.490</t>
        </r>
      </text>
    </comment>
    <comment ref="B6" authorId="0" shapeId="0" xr:uid="{B0682A4F-159E-704E-A4FC-3E11A8BB3D9A}">
      <text>
        <r>
          <rPr>
            <b/>
            <sz val="10"/>
            <color rgb="FF000000"/>
            <rFont val="Tahoma"/>
            <family val="2"/>
          </rPr>
          <t xml:space="preserve">was 18990
</t>
        </r>
        <r>
          <rPr>
            <b/>
            <sz val="10"/>
            <color rgb="FF000000"/>
            <rFont val="Tahoma"/>
            <family val="2"/>
          </rPr>
          <t xml:space="preserve">
</t>
        </r>
        <r>
          <rPr>
            <b/>
            <sz val="10"/>
            <color rgb="FF000000"/>
            <rFont val="Tahoma"/>
            <family val="2"/>
          </rPr>
          <t>VNP150</t>
        </r>
      </text>
    </comment>
    <comment ref="C6" authorId="0" shapeId="0" xr:uid="{35931520-7D1B-3C42-BB05-4BA737F8D797}">
      <text>
        <r>
          <rPr>
            <b/>
            <sz val="10"/>
            <color rgb="FF000000"/>
            <rFont val="Tahoma"/>
            <family val="2"/>
          </rPr>
          <t>W1 18.990</t>
        </r>
      </text>
    </comment>
    <comment ref="E6" authorId="2" shapeId="0" xr:uid="{FDFB40BC-2D4D-544E-A7DE-2AAFCEBBF5AB}">
      <text>
        <r>
          <rPr>
            <sz val="12"/>
            <color rgb="FF000000"/>
            <rFont val="Aptos Narrow"/>
            <family val="2"/>
          </rPr>
          <t xml:space="preserve">Last week is: 19.490K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6" authorId="5" shapeId="0" xr:uid="{F33475E3-E3AD-4543-91BF-CAD712CE4DBB}">
      <text>
        <r>
          <rPr>
            <sz val="12"/>
            <color rgb="FF000000"/>
            <rFont val="Aptos Narrow"/>
            <family val="2"/>
          </rPr>
          <t xml:space="preserve">chit trang:
</t>
        </r>
        <r>
          <rPr>
            <sz val="12"/>
            <color rgb="FF000000"/>
            <rFont val="Aptos Narrow"/>
            <family val="2"/>
          </rPr>
          <t>19.390k</t>
        </r>
      </text>
    </comment>
    <comment ref="G6" authorId="4" shapeId="0" xr:uid="{C20B01F2-E06B-1741-88CC-561E1443BEF2}">
      <text>
        <r>
          <rPr>
            <sz val="12"/>
            <color rgb="FF000000"/>
            <rFont val="Aptos Narrow"/>
            <family val="2"/>
          </rPr>
          <t xml:space="preserve">Tran Dat:
</t>
        </r>
        <r>
          <rPr>
            <sz val="12"/>
            <color rgb="FF000000"/>
            <rFont val="Aptos Narrow"/>
            <family val="2"/>
          </rPr>
          <t>18490</t>
        </r>
      </text>
    </comment>
    <comment ref="B7" authorId="0" shapeId="0" xr:uid="{AAF450BA-94D8-4B4C-B814-1A95EFDF023A}">
      <text>
        <r>
          <rPr>
            <b/>
            <sz val="10"/>
            <color rgb="FF000000"/>
            <rFont val="Tahoma"/>
            <family val="2"/>
          </rPr>
          <t xml:space="preserve">was 22690
</t>
        </r>
        <r>
          <rPr>
            <b/>
            <sz val="10"/>
            <color rgb="FF000000"/>
            <rFont val="Tahoma"/>
            <family val="2"/>
          </rPr>
          <t xml:space="preserve">
</t>
        </r>
        <r>
          <rPr>
            <b/>
            <sz val="10"/>
            <color rgb="FF000000"/>
            <rFont val="Tahoma"/>
            <family val="2"/>
          </rPr>
          <t>VNP150</t>
        </r>
      </text>
    </comment>
    <comment ref="C7" authorId="0" shapeId="0" xr:uid="{45D2FFD6-3CCF-D242-9F7C-21F119E8055D}">
      <text>
        <r>
          <rPr>
            <b/>
            <sz val="10"/>
            <color rgb="FF000000"/>
            <rFont val="Tahoma"/>
            <family val="2"/>
          </rPr>
          <t>W1 22.690</t>
        </r>
      </text>
    </comment>
    <comment ref="E7" authorId="2" shapeId="0" xr:uid="{D99CDD44-D6A8-B740-BEE5-7A074A175047}">
      <text>
        <r>
          <rPr>
            <sz val="12"/>
            <color theme="1"/>
            <rFont val="Aptos Narrow"/>
            <family val="2"/>
            <scheme val="minor"/>
          </rPr>
          <t xml:space="preserve">Last week is: 22.990K
Giảm ngay 200,000đ cho khách hàng mua gói cước 3V200B </t>
        </r>
      </text>
    </comment>
    <comment ref="F7" authorId="5" shapeId="0" xr:uid="{F1E48B2D-D2E1-1241-8F78-F367216607DF}">
      <text>
        <r>
          <rPr>
            <sz val="12"/>
            <color theme="1"/>
            <rFont val="Aptos Narrow"/>
            <family val="2"/>
            <scheme val="minor"/>
          </rPr>
          <t>chit trang:
22.790k</t>
        </r>
      </text>
    </comment>
    <comment ref="G7" authorId="4" shapeId="0" xr:uid="{24DE5109-A16C-FC44-BFF1-99EBFCB3AE8F}">
      <text>
        <r>
          <rPr>
            <b/>
            <sz val="10"/>
            <color rgb="FF000000"/>
            <rFont val="Tahoma"/>
            <family val="2"/>
          </rPr>
          <t>Tran Dat:</t>
        </r>
        <r>
          <rPr>
            <sz val="10"/>
            <color rgb="FF000000"/>
            <rFont val="Tahoma"/>
            <family val="2"/>
          </rPr>
          <t xml:space="preserve">
</t>
        </r>
        <r>
          <rPr>
            <sz val="10"/>
            <color rgb="FF000000"/>
            <rFont val="Tahoma"/>
            <family val="2"/>
          </rPr>
          <t>22.190</t>
        </r>
      </text>
    </comment>
    <comment ref="B9" authorId="0" shapeId="0" xr:uid="{ED028614-EC44-AF47-BDBA-BE58737A5522}">
      <text>
        <r>
          <rPr>
            <b/>
            <sz val="10"/>
            <color rgb="FF000000"/>
            <rFont val="Tahoma"/>
            <family val="2"/>
          </rPr>
          <t xml:space="preserve">was 29290000
</t>
        </r>
        <r>
          <rPr>
            <b/>
            <sz val="10"/>
            <color rgb="FF000000"/>
            <rFont val="Tahoma"/>
            <family val="2"/>
          </rPr>
          <t xml:space="preserve">
</t>
        </r>
        <r>
          <rPr>
            <b/>
            <sz val="10"/>
            <color rgb="FF000000"/>
            <rFont val="Tahoma"/>
            <family val="2"/>
          </rPr>
          <t>VNP150</t>
        </r>
      </text>
    </comment>
    <comment ref="C9" authorId="0" shapeId="0" xr:uid="{A3A872CD-E81E-6E4C-A55B-9A5DF75661A9}">
      <text>
        <r>
          <rPr>
            <b/>
            <sz val="10"/>
            <color rgb="FF000000"/>
            <rFont val="Tahoma"/>
            <family val="2"/>
          </rPr>
          <t>W1 29.290</t>
        </r>
      </text>
    </comment>
    <comment ref="E9" authorId="2" shapeId="0" xr:uid="{58FFCA80-F8B4-A847-9FA9-518B9E5F350A}">
      <text>
        <r>
          <rPr>
            <sz val="12"/>
            <color rgb="FF000000"/>
            <rFont val="Aptos Narrow"/>
            <family val="2"/>
          </rPr>
          <t xml:space="preserve">Last week was: 28.490.000
</t>
        </r>
        <r>
          <rPr>
            <sz val="12"/>
            <color rgb="FF000000"/>
            <rFont val="Aptos Narrow"/>
            <family val="2"/>
          </rPr>
          <t xml:space="preserve">
</t>
        </r>
      </text>
    </comment>
    <comment ref="F9" authorId="5" shapeId="0" xr:uid="{6F49D166-A63A-494C-AFE0-EC3D191319D9}">
      <text>
        <r>
          <rPr>
            <sz val="12"/>
            <color rgb="FF000000"/>
            <rFont val="Aptos Narrow"/>
            <family val="2"/>
          </rPr>
          <t xml:space="preserve">chit trang:
</t>
        </r>
        <r>
          <rPr>
            <sz val="12"/>
            <color rgb="FF000000"/>
            <rFont val="Aptos Narrow"/>
            <family val="2"/>
          </rPr>
          <t>28.490k</t>
        </r>
      </text>
    </comment>
    <comment ref="B10" authorId="0" shapeId="0" xr:uid="{BFA1CBDD-D47F-9A45-8A45-E078B7984FF7}">
      <text>
        <r>
          <rPr>
            <b/>
            <sz val="10"/>
            <color rgb="FF000000"/>
            <rFont val="Tahoma"/>
            <family val="2"/>
          </rPr>
          <t xml:space="preserve">was 18590000
</t>
        </r>
        <r>
          <rPr>
            <b/>
            <sz val="10"/>
            <color rgb="FF000000"/>
            <rFont val="Tahoma"/>
            <family val="2"/>
          </rPr>
          <t>VNP150</t>
        </r>
      </text>
    </comment>
    <comment ref="C10" authorId="0" shapeId="0" xr:uid="{4A452FA2-1ECD-AD4A-8C93-F6E725A6E1C7}">
      <text>
        <r>
          <rPr>
            <b/>
            <sz val="10"/>
            <color rgb="FF000000"/>
            <rFont val="Tahoma"/>
            <family val="2"/>
          </rPr>
          <t>W1 18.590</t>
        </r>
      </text>
    </comment>
    <comment ref="E10" authorId="2" shapeId="0" xr:uid="{58AD4F51-41FA-9D4F-9EF6-917A5FA64101}">
      <text>
        <r>
          <rPr>
            <sz val="12"/>
            <color rgb="FF000000"/>
            <rFont val="Aptos Narrow"/>
            <family val="2"/>
          </rPr>
          <t xml:space="preserve">Last week was: 19.690K
</t>
        </r>
        <r>
          <rPr>
            <sz val="12"/>
            <color rgb="FF000000"/>
            <rFont val="Aptos Narrow"/>
            <family val="2"/>
          </rPr>
          <t xml:space="preserve">
</t>
        </r>
        <r>
          <rPr>
            <sz val="12"/>
            <color rgb="FF000000"/>
            <rFont val="Aptos Narrow"/>
            <family val="2"/>
          </rPr>
          <t xml:space="preserve">Chỉ còn màu Purple, Blue, White số lượng ít
</t>
        </r>
      </text>
    </comment>
    <comment ref="B11" authorId="0" shapeId="0" xr:uid="{1430B9E5-00CA-BC4B-9BB3-E950B1C5274B}">
      <text>
        <r>
          <rPr>
            <b/>
            <sz val="10"/>
            <color rgb="FF000000"/>
            <rFont val="Tahoma"/>
            <family val="2"/>
          </rPr>
          <t xml:space="preserve">was 15890
</t>
        </r>
        <r>
          <rPr>
            <b/>
            <sz val="10"/>
            <color rgb="FF000000"/>
            <rFont val="Tahoma"/>
            <family val="2"/>
          </rPr>
          <t xml:space="preserve">
</t>
        </r>
        <r>
          <rPr>
            <b/>
            <sz val="10"/>
            <color rgb="FF000000"/>
            <rFont val="Tahoma"/>
            <family val="2"/>
          </rPr>
          <t>VNP100</t>
        </r>
      </text>
    </comment>
    <comment ref="C11" authorId="0" shapeId="0" xr:uid="{EAF6C378-68C3-4941-971D-182793BC7050}">
      <text>
        <r>
          <rPr>
            <b/>
            <sz val="10"/>
            <color rgb="FF000000"/>
            <rFont val="Tahoma"/>
            <family val="2"/>
          </rPr>
          <t xml:space="preserve">W1 15.890
</t>
        </r>
      </text>
    </comment>
    <comment ref="F11" authorId="5" shapeId="0" xr:uid="{4E5DE9BA-D004-4EE6-A0B3-773F29A9A833}">
      <text>
        <r>
          <rPr>
            <sz val="12"/>
            <color theme="1"/>
            <rFont val="Aptos Narrow"/>
            <family val="2"/>
            <scheme val="minor"/>
          </rPr>
          <t>chit trang:
15.990k</t>
        </r>
      </text>
    </comment>
    <comment ref="B12" authorId="0" shapeId="0" xr:uid="{9670AD9C-17C6-E045-AEDA-AC20E016071D}">
      <text>
        <r>
          <rPr>
            <b/>
            <sz val="10"/>
            <color rgb="FF000000"/>
            <rFont val="Tahoma"/>
            <family val="2"/>
          </rPr>
          <t xml:space="preserve">was 13290000
</t>
        </r>
        <r>
          <rPr>
            <b/>
            <sz val="10"/>
            <color rgb="FF000000"/>
            <rFont val="Tahoma"/>
            <family val="2"/>
          </rPr>
          <t xml:space="preserve">
</t>
        </r>
        <r>
          <rPr>
            <b/>
            <sz val="10"/>
            <color rgb="FF000000"/>
            <rFont val="Tahoma"/>
            <family val="2"/>
          </rPr>
          <t>VNP100</t>
        </r>
      </text>
    </comment>
    <comment ref="C12" authorId="0" shapeId="0" xr:uid="{F2B3FDDC-643B-604A-B6A3-9060CD2CBBD9}">
      <text>
        <r>
          <rPr>
            <b/>
            <sz val="10"/>
            <color rgb="FF000000"/>
            <rFont val="Tahoma"/>
            <family val="2"/>
          </rPr>
          <t>W1 13.290</t>
        </r>
      </text>
    </comment>
    <comment ref="D12" authorId="1" shapeId="0" xr:uid="{067587C7-ADE8-EF4E-9606-6A80D603E86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13.590.000</t>
        </r>
      </text>
    </comment>
    <comment ref="E12" authorId="2" shapeId="0" xr:uid="{7172DA48-063A-964C-93F3-01C58B574EFA}">
      <text>
        <r>
          <rPr>
            <sz val="12"/>
            <color rgb="FF000000"/>
            <rFont val="Aptos Narrow"/>
            <family val="2"/>
          </rPr>
          <t xml:space="preserve">
</t>
        </r>
        <r>
          <rPr>
            <sz val="12"/>
            <color rgb="FF000000"/>
            <rFont val="Aptos Narrow"/>
            <family val="2"/>
          </rPr>
          <t xml:space="preserve">- Tết vui khui Túi vàng Cơ hội trúng hàng trăm Túi vàng đến ngày 14/02/2025 
</t>
        </r>
        <r>
          <rPr>
            <sz val="12"/>
            <color rgb="FF000000"/>
            <rFont val="Aptos Narrow"/>
            <family val="2"/>
          </rPr>
          <t xml:space="preserve">- Giảm 700K cho màu Đen và Starlight (trừ vào giá)
</t>
        </r>
      </text>
    </comment>
    <comment ref="F12" authorId="5" shapeId="0" xr:uid="{DFE5C085-E1B7-47D1-912F-50498983BE2F}">
      <text>
        <r>
          <rPr>
            <sz val="12"/>
            <color rgb="FF000000"/>
            <rFont val="Aptos Narrow"/>
            <family val="2"/>
          </rPr>
          <t xml:space="preserve">chit trang:
</t>
        </r>
        <r>
          <rPr>
            <sz val="12"/>
            <color rgb="FF000000"/>
            <rFont val="Aptos Narrow"/>
            <family val="2"/>
          </rPr>
          <t>13.390</t>
        </r>
      </text>
    </comment>
    <comment ref="B13" authorId="0" shapeId="0" xr:uid="{65B03CD7-2CFC-8E4E-B0CE-5BEDEA953292}">
      <text>
        <r>
          <rPr>
            <b/>
            <sz val="10"/>
            <color rgb="FF000000"/>
            <rFont val="Tahoma"/>
            <family val="2"/>
          </rPr>
          <t xml:space="preserve">was 11990
</t>
        </r>
        <r>
          <rPr>
            <b/>
            <sz val="10"/>
            <color rgb="FF000000"/>
            <rFont val="Tahoma"/>
            <family val="2"/>
          </rPr>
          <t xml:space="preserve">
</t>
        </r>
        <r>
          <rPr>
            <b/>
            <sz val="10"/>
            <color rgb="FF000000"/>
            <rFont val="Tahoma"/>
            <family val="2"/>
          </rPr>
          <t>VNP100</t>
        </r>
      </text>
    </comment>
    <comment ref="E13" authorId="3" shapeId="0" xr:uid="{36AB7899-BFCD-4EF4-A661-3286578CBAF2}">
      <text>
        <r>
          <rPr>
            <sz val="12"/>
            <color rgb="FF000000"/>
            <rFont val="Aptos Narrow"/>
            <family val="2"/>
          </rPr>
          <t>Last week was: 10.990K</t>
        </r>
      </text>
    </comment>
    <comment ref="F13" authorId="5" shapeId="0" xr:uid="{58451B7A-C9A2-41E3-800F-FCB005B44A10}">
      <text>
        <r>
          <rPr>
            <sz val="12"/>
            <color theme="1"/>
            <rFont val="Aptos Narrow"/>
            <family val="2"/>
            <scheme val="minor"/>
          </rPr>
          <t>chit trang:
10.890</t>
        </r>
      </text>
    </comment>
    <comment ref="B14" authorId="0" shapeId="0" xr:uid="{7045551E-6124-EB45-BD1C-3DAFE291943B}">
      <text>
        <r>
          <rPr>
            <b/>
            <sz val="10"/>
            <color rgb="FF000000"/>
            <rFont val="Tahoma"/>
            <family val="2"/>
          </rPr>
          <t xml:space="preserve">was 8890
</t>
        </r>
        <r>
          <rPr>
            <b/>
            <sz val="10"/>
            <color rgb="FF000000"/>
            <rFont val="Tahoma"/>
            <family val="2"/>
          </rPr>
          <t xml:space="preserve">
</t>
        </r>
        <r>
          <rPr>
            <b/>
            <sz val="10"/>
            <color rgb="FF000000"/>
            <rFont val="Tahoma"/>
            <family val="2"/>
          </rPr>
          <t>VNP50</t>
        </r>
      </text>
    </comment>
    <comment ref="C14" authorId="0" shapeId="0" xr:uid="{368D5083-A586-CD48-994E-7014573442C7}">
      <text>
        <r>
          <rPr>
            <b/>
            <sz val="10"/>
            <color rgb="FF000000"/>
            <rFont val="Tahoma"/>
            <family val="2"/>
          </rPr>
          <t xml:space="preserve">W1 8.890
</t>
        </r>
      </text>
    </comment>
    <comment ref="E14" authorId="2" shapeId="0" xr:uid="{18E1EC79-9769-994F-94B1-D7F0A6C7DD1B}">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B15" authorId="0" shapeId="0" xr:uid="{14FB037F-98DF-9845-93B0-DAC52C7A52DB}">
      <text>
        <r>
          <rPr>
            <b/>
            <sz val="10"/>
            <color rgb="FF000000"/>
            <rFont val="Tahoma"/>
            <family val="2"/>
          </rPr>
          <t xml:space="preserve">was 13990000
</t>
        </r>
        <r>
          <rPr>
            <b/>
            <sz val="10"/>
            <color rgb="FF000000"/>
            <rFont val="Tahoma"/>
            <family val="2"/>
          </rPr>
          <t xml:space="preserve">
</t>
        </r>
        <r>
          <rPr>
            <b/>
            <sz val="10"/>
            <color rgb="FF000000"/>
            <rFont val="Tahoma"/>
            <family val="2"/>
          </rPr>
          <t xml:space="preserve">SV -400
</t>
        </r>
        <r>
          <rPr>
            <b/>
            <sz val="10"/>
            <color rgb="FF000000"/>
            <rFont val="Tahoma"/>
            <family val="2"/>
          </rPr>
          <t>VNP100</t>
        </r>
      </text>
    </comment>
    <comment ref="C15" authorId="0" shapeId="0" xr:uid="{1FA36A07-34B9-DF4B-89C3-07985482825A}">
      <text>
        <r>
          <rPr>
            <b/>
            <sz val="10"/>
            <color rgb="FF000000"/>
            <rFont val="Tahoma"/>
            <family val="2"/>
          </rPr>
          <t>W1 13.990</t>
        </r>
      </text>
    </comment>
    <comment ref="E15" authorId="0" shapeId="0" xr:uid="{718A70A2-C9C0-3847-9445-D4F9914ECF6A}">
      <text>
        <r>
          <rPr>
            <sz val="12"/>
            <color theme="1"/>
            <rFont val="Aptos Narrow"/>
            <family val="2"/>
            <scheme val="minor"/>
          </rPr>
          <t>Last week was: 13.850K</t>
        </r>
      </text>
    </comment>
    <comment ref="B16" authorId="0" shapeId="0" xr:uid="{23A9BDEB-9929-7044-B89C-95AA83883E80}">
      <text>
        <r>
          <rPr>
            <b/>
            <sz val="10"/>
            <color rgb="FF000000"/>
            <rFont val="Tahoma"/>
            <family val="2"/>
          </rPr>
          <t xml:space="preserve">was 9490
</t>
        </r>
        <r>
          <rPr>
            <b/>
            <sz val="10"/>
            <color rgb="FF000000"/>
            <rFont val="Tahoma"/>
            <family val="2"/>
          </rPr>
          <t xml:space="preserve">
</t>
        </r>
        <r>
          <rPr>
            <b/>
            <sz val="10"/>
            <color rgb="FF000000"/>
            <rFont val="Tahoma"/>
            <family val="2"/>
          </rPr>
          <t>VNP40</t>
        </r>
      </text>
    </comment>
    <comment ref="C16" authorId="0" shapeId="0" xr:uid="{1CB23F16-77E2-A94B-8AF1-412ED4033DA2}">
      <text>
        <r>
          <rPr>
            <b/>
            <sz val="10"/>
            <color rgb="FF000000"/>
            <rFont val="Tahoma"/>
            <family val="2"/>
          </rPr>
          <t xml:space="preserve">W1 9.490
</t>
        </r>
      </text>
    </comment>
    <comment ref="D16" authorId="1" shapeId="0" xr:uid="{FD1C22B0-32FD-C647-8D67-88507295085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9.490.000</t>
        </r>
      </text>
    </comment>
    <comment ref="E16" authorId="2" shapeId="0" xr:uid="{72285471-5D51-6B4D-9BDB-2C95294FF800}">
      <text>
        <r>
          <rPr>
            <sz val="12"/>
            <color theme="1"/>
            <rFont val="Aptos Narrow"/>
            <family val="2"/>
            <scheme val="minor"/>
          </rPr>
          <t xml:space="preserve">Last week is: 8.690K
</t>
        </r>
      </text>
    </comment>
    <comment ref="F16" authorId="5" shapeId="0" xr:uid="{CC99117E-BCCB-1048-82D2-C0A0E46B878D}">
      <text>
        <r>
          <rPr>
            <sz val="12"/>
            <color theme="1"/>
            <rFont val="Aptos Narrow"/>
            <family val="2"/>
            <scheme val="minor"/>
          </rPr>
          <t>chit trang:
9.490k</t>
        </r>
      </text>
    </comment>
    <comment ref="G16" authorId="4" shapeId="0" xr:uid="{27D4BBB6-4877-3E4D-8AC7-53BCD55632BD}">
      <text>
        <r>
          <rPr>
            <b/>
            <sz val="10"/>
            <color rgb="FF000000"/>
            <rFont val="Tahoma"/>
            <family val="2"/>
          </rPr>
          <t xml:space="preserve">9190
</t>
        </r>
      </text>
    </comment>
    <comment ref="B17" authorId="0" shapeId="0" xr:uid="{F1F96994-AF85-E241-9C06-6361875A403A}">
      <text>
        <r>
          <rPr>
            <b/>
            <sz val="10"/>
            <color rgb="FF000000"/>
            <rFont val="Tahoma"/>
            <family val="2"/>
          </rPr>
          <t xml:space="preserve">was 6990
</t>
        </r>
        <r>
          <rPr>
            <b/>
            <sz val="10"/>
            <color rgb="FF000000"/>
            <rFont val="Tahoma"/>
            <family val="2"/>
          </rPr>
          <t xml:space="preserve">
</t>
        </r>
        <r>
          <rPr>
            <b/>
            <sz val="10"/>
            <color rgb="FF000000"/>
            <rFont val="Tahoma"/>
            <family val="2"/>
          </rPr>
          <t>VNP40</t>
        </r>
      </text>
    </comment>
    <comment ref="C17" authorId="0" shapeId="0" xr:uid="{1FFB787B-F609-1647-B0DB-B4475A7EF250}">
      <text>
        <r>
          <rPr>
            <b/>
            <sz val="10"/>
            <color rgb="FF000000"/>
            <rFont val="Tahoma"/>
            <family val="2"/>
          </rPr>
          <t xml:space="preserve">W1 6.990
</t>
        </r>
      </text>
    </comment>
    <comment ref="E17" authorId="2" shapeId="0" xr:uid="{B01C2399-D600-B24A-B039-8BD73700399D}">
      <text>
        <r>
          <rPr>
            <sz val="12"/>
            <color rgb="FF000000"/>
            <rFont val="Aptos Narrow"/>
            <family val="2"/>
          </rPr>
          <t>Giảm 10% tối đa 120K khi mở ví VNPAY</t>
        </r>
      </text>
    </comment>
    <comment ref="F17" authorId="5" shapeId="0" xr:uid="{46E5129E-243C-A24F-B00F-EDD809B53C8C}">
      <text>
        <r>
          <rPr>
            <sz val="12"/>
            <color theme="1"/>
            <rFont val="Aptos Narrow"/>
            <family val="2"/>
            <scheme val="minor"/>
          </rPr>
          <t>chit trang:6.090</t>
        </r>
      </text>
    </comment>
    <comment ref="G17" authorId="4" shapeId="0" xr:uid="{5181B24B-203F-8549-AB44-3CA2073A1C4C}">
      <text>
        <r>
          <rPr>
            <b/>
            <sz val="10"/>
            <color rgb="FF000000"/>
            <rFont val="Tahoma"/>
            <family val="2"/>
          </rPr>
          <t>Tran Dat:</t>
        </r>
        <r>
          <rPr>
            <sz val="10"/>
            <color rgb="FF000000"/>
            <rFont val="Tahoma"/>
            <family val="2"/>
          </rPr>
          <t xml:space="preserve">
</t>
        </r>
        <r>
          <rPr>
            <sz val="10"/>
            <color rgb="FF000000"/>
            <rFont val="Tahoma"/>
            <family val="2"/>
          </rPr>
          <t>6990</t>
        </r>
      </text>
    </comment>
    <comment ref="B18" authorId="0" shapeId="0" xr:uid="{60AAD74C-9D2E-9D4F-9B03-34E444FEFE7E}">
      <text>
        <r>
          <rPr>
            <b/>
            <sz val="10"/>
            <color rgb="FF000000"/>
            <rFont val="Tahoma"/>
            <family val="2"/>
          </rPr>
          <t xml:space="preserve">was 16190
</t>
        </r>
        <r>
          <rPr>
            <b/>
            <sz val="10"/>
            <color rgb="FF000000"/>
            <rFont val="Tahoma"/>
            <family val="2"/>
          </rPr>
          <t xml:space="preserve">
</t>
        </r>
        <r>
          <rPr>
            <b/>
            <sz val="10"/>
            <color rgb="FF000000"/>
            <rFont val="Tahoma"/>
            <family val="2"/>
          </rPr>
          <t>VNP100</t>
        </r>
      </text>
    </comment>
    <comment ref="C18" authorId="0" shapeId="0" xr:uid="{FFC90C75-43F3-D149-862C-597DC3C81DAA}">
      <text>
        <r>
          <rPr>
            <b/>
            <sz val="10"/>
            <color rgb="FF000000"/>
            <rFont val="Tahoma"/>
            <family val="2"/>
          </rPr>
          <t xml:space="preserve">W1 16.190
</t>
        </r>
      </text>
    </comment>
    <comment ref="D18" authorId="1" shapeId="0" xr:uid="{2F7F6B3A-81A1-5143-A4D1-E16BFD9F80E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16.390.000</t>
        </r>
      </text>
    </comment>
    <comment ref="E18" authorId="2" shapeId="0" xr:uid="{0BB7EAE6-6D76-8944-AA80-E216BB13714F}">
      <text>
        <r>
          <rPr>
            <sz val="12"/>
            <color theme="1"/>
            <rFont val="Aptos Narrow"/>
            <family val="2"/>
            <scheme val="minor"/>
          </rPr>
          <t xml:space="preserve">Last week was: 14.340K
</t>
        </r>
      </text>
    </comment>
    <comment ref="F18" authorId="5" shapeId="0" xr:uid="{F99CFCBD-9C5B-4994-9BA0-4D83A428FBC1}">
      <text>
        <r>
          <rPr>
            <sz val="12"/>
            <color theme="1"/>
            <rFont val="Aptos Narrow"/>
            <family val="2"/>
            <scheme val="minor"/>
          </rPr>
          <t>chit trang:
16.190k</t>
        </r>
      </text>
    </comment>
    <comment ref="G18" authorId="4" shapeId="0" xr:uid="{172EA42B-2086-E44A-B816-9A5A40138BAC}">
      <text>
        <r>
          <rPr>
            <b/>
            <sz val="10"/>
            <color rgb="FF000000"/>
            <rFont val="Tahoma"/>
            <family val="2"/>
          </rPr>
          <t>Tran Dat:</t>
        </r>
        <r>
          <rPr>
            <sz val="10"/>
            <color rgb="FF000000"/>
            <rFont val="Tahoma"/>
            <family val="2"/>
          </rPr>
          <t xml:space="preserve">
</t>
        </r>
        <r>
          <rPr>
            <sz val="10"/>
            <color rgb="FF000000"/>
            <rFont val="Tahoma"/>
            <family val="2"/>
          </rPr>
          <t>16090</t>
        </r>
      </text>
    </comment>
    <comment ref="B19" authorId="0" shapeId="0" xr:uid="{4F63386C-66AF-424F-B386-1CD9274AAB54}">
      <text>
        <r>
          <rPr>
            <b/>
            <sz val="10"/>
            <color rgb="FF000000"/>
            <rFont val="Tahoma"/>
            <family val="2"/>
          </rPr>
          <t xml:space="preserve">was 21490000
</t>
        </r>
        <r>
          <rPr>
            <b/>
            <sz val="10"/>
            <color rgb="FF000000"/>
            <rFont val="Tahoma"/>
            <family val="2"/>
          </rPr>
          <t xml:space="preserve">
</t>
        </r>
        <r>
          <rPr>
            <b/>
            <sz val="10"/>
            <color rgb="FF000000"/>
            <rFont val="Tahoma"/>
            <family val="2"/>
          </rPr>
          <t xml:space="preserve">- 400 HSSV
</t>
        </r>
        <r>
          <rPr>
            <b/>
            <sz val="10"/>
            <color rgb="FF000000"/>
            <rFont val="Tahoma"/>
            <family val="2"/>
          </rPr>
          <t>VNP150</t>
        </r>
      </text>
    </comment>
    <comment ref="C19" authorId="0" shapeId="0" xr:uid="{318E897C-A5AF-5843-B202-77005EE8FC24}">
      <text>
        <r>
          <rPr>
            <b/>
            <sz val="10"/>
            <color rgb="FF000000"/>
            <rFont val="Tahoma"/>
            <family val="2"/>
          </rPr>
          <t>W1 21.490</t>
        </r>
      </text>
    </comment>
    <comment ref="D19" authorId="1" shapeId="0" xr:uid="{C68A63F5-08BE-8B4B-9280-2159CB5C7A8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21.490.000</t>
        </r>
      </text>
    </comment>
    <comment ref="E19" authorId="2" shapeId="0" xr:uid="{7DEC7520-65D5-5048-98E9-6719731912DC}">
      <text>
        <r>
          <rPr>
            <sz val="12"/>
            <color rgb="FF000000"/>
            <rFont val="Aptos Narrow"/>
            <family val="2"/>
          </rPr>
          <t xml:space="preserve">Last week is: 21.275K
</t>
        </r>
        <r>
          <rPr>
            <sz val="12"/>
            <color rgb="FF000000"/>
            <rFont val="Aptos Narrow"/>
            <family val="2"/>
          </rPr>
          <t xml:space="preserve">
</t>
        </r>
      </text>
    </comment>
    <comment ref="F19" authorId="5" shapeId="0" xr:uid="{A4B2E3A7-3785-4C7B-9588-9652712B3140}">
      <text>
        <r>
          <rPr>
            <sz val="12"/>
            <color theme="1"/>
            <rFont val="Aptos Narrow"/>
            <family val="2"/>
            <scheme val="minor"/>
          </rPr>
          <t>chit trang:
21.490k</t>
        </r>
      </text>
    </comment>
    <comment ref="G19" authorId="4" shapeId="0" xr:uid="{DF4CB143-76C9-E24C-BE08-2A0862C91DF6}">
      <text>
        <r>
          <rPr>
            <b/>
            <sz val="10"/>
            <color rgb="FF000000"/>
            <rFont val="Tahoma"/>
            <family val="2"/>
          </rPr>
          <t>Tran Dat:</t>
        </r>
        <r>
          <rPr>
            <sz val="10"/>
            <color rgb="FF000000"/>
            <rFont val="Tahoma"/>
            <family val="2"/>
          </rPr>
          <t xml:space="preserve">
</t>
        </r>
        <r>
          <rPr>
            <sz val="10"/>
            <color rgb="FF000000"/>
            <rFont val="Tahoma"/>
            <family val="2"/>
          </rPr>
          <t>21090000</t>
        </r>
      </text>
    </comment>
    <comment ref="B20" authorId="0" shapeId="0" xr:uid="{4E166198-B764-BC43-8529-ED2965F4738A}">
      <text>
        <r>
          <rPr>
            <b/>
            <sz val="10"/>
            <color rgb="FF000000"/>
            <rFont val="Tahoma"/>
            <family val="2"/>
          </rPr>
          <t xml:space="preserve">was 27490
</t>
        </r>
        <r>
          <rPr>
            <b/>
            <sz val="10"/>
            <color rgb="FF000000"/>
            <rFont val="Tahoma"/>
            <family val="2"/>
          </rPr>
          <t xml:space="preserve">
</t>
        </r>
        <r>
          <rPr>
            <b/>
            <sz val="10"/>
            <color rgb="FF000000"/>
            <rFont val="Tahoma"/>
            <family val="2"/>
          </rPr>
          <t xml:space="preserve">-500 HSSV
</t>
        </r>
        <r>
          <rPr>
            <b/>
            <sz val="10"/>
            <color rgb="FF000000"/>
            <rFont val="Tahoma"/>
            <family val="2"/>
          </rPr>
          <t>VNP150</t>
        </r>
      </text>
    </comment>
    <comment ref="C20" authorId="0" shapeId="0" xr:uid="{FBFD0E9E-7CCB-F641-A607-55EAB2B79CC2}">
      <text>
        <r>
          <rPr>
            <b/>
            <sz val="10"/>
            <color rgb="FF000000"/>
            <rFont val="Tahoma"/>
            <family val="2"/>
          </rPr>
          <t xml:space="preserve">W1 27.490
</t>
        </r>
      </text>
    </comment>
    <comment ref="E20" authorId="2" shapeId="0" xr:uid="{6C224985-BC24-3F43-89B6-3D797A50298B}">
      <text>
        <r>
          <rPr>
            <sz val="12"/>
            <color rgb="FF000000"/>
            <rFont val="Aptos Narrow"/>
            <family val="2"/>
          </rPr>
          <t xml:space="preserve">Last week is: 26.918K
</t>
        </r>
      </text>
    </comment>
    <comment ref="B21" authorId="0" shapeId="0" xr:uid="{B7A5D2CD-5883-7548-98C3-050B1AB71B13}">
      <text>
        <r>
          <rPr>
            <b/>
            <sz val="10"/>
            <color rgb="FF000000"/>
            <rFont val="Tahoma"/>
            <family val="2"/>
          </rPr>
          <t xml:space="preserve">was 367900
</t>
        </r>
        <r>
          <rPr>
            <b/>
            <sz val="10"/>
            <color rgb="FF000000"/>
            <rFont val="Tahoma"/>
            <family val="2"/>
          </rPr>
          <t xml:space="preserve">
</t>
        </r>
        <r>
          <rPr>
            <b/>
            <sz val="10"/>
            <color rgb="FF000000"/>
            <rFont val="Tahoma"/>
            <family val="2"/>
          </rPr>
          <t>VNP150</t>
        </r>
      </text>
    </comment>
    <comment ref="C21" authorId="0" shapeId="0" xr:uid="{974D571C-FA49-B041-A4D3-521C5085348D}">
      <text>
        <r>
          <rPr>
            <b/>
            <sz val="10"/>
            <color rgb="FF000000"/>
            <rFont val="Tahoma"/>
            <family val="2"/>
          </rPr>
          <t>W1 36.790</t>
        </r>
      </text>
    </comment>
    <comment ref="E21" authorId="2" shapeId="0" xr:uid="{D892FCB7-D99B-7E45-9B2C-3736D8946FE9}">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F21" authorId="5" shapeId="0" xr:uid="{54AD9D71-ABAF-4F8C-AA68-35E5C68C8A46}">
      <text>
        <r>
          <rPr>
            <sz val="12"/>
            <color theme="1"/>
            <rFont val="Aptos Narrow"/>
            <family val="2"/>
            <scheme val="minor"/>
          </rPr>
          <t>chit trang:
36.990k</t>
        </r>
      </text>
    </comment>
    <comment ref="B22" authorId="0" shapeId="0" xr:uid="{D65BE4B8-0659-BD4C-BD84-09980F813B56}">
      <text>
        <r>
          <rPr>
            <b/>
            <sz val="10"/>
            <color rgb="FF000000"/>
            <rFont val="Tahoma"/>
            <family val="2"/>
          </rPr>
          <t xml:space="preserve">was 5790
</t>
        </r>
        <r>
          <rPr>
            <b/>
            <sz val="10"/>
            <color rgb="FF000000"/>
            <rFont val="Tahoma"/>
            <family val="2"/>
          </rPr>
          <t xml:space="preserve">
</t>
        </r>
        <r>
          <rPr>
            <b/>
            <sz val="10"/>
            <color rgb="FF000000"/>
            <rFont val="Tahoma"/>
            <family val="2"/>
          </rPr>
          <t>VNP40</t>
        </r>
      </text>
    </comment>
    <comment ref="C22" authorId="0" shapeId="0" xr:uid="{7FC74F44-5E43-CB43-ABB5-27E5E68A7F18}">
      <text>
        <r>
          <rPr>
            <b/>
            <sz val="10"/>
            <color rgb="FF000000"/>
            <rFont val="Tahoma"/>
            <family val="2"/>
          </rPr>
          <t xml:space="preserve">W1 5.790
</t>
        </r>
      </text>
    </comment>
    <comment ref="E22" authorId="2" shapeId="0" xr:uid="{CE972022-4E5B-C946-89F5-BB7E71242132}">
      <text>
        <r>
          <rPr>
            <sz val="12"/>
            <color rgb="FF000000"/>
            <rFont val="Aptos Narrow"/>
            <family val="2"/>
          </rPr>
          <t xml:space="preserve">Tặng voucher giảm giá 100,000đ cho khách hàng đổi điểm trên ứng dụng Btaskee </t>
        </r>
      </text>
    </comment>
    <comment ref="B23" authorId="0" shapeId="0" xr:uid="{A2B34921-90E0-AE43-AC1F-0CAAA5E2B589}">
      <text>
        <r>
          <rPr>
            <b/>
            <sz val="10"/>
            <color rgb="FF000000"/>
            <rFont val="Tahoma"/>
            <family val="2"/>
          </rPr>
          <t xml:space="preserve">was 7090
</t>
        </r>
        <r>
          <rPr>
            <b/>
            <sz val="10"/>
            <color rgb="FF000000"/>
            <rFont val="Tahoma"/>
            <family val="2"/>
          </rPr>
          <t xml:space="preserve">
</t>
        </r>
        <r>
          <rPr>
            <b/>
            <sz val="10"/>
            <color rgb="FF000000"/>
            <rFont val="Tahoma"/>
            <family val="2"/>
          </rPr>
          <t>VNP40</t>
        </r>
      </text>
    </comment>
    <comment ref="C23" authorId="0" shapeId="0" xr:uid="{C59D56C8-AD6A-384F-832D-920136CBEBDF}">
      <text>
        <r>
          <rPr>
            <b/>
            <sz val="10"/>
            <color rgb="FF000000"/>
            <rFont val="Tahoma"/>
            <family val="2"/>
          </rPr>
          <t>W1 7.090</t>
        </r>
      </text>
    </comment>
    <comment ref="E23" authorId="2" shapeId="0" xr:uid="{8B0C28CE-F996-A940-81BA-BF539E47FA7C}">
      <text>
        <r>
          <rPr>
            <sz val="12"/>
            <color theme="1"/>
            <rFont val="Aptos Narrow"/>
            <family val="2"/>
            <scheme val="minor"/>
          </rPr>
          <t xml:space="preserve">  Tặng voucher giảm giá 100,000đ cho khách hàng đổi điểm trên ứng dụng Btaskee </t>
        </r>
      </text>
    </comment>
    <comment ref="G23" authorId="4" shapeId="0" xr:uid="{EB6E8B4A-E2F2-FE43-8BFF-EF0F9AB6B775}">
      <text>
        <r>
          <rPr>
            <b/>
            <sz val="10"/>
            <color rgb="FF000000"/>
            <rFont val="Tahoma"/>
            <family val="2"/>
          </rPr>
          <t>Tran Dat:</t>
        </r>
        <r>
          <rPr>
            <sz val="10"/>
            <color rgb="FF000000"/>
            <rFont val="Tahoma"/>
            <family val="2"/>
          </rPr>
          <t xml:space="preserve">
</t>
        </r>
        <r>
          <rPr>
            <sz val="10"/>
            <color rgb="FF000000"/>
            <rFont val="Tahoma"/>
            <family val="2"/>
          </rPr>
          <t>7290000</t>
        </r>
      </text>
    </comment>
    <comment ref="B24" authorId="0" shapeId="0" xr:uid="{2AF0001E-15A7-634A-B9A8-84F111236672}">
      <text>
        <r>
          <rPr>
            <b/>
            <sz val="10"/>
            <color rgb="FF000000"/>
            <rFont val="Tahoma"/>
            <family val="2"/>
          </rPr>
          <t xml:space="preserve">was 6590
</t>
        </r>
        <r>
          <rPr>
            <b/>
            <sz val="10"/>
            <color rgb="FF000000"/>
            <rFont val="Tahoma"/>
            <family val="2"/>
          </rPr>
          <t xml:space="preserve">
</t>
        </r>
        <r>
          <rPr>
            <b/>
            <sz val="10"/>
            <color rgb="FF000000"/>
            <rFont val="Tahoma"/>
            <family val="2"/>
          </rPr>
          <t>VNP40</t>
        </r>
      </text>
    </comment>
    <comment ref="C24" authorId="0" shapeId="0" xr:uid="{6826FE12-55F4-1740-8233-4DE8061EB52E}">
      <text>
        <r>
          <rPr>
            <b/>
            <sz val="10"/>
            <color rgb="FF000000"/>
            <rFont val="Tahoma"/>
            <family val="2"/>
          </rPr>
          <t xml:space="preserve">W1 6.590
</t>
        </r>
      </text>
    </comment>
    <comment ref="E24" authorId="2" shapeId="0" xr:uid="{EEB392BC-5193-3A47-BFC2-0676B5D01F1A}">
      <text>
        <r>
          <rPr>
            <sz val="12"/>
            <color rgb="FF000000"/>
            <rFont val="Aptos Narrow"/>
            <family val="2"/>
          </rPr>
          <t xml:space="preserve">Tặng voucher giảm giá 100,000đ cho khách hàng đổi điểm trên ứng dụng Btaskee </t>
        </r>
      </text>
    </comment>
    <comment ref="F24" authorId="5" shapeId="0" xr:uid="{CCAF7131-1CD1-4EB9-B665-5922739107A8}">
      <text>
        <r>
          <rPr>
            <sz val="12"/>
            <color rgb="FF000000"/>
            <rFont val="Aptos Narrow"/>
            <family val="2"/>
          </rPr>
          <t xml:space="preserve">chit trang:
</t>
        </r>
        <r>
          <rPr>
            <sz val="12"/>
            <color rgb="FF000000"/>
            <rFont val="Aptos Narrow"/>
            <family val="2"/>
          </rPr>
          <t>6.490k</t>
        </r>
      </text>
    </comment>
    <comment ref="B25" authorId="0" shapeId="0" xr:uid="{DA93D4F6-8708-7F43-B8AC-38D80367E03D}">
      <text>
        <r>
          <rPr>
            <b/>
            <sz val="10"/>
            <color rgb="FF000000"/>
            <rFont val="Tahoma"/>
            <family val="2"/>
          </rPr>
          <t xml:space="preserve">was 7890
</t>
        </r>
        <r>
          <rPr>
            <b/>
            <sz val="10"/>
            <color rgb="FF000000"/>
            <rFont val="Tahoma"/>
            <family val="2"/>
          </rPr>
          <t xml:space="preserve">
</t>
        </r>
        <r>
          <rPr>
            <b/>
            <sz val="10"/>
            <color rgb="FF000000"/>
            <rFont val="Tahoma"/>
            <family val="2"/>
          </rPr>
          <t>VNP40</t>
        </r>
      </text>
    </comment>
    <comment ref="C25" authorId="0" shapeId="0" xr:uid="{684E98C4-A8AE-F243-B4C5-54A7669164FB}">
      <text>
        <r>
          <rPr>
            <b/>
            <sz val="10"/>
            <color rgb="FF000000"/>
            <rFont val="Tahoma"/>
            <family val="2"/>
          </rPr>
          <t xml:space="preserve">W1 7.890
</t>
        </r>
      </text>
    </comment>
    <comment ref="E25" authorId="2" shapeId="0" xr:uid="{6F8C3E2F-2D75-1442-AFC7-6077F6F86DCB}">
      <text>
        <r>
          <rPr>
            <sz val="12"/>
            <color rgb="FF000000"/>
            <rFont val="Aptos Narrow"/>
            <family val="2"/>
          </rPr>
          <t xml:space="preserve">Tặng voucher giảm giá 100,000đ cho khách hàng đổi điểm trên ứng dụng Btaskee </t>
        </r>
      </text>
    </comment>
    <comment ref="B26" authorId="0" shapeId="0" xr:uid="{6F8ED217-EECD-FA40-97BE-27B39015623F}">
      <text>
        <r>
          <rPr>
            <b/>
            <sz val="10"/>
            <color rgb="FF000000"/>
            <rFont val="Tahoma"/>
            <family val="2"/>
          </rPr>
          <t xml:space="preserve">was 10790
</t>
        </r>
        <r>
          <rPr>
            <b/>
            <sz val="10"/>
            <color rgb="FF000000"/>
            <rFont val="Tahoma"/>
            <family val="2"/>
          </rPr>
          <t xml:space="preserve">
</t>
        </r>
        <r>
          <rPr>
            <b/>
            <sz val="10"/>
            <color rgb="FF000000"/>
            <rFont val="Tahoma"/>
            <family val="2"/>
          </rPr>
          <t>VNP100</t>
        </r>
      </text>
    </comment>
    <comment ref="C26" authorId="0" shapeId="0" xr:uid="{F177FA1D-38BD-784D-A2ED-4CF233B2A048}">
      <text>
        <r>
          <rPr>
            <b/>
            <sz val="10"/>
            <color rgb="FF000000"/>
            <rFont val="Tahoma"/>
            <family val="2"/>
          </rPr>
          <t xml:space="preserve">W1 10.790
</t>
        </r>
      </text>
    </comment>
    <comment ref="E26" authorId="3" shapeId="0" xr:uid="{99D9BC33-0653-4535-B0E7-A874517088F0}">
      <text>
        <r>
          <rPr>
            <sz val="12"/>
            <color rgb="FF000000"/>
            <rFont val="Aptos Narrow"/>
            <family val="2"/>
          </rPr>
          <t>Last week was: 10.490K</t>
        </r>
      </text>
    </comment>
    <comment ref="F26" authorId="5" shapeId="0" xr:uid="{2AF2691F-2BEB-46DF-953A-AD6D2C0457F8}">
      <text>
        <r>
          <rPr>
            <sz val="12"/>
            <color theme="1"/>
            <rFont val="Aptos Narrow"/>
            <family val="2"/>
            <scheme val="minor"/>
          </rPr>
          <t>chit trang:
10.890k</t>
        </r>
      </text>
    </comment>
    <comment ref="B27" authorId="0" shapeId="0" xr:uid="{7DA48529-2E45-B74E-BD41-1F677BA1710B}">
      <text>
        <r>
          <rPr>
            <b/>
            <sz val="10"/>
            <color rgb="FF000000"/>
            <rFont val="Tahoma"/>
            <family val="2"/>
          </rPr>
          <t xml:space="preserve">was 13390
</t>
        </r>
        <r>
          <rPr>
            <b/>
            <sz val="10"/>
            <color rgb="FF000000"/>
            <rFont val="Tahoma"/>
            <family val="2"/>
          </rPr>
          <t xml:space="preserve">
</t>
        </r>
        <r>
          <rPr>
            <b/>
            <sz val="10"/>
            <color rgb="FF000000"/>
            <rFont val="Tahoma"/>
            <family val="2"/>
          </rPr>
          <t>VNP100</t>
        </r>
      </text>
    </comment>
    <comment ref="C27" authorId="0" shapeId="0" xr:uid="{6284DB09-BB7E-B344-995C-73C874F1CF2F}">
      <text>
        <r>
          <rPr>
            <b/>
            <sz val="10"/>
            <color rgb="FF000000"/>
            <rFont val="Tahoma"/>
            <family val="2"/>
          </rPr>
          <t xml:space="preserve">W1 13.390
</t>
        </r>
      </text>
    </comment>
    <comment ref="G27" authorId="4" shapeId="0" xr:uid="{B3382154-4D06-7B4B-AE07-632D5AA36E39}">
      <text>
        <r>
          <rPr>
            <b/>
            <sz val="10"/>
            <color rgb="FF000000"/>
            <rFont val="Tahoma"/>
            <family val="2"/>
          </rPr>
          <t>Tran Dat:</t>
        </r>
        <r>
          <rPr>
            <sz val="10"/>
            <color rgb="FF000000"/>
            <rFont val="Tahoma"/>
            <family val="2"/>
          </rPr>
          <t xml:space="preserve">
</t>
        </r>
        <r>
          <rPr>
            <sz val="10"/>
            <color rgb="FF000000"/>
            <rFont val="Tahoma"/>
            <family val="2"/>
          </rPr>
          <t>13590000</t>
        </r>
      </text>
    </comment>
    <comment ref="B28" authorId="0" shapeId="0" xr:uid="{4480238D-BB4C-AD42-95A0-3EA880876375}">
      <text>
        <r>
          <rPr>
            <b/>
            <sz val="10"/>
            <color rgb="FF000000"/>
            <rFont val="Tahoma"/>
            <family val="2"/>
          </rPr>
          <t xml:space="preserve">was 11590
</t>
        </r>
        <r>
          <rPr>
            <b/>
            <sz val="10"/>
            <color rgb="FF000000"/>
            <rFont val="Tahoma"/>
            <family val="2"/>
          </rPr>
          <t xml:space="preserve">
</t>
        </r>
        <r>
          <rPr>
            <b/>
            <sz val="10"/>
            <color rgb="FF000000"/>
            <rFont val="Tahoma"/>
            <family val="2"/>
          </rPr>
          <t>VNP100</t>
        </r>
      </text>
    </comment>
    <comment ref="C28" authorId="0" shapeId="0" xr:uid="{61BB3C80-1AE5-3A4E-8A84-34904AEA87BB}">
      <text>
        <r>
          <rPr>
            <b/>
            <sz val="10"/>
            <color rgb="FF000000"/>
            <rFont val="Tahoma"/>
            <family val="2"/>
          </rPr>
          <t xml:space="preserve">W1 11.590
</t>
        </r>
      </text>
    </comment>
    <comment ref="G28" authorId="4" shapeId="0" xr:uid="{CA965C74-A61F-FD4F-9213-51C75FFCCE07}">
      <text>
        <r>
          <rPr>
            <b/>
            <sz val="10"/>
            <color rgb="FF000000"/>
            <rFont val="Tahoma"/>
            <family val="2"/>
          </rPr>
          <t>Tran Dat:</t>
        </r>
        <r>
          <rPr>
            <sz val="10"/>
            <color rgb="FF000000"/>
            <rFont val="Tahoma"/>
            <family val="2"/>
          </rPr>
          <t xml:space="preserve">
</t>
        </r>
        <r>
          <rPr>
            <sz val="10"/>
            <color rgb="FF000000"/>
            <rFont val="Tahoma"/>
            <family val="2"/>
          </rPr>
          <t>11790</t>
        </r>
      </text>
    </comment>
    <comment ref="B29" authorId="0" shapeId="0" xr:uid="{5744BC84-9BBA-1141-AE26-912C17102907}">
      <text>
        <r>
          <rPr>
            <b/>
            <sz val="10"/>
            <color rgb="FF000000"/>
            <rFont val="Tahoma"/>
            <family val="2"/>
          </rPr>
          <t xml:space="preserve">was 14190
</t>
        </r>
        <r>
          <rPr>
            <b/>
            <sz val="10"/>
            <color rgb="FF000000"/>
            <rFont val="Tahoma"/>
            <family val="2"/>
          </rPr>
          <t xml:space="preserve">
</t>
        </r>
        <r>
          <rPr>
            <b/>
            <sz val="10"/>
            <color rgb="FF000000"/>
            <rFont val="Tahoma"/>
            <family val="2"/>
          </rPr>
          <t>VNP100</t>
        </r>
      </text>
    </comment>
    <comment ref="C29" authorId="0" shapeId="0" xr:uid="{1C22E40A-63B4-D643-ACD7-9323F7743A18}">
      <text>
        <r>
          <rPr>
            <b/>
            <sz val="10"/>
            <color rgb="FF000000"/>
            <rFont val="Tahoma"/>
            <family val="2"/>
          </rPr>
          <t xml:space="preserve">W1 14.190
</t>
        </r>
      </text>
    </comment>
    <comment ref="G29" authorId="4" shapeId="0" xr:uid="{3AD27155-1AAC-5C4C-96E6-FABA6B77BE83}">
      <text>
        <r>
          <rPr>
            <b/>
            <sz val="10"/>
            <color rgb="FF000000"/>
            <rFont val="Tahoma"/>
            <family val="2"/>
          </rPr>
          <t>Tran Dat:</t>
        </r>
        <r>
          <rPr>
            <sz val="10"/>
            <color rgb="FF000000"/>
            <rFont val="Tahoma"/>
            <family val="2"/>
          </rPr>
          <t xml:space="preserve">
</t>
        </r>
        <r>
          <rPr>
            <sz val="10"/>
            <color rgb="FF000000"/>
            <rFont val="Tahoma"/>
            <family val="2"/>
          </rPr>
          <t>14390</t>
        </r>
      </text>
    </comment>
    <comment ref="B30" authorId="0" shapeId="0" xr:uid="{BF89C09F-304C-214C-A0A8-40BC3D43357B}">
      <text>
        <r>
          <rPr>
            <b/>
            <sz val="10"/>
            <color rgb="FF000000"/>
            <rFont val="Tahoma"/>
            <family val="2"/>
          </rPr>
          <t xml:space="preserve">was 22490
</t>
        </r>
        <r>
          <rPr>
            <b/>
            <sz val="10"/>
            <color rgb="FF000000"/>
            <rFont val="Tahoma"/>
            <family val="2"/>
          </rPr>
          <t xml:space="preserve">
</t>
        </r>
        <r>
          <rPr>
            <b/>
            <sz val="10"/>
            <color rgb="FF000000"/>
            <rFont val="Tahoma"/>
            <family val="2"/>
          </rPr>
          <t>VNP150</t>
        </r>
      </text>
    </comment>
    <comment ref="C30" authorId="0" shapeId="0" xr:uid="{608BB854-A974-3F45-9765-45CCA5D69F73}">
      <text>
        <r>
          <rPr>
            <b/>
            <sz val="10"/>
            <color rgb="FF000000"/>
            <rFont val="Tahoma"/>
            <family val="2"/>
          </rPr>
          <t xml:space="preserve">W1 22.490
</t>
        </r>
      </text>
    </comment>
    <comment ref="E30" authorId="2" shapeId="0" xr:uid="{33801B75-4F72-F64D-BC18-C04018BA19A8}">
      <text>
        <r>
          <rPr>
            <sz val="12"/>
            <color theme="1"/>
            <rFont val="Aptos Narrow"/>
            <family val="2"/>
            <scheme val="minor"/>
          </rPr>
          <t xml:space="preserve">Last week was: 21.690K
</t>
        </r>
      </text>
    </comment>
    <comment ref="B31" authorId="0" shapeId="0" xr:uid="{7D55947E-932F-054F-A06A-1F85FA9291BE}">
      <text>
        <r>
          <rPr>
            <b/>
            <sz val="10"/>
            <color rgb="FF000000"/>
            <rFont val="Tahoma"/>
            <family val="2"/>
          </rPr>
          <t xml:space="preserve">was 5590
</t>
        </r>
        <r>
          <rPr>
            <b/>
            <sz val="10"/>
            <color rgb="FF000000"/>
            <rFont val="Tahoma"/>
            <family val="2"/>
          </rPr>
          <t xml:space="preserve">
</t>
        </r>
        <r>
          <rPr>
            <b/>
            <sz val="10"/>
            <color rgb="FF000000"/>
            <rFont val="Tahoma"/>
            <family val="2"/>
          </rPr>
          <t>VNP40</t>
        </r>
      </text>
    </comment>
    <comment ref="C31" authorId="0" shapeId="0" xr:uid="{1651E26D-CDB5-0D40-8E0B-5A1B94AEF073}">
      <text>
        <r>
          <rPr>
            <b/>
            <sz val="10"/>
            <color rgb="FF000000"/>
            <rFont val="Tahoma"/>
            <family val="2"/>
          </rPr>
          <t xml:space="preserve">W1 5.590
</t>
        </r>
      </text>
    </comment>
    <comment ref="D31" authorId="1" shapeId="0" xr:uid="{368FB49D-0747-C448-AEBA-FF1B433AC97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5.790.000</t>
        </r>
      </text>
    </comment>
    <comment ref="E31" authorId="2" shapeId="0" xr:uid="{CD881616-F2D0-554A-A7DC-C088EB7D50A0}">
      <text>
        <r>
          <rPr>
            <sz val="12"/>
            <color rgb="FF000000"/>
            <rFont val="Aptos Narrow"/>
            <family val="2"/>
          </rPr>
          <t xml:space="preserve">Last week was: 5.290K
</t>
        </r>
      </text>
    </comment>
    <comment ref="F31" authorId="5" shapeId="0" xr:uid="{2F252373-38E3-4F85-8790-48F3F99EE3B3}">
      <text>
        <r>
          <rPr>
            <sz val="12"/>
            <color theme="1"/>
            <rFont val="Aptos Narrow"/>
            <family val="2"/>
            <scheme val="minor"/>
          </rPr>
          <t>chit trang:
5.790k</t>
        </r>
      </text>
    </comment>
    <comment ref="B32" authorId="0" shapeId="0" xr:uid="{27B6B343-6CA0-EC49-B208-73302E52ABE1}">
      <text>
        <r>
          <rPr>
            <b/>
            <sz val="10"/>
            <color rgb="FF000000"/>
            <rFont val="Tahoma"/>
            <family val="2"/>
          </rPr>
          <t xml:space="preserve">was 4550000
</t>
        </r>
      </text>
    </comment>
    <comment ref="C32" authorId="0" shapeId="0" xr:uid="{9460E46F-57FE-1E49-9F4E-FFF3B95B7728}">
      <text>
        <r>
          <rPr>
            <b/>
            <sz val="10"/>
            <color rgb="FF000000"/>
            <rFont val="Tahoma"/>
            <family val="2"/>
          </rPr>
          <t xml:space="preserve">W1 4.550
</t>
        </r>
      </text>
    </comment>
    <comment ref="D32" authorId="1" shapeId="0" xr:uid="{3A3303E7-0B80-5E48-823F-309ACBAEC1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4.550.000</t>
        </r>
      </text>
    </comment>
    <comment ref="E32" authorId="2" shapeId="0" xr:uid="{0B710EB8-1EA5-FA4F-95F3-129440AD8006}">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B33" authorId="0" shapeId="0" xr:uid="{026A4CCA-D42F-6647-9AD6-E8CB5AA31F67}">
      <text>
        <r>
          <rPr>
            <b/>
            <sz val="10"/>
            <color rgb="FF000000"/>
            <rFont val="Tahoma"/>
            <family val="2"/>
          </rPr>
          <t>was 3290</t>
        </r>
      </text>
    </comment>
    <comment ref="C33" authorId="0" shapeId="0" xr:uid="{8158EE97-30A4-1140-AF29-F073AE1D7663}">
      <text>
        <r>
          <rPr>
            <b/>
            <sz val="10"/>
            <color rgb="FF000000"/>
            <rFont val="Tahoma"/>
            <family val="2"/>
          </rPr>
          <t>W1 3.290</t>
        </r>
      </text>
    </comment>
    <comment ref="D33" authorId="1" shapeId="0" xr:uid="{D8814CD4-FFCF-C641-97F8-89237925EA4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3.290.000</t>
        </r>
      </text>
    </comment>
    <comment ref="E33" authorId="0" shapeId="0" xr:uid="{22675AE4-9E94-CD49-8488-4330B2B8F5BE}">
      <text>
        <r>
          <rPr>
            <b/>
            <sz val="10"/>
            <color rgb="FF000000"/>
            <rFont val="Tahoma"/>
            <family val="2"/>
          </rPr>
          <t>was 3490000</t>
        </r>
      </text>
    </comment>
    <comment ref="E34" authorId="2" shapeId="0" xr:uid="{8A93164A-A13B-F845-80D0-B56C7B5076DA}">
      <text>
        <r>
          <rPr>
            <sz val="12"/>
            <color theme="1"/>
            <rFont val="Aptos Narrow"/>
            <family val="2"/>
            <scheme val="minor"/>
          </rPr>
          <t>Last week was: 3.890K</t>
        </r>
      </text>
    </comment>
    <comment ref="B35" authorId="0" shapeId="0" xr:uid="{B3C8F0E3-9D00-074B-B2CD-DBCEE96134EA}">
      <text>
        <r>
          <rPr>
            <b/>
            <sz val="10"/>
            <color rgb="FF000000"/>
            <rFont val="Tahoma"/>
            <family val="2"/>
          </rPr>
          <t xml:space="preserve">was 17990
</t>
        </r>
        <r>
          <rPr>
            <b/>
            <sz val="10"/>
            <color rgb="FF000000"/>
            <rFont val="Tahoma"/>
            <family val="2"/>
          </rPr>
          <t xml:space="preserve">
</t>
        </r>
        <r>
          <rPr>
            <b/>
            <sz val="10"/>
            <color rgb="FF000000"/>
            <rFont val="Tahoma"/>
            <family val="2"/>
          </rPr>
          <t xml:space="preserve">HSSV -300
</t>
        </r>
        <r>
          <rPr>
            <b/>
            <sz val="10"/>
            <color rgb="FF000000"/>
            <rFont val="Tahoma"/>
            <family val="2"/>
          </rPr>
          <t>VNP100</t>
        </r>
      </text>
    </comment>
    <comment ref="C35" authorId="0" shapeId="0" xr:uid="{801F3235-8A60-0143-A07A-134FD91D1ACA}">
      <text>
        <r>
          <rPr>
            <b/>
            <sz val="10"/>
            <color rgb="FF000000"/>
            <rFont val="Tahoma"/>
            <family val="2"/>
          </rPr>
          <t xml:space="preserve">W1 17.990
</t>
        </r>
      </text>
    </comment>
    <comment ref="B36" authorId="0" shapeId="0" xr:uid="{B1E55A79-772B-414F-A417-53F0C817FD56}">
      <text>
        <r>
          <rPr>
            <b/>
            <sz val="10"/>
            <color rgb="FF000000"/>
            <rFont val="Tahoma"/>
            <family val="2"/>
          </rPr>
          <t xml:space="preserve">was 24290
</t>
        </r>
        <r>
          <rPr>
            <b/>
            <sz val="10"/>
            <color rgb="FF000000"/>
            <rFont val="Tahoma"/>
            <family val="2"/>
          </rPr>
          <t xml:space="preserve">
</t>
        </r>
        <r>
          <rPr>
            <b/>
            <sz val="10"/>
            <color rgb="FF000000"/>
            <rFont val="Tahoma"/>
            <family val="2"/>
          </rPr>
          <t xml:space="preserve">VNP150
</t>
        </r>
        <r>
          <rPr>
            <b/>
            <sz val="10"/>
            <color rgb="FF000000"/>
            <rFont val="Tahoma"/>
            <family val="2"/>
          </rPr>
          <t>HSSV-500</t>
        </r>
      </text>
    </comment>
    <comment ref="C36" authorId="0" shapeId="0" xr:uid="{CCB7B06A-7F67-C74F-8361-AD2A847F5D85}">
      <text>
        <r>
          <rPr>
            <b/>
            <sz val="10"/>
            <color rgb="FF000000"/>
            <rFont val="Tahoma"/>
            <family val="2"/>
          </rPr>
          <t xml:space="preserve">W1 24.290
</t>
        </r>
      </text>
    </comment>
    <comment ref="D36" authorId="1" shapeId="0" xr:uid="{10469247-31A5-7A43-B606-8217B27E628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24.390.000</t>
        </r>
      </text>
    </comment>
    <comment ref="F36" authorId="5" shapeId="0" xr:uid="{F715B34A-0310-4CD1-8E4E-2938318188E7}">
      <text>
        <r>
          <rPr>
            <sz val="12"/>
            <color rgb="FF000000"/>
            <rFont val="Aptos Narrow"/>
            <family val="2"/>
          </rPr>
          <t xml:space="preserve">chit trang:
</t>
        </r>
        <r>
          <rPr>
            <sz val="12"/>
            <color rgb="FF000000"/>
            <rFont val="Aptos Narrow"/>
            <family val="2"/>
          </rPr>
          <t>24.290k</t>
        </r>
      </text>
    </comment>
    <comment ref="B37" authorId="0" shapeId="0" xr:uid="{5A274C1B-BE3A-A246-9C56-1668B4776855}">
      <text>
        <r>
          <rPr>
            <b/>
            <sz val="10"/>
            <color rgb="FF000000"/>
            <rFont val="Tahoma"/>
            <family val="2"/>
          </rPr>
          <t xml:space="preserve">was 27490
</t>
        </r>
        <r>
          <rPr>
            <b/>
            <sz val="10"/>
            <color rgb="FF000000"/>
            <rFont val="Tahoma"/>
            <family val="2"/>
          </rPr>
          <t xml:space="preserve">
</t>
        </r>
        <r>
          <rPr>
            <b/>
            <sz val="10"/>
            <color rgb="FF000000"/>
            <rFont val="Tahoma"/>
            <family val="2"/>
          </rPr>
          <t xml:space="preserve">HSSV -500
</t>
        </r>
        <r>
          <rPr>
            <b/>
            <sz val="10"/>
            <color rgb="FF000000"/>
            <rFont val="Tahoma"/>
            <family val="2"/>
          </rPr>
          <t>VNP150</t>
        </r>
      </text>
    </comment>
    <comment ref="D37" authorId="1" shapeId="0" xr:uid="{50824D39-F1F5-5E41-BE8D-627C7ABD0EF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27.490.000</t>
        </r>
      </text>
    </comment>
    <comment ref="G37" authorId="4" shapeId="0" xr:uid="{92B46ABE-2631-1745-B734-795653925CA1}">
      <text>
        <r>
          <rPr>
            <b/>
            <sz val="10"/>
            <color rgb="FF000000"/>
            <rFont val="Tahoma"/>
            <family val="2"/>
          </rPr>
          <t>Tran Dat:</t>
        </r>
        <r>
          <rPr>
            <sz val="10"/>
            <color rgb="FF000000"/>
            <rFont val="Tahoma"/>
            <family val="2"/>
          </rPr>
          <t xml:space="preserve">
</t>
        </r>
        <r>
          <rPr>
            <sz val="10"/>
            <color rgb="FF000000"/>
            <rFont val="Tahoma"/>
            <family val="2"/>
          </rPr>
          <t>26990</t>
        </r>
      </text>
    </comment>
    <comment ref="B38" authorId="0" shapeId="0" xr:uid="{8C7C751C-3EE5-AE44-B5F0-61B8AB0CF476}">
      <text>
        <r>
          <rPr>
            <b/>
            <sz val="10"/>
            <color rgb="FF000000"/>
            <rFont val="Tahoma"/>
            <family val="2"/>
          </rPr>
          <t xml:space="preserve">was 32490
</t>
        </r>
        <r>
          <rPr>
            <b/>
            <sz val="10"/>
            <color rgb="FF000000"/>
            <rFont val="Tahoma"/>
            <family val="2"/>
          </rPr>
          <t xml:space="preserve">
</t>
        </r>
        <r>
          <rPr>
            <b/>
            <sz val="10"/>
            <color rgb="FF000000"/>
            <rFont val="Tahoma"/>
            <family val="2"/>
          </rPr>
          <t xml:space="preserve">HSSV - 500
</t>
        </r>
        <r>
          <rPr>
            <b/>
            <sz val="10"/>
            <color rgb="FF000000"/>
            <rFont val="Tahoma"/>
            <family val="2"/>
          </rPr>
          <t>VNP150</t>
        </r>
      </text>
    </comment>
    <comment ref="F38" authorId="5" shapeId="0" xr:uid="{FF758F7E-7E01-4EF4-B273-E8F29B4DDAD1}">
      <text>
        <r>
          <rPr>
            <sz val="12"/>
            <color theme="1"/>
            <rFont val="Aptos Narrow"/>
            <family val="2"/>
            <scheme val="minor"/>
          </rPr>
          <t>chit trang:
32.990k</t>
        </r>
      </text>
    </comment>
    <comment ref="B39" authorId="0" shapeId="0" xr:uid="{51F37C56-2E73-5A47-BA7E-E685A6151C2D}">
      <text>
        <r>
          <rPr>
            <b/>
            <sz val="10"/>
            <color rgb="FF000000"/>
            <rFont val="Tahoma"/>
            <family val="2"/>
          </rPr>
          <t>was OOS</t>
        </r>
      </text>
    </comment>
    <comment ref="F39" authorId="5" shapeId="0" xr:uid="{B0C16DE8-0B78-46C7-A8B8-702087A05B0C}">
      <text>
        <r>
          <rPr>
            <sz val="12"/>
            <color rgb="FF000000"/>
            <rFont val="Aptos Narrow"/>
            <family val="2"/>
          </rPr>
          <t xml:space="preserve">chit trang:
</t>
        </r>
        <r>
          <rPr>
            <sz val="12"/>
            <color rgb="FF000000"/>
            <rFont val="Aptos Narrow"/>
            <family val="2"/>
          </rPr>
          <t>38.590k</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Tran Dat</author>
    <author>Microsoft Office User</author>
    <author>chit trang</author>
    <author>Việt Hoàng</author>
  </authors>
  <commentList>
    <comment ref="C2" authorId="0" shapeId="0" xr:uid="{1BB32C17-116A-3344-8C21-529462A614BE}">
      <text>
        <r>
          <rPr>
            <b/>
            <sz val="10"/>
            <color rgb="FF000000"/>
            <rFont val="Tahoma"/>
            <family val="2"/>
          </rPr>
          <t>Duy:</t>
        </r>
        <r>
          <rPr>
            <sz val="10"/>
            <color rgb="FF000000"/>
            <rFont val="Tahoma"/>
            <family val="2"/>
          </rPr>
          <t xml:space="preserve">
</t>
        </r>
        <r>
          <rPr>
            <sz val="10"/>
            <color rgb="FF000000"/>
            <rFont val="Tahoma"/>
            <family val="2"/>
          </rPr>
          <t>W2 21.340</t>
        </r>
      </text>
    </comment>
    <comment ref="E2" authorId="1" shapeId="0" xr:uid="{22403826-9F38-BB46-9CCE-4877D7C092BB}">
      <text>
        <r>
          <rPr>
            <sz val="12"/>
            <color theme="1"/>
            <rFont val="Aptos Narrow"/>
            <family val="2"/>
            <scheme val="minor"/>
          </rPr>
          <t xml:space="preserve">Last week is: 21.990K
 Tết vui khui Túi vàng Cơ hội trúng hàng trăm Túi vàng đến ngày 14/02/2025 </t>
        </r>
      </text>
    </comment>
    <comment ref="F2" authorId="2" shapeId="0" xr:uid="{DFEE441C-A9BC-904D-89C6-7592B5D9FB90}">
      <text>
        <r>
          <rPr>
            <sz val="12"/>
            <color theme="1"/>
            <rFont val="Aptos Narrow"/>
            <family val="2"/>
            <scheme val="minor"/>
          </rPr>
          <t>Người dùng Không xác định:
21.190.000</t>
        </r>
      </text>
    </comment>
    <comment ref="G2" authorId="3" shapeId="0" xr:uid="{05E5E2D7-C825-BD44-8A7F-699B886BB7B9}">
      <text>
        <r>
          <rPr>
            <b/>
            <sz val="10"/>
            <color rgb="FF000000"/>
            <rFont val="Tahoma"/>
            <family val="2"/>
          </rPr>
          <t>Tran Dat:</t>
        </r>
        <r>
          <rPr>
            <sz val="10"/>
            <color rgb="FF000000"/>
            <rFont val="Tahoma"/>
            <family val="2"/>
          </rPr>
          <t xml:space="preserve">
</t>
        </r>
        <r>
          <rPr>
            <sz val="10"/>
            <color rgb="FF000000"/>
            <rFont val="Tahoma"/>
            <family val="2"/>
          </rPr>
          <t>20.790.000</t>
        </r>
      </text>
    </comment>
    <comment ref="B3" authorId="4" shapeId="0" xr:uid="{D61CD876-C492-9544-977D-17859F2F68B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3" authorId="4" shapeId="0" xr:uid="{43687E12-9B07-EA44-8339-91ED641004DE}">
      <text>
        <r>
          <rPr>
            <b/>
            <sz val="10"/>
            <color rgb="FF000000"/>
            <rFont val="Tahoma"/>
            <family val="2"/>
          </rPr>
          <t>W2 24.640</t>
        </r>
      </text>
    </comment>
    <comment ref="E3" authorId="1" shapeId="0" xr:uid="{950E422E-5D59-4147-B494-19054E388F18}">
      <text>
        <r>
          <rPr>
            <sz val="12"/>
            <color theme="1"/>
            <rFont val="Aptos Narrow"/>
            <family val="2"/>
            <scheme val="minor"/>
          </rPr>
          <t>Last week is: 24.990K
 Tết vui khui Túi vàng Cơ hội trúng hàng trăm Túi vàng đến ngày 14/02/2025 
Giảm thêm 100K cho khách hàng checkin tại tiểu cảnh Tết Corner của shop</t>
        </r>
      </text>
    </comment>
    <comment ref="C4" authorId="0" shapeId="0" xr:uid="{3F4839BD-FA27-CE4E-B52C-9FCA956EFDE1}">
      <text>
        <r>
          <rPr>
            <b/>
            <sz val="10"/>
            <color rgb="FF000000"/>
            <rFont val="Tahoma"/>
            <family val="2"/>
          </rPr>
          <t>W2 27.340</t>
        </r>
      </text>
    </comment>
    <comment ref="E4" authorId="4" shapeId="0" xr:uid="{D23B2505-E1CD-374D-9DC2-5C1C2C39BE94}">
      <text>
        <r>
          <rPr>
            <sz val="12"/>
            <color theme="1"/>
            <rFont val="Aptos Narrow"/>
            <family val="2"/>
            <scheme val="minor"/>
          </rPr>
          <t xml:space="preserve">Last week was: 28.190K
Checkin tại khu vực Tết được giảm 100K
</t>
        </r>
      </text>
    </comment>
    <comment ref="B5" authorId="4" shapeId="0" xr:uid="{C8B6FC3A-7454-9949-A0BA-70D20BE42A66}">
      <text>
        <r>
          <rPr>
            <b/>
            <sz val="10"/>
            <color rgb="FF000000"/>
            <rFont val="Tahoma"/>
            <family val="2"/>
          </rPr>
          <t xml:space="preserve">was 32840
</t>
        </r>
        <r>
          <rPr>
            <b/>
            <sz val="10"/>
            <color rgb="FF000000"/>
            <rFont val="Tahoma"/>
            <family val="2"/>
          </rPr>
          <t xml:space="preserve">
</t>
        </r>
        <r>
          <rPr>
            <b/>
            <sz val="10"/>
            <color rgb="FF000000"/>
            <rFont val="Tahoma"/>
            <family val="2"/>
          </rPr>
          <t>VNP150</t>
        </r>
      </text>
    </comment>
    <comment ref="C5" authorId="4" shapeId="0" xr:uid="{D8444803-FFEB-0245-83ED-B2C9CED7A416}">
      <text>
        <r>
          <rPr>
            <b/>
            <sz val="10"/>
            <color rgb="FF000000"/>
            <rFont val="Tahoma"/>
            <family val="2"/>
          </rPr>
          <t>W2 32.840</t>
        </r>
      </text>
    </comment>
    <comment ref="E5" authorId="1" shapeId="0" xr:uid="{B32982A8-102C-8949-BAFD-DA73BF291757}">
      <text>
        <r>
          <rPr>
            <sz val="12"/>
            <color rgb="FF000000"/>
            <rFont val="Aptos Narrow"/>
            <family val="2"/>
          </rPr>
          <t xml:space="preserve">Last week is: 32.990K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5" authorId="5" shapeId="0" xr:uid="{8257CF99-BB2C-E54F-9F1E-022336C78BE3}">
      <text>
        <r>
          <rPr>
            <sz val="12"/>
            <color theme="1"/>
            <rFont val="Aptos Narrow"/>
            <family val="2"/>
            <scheme val="minor"/>
          </rPr>
          <t>chit trang:
3.790k</t>
        </r>
      </text>
    </comment>
    <comment ref="G5" authorId="3" shapeId="0" xr:uid="{A57BBCC6-685B-D847-978A-2B330A15CA05}">
      <text>
        <r>
          <rPr>
            <sz val="12"/>
            <color rgb="FF000000"/>
            <rFont val="Aptos Narrow"/>
            <family val="2"/>
          </rPr>
          <t xml:space="preserve">Tran Dat:
</t>
        </r>
        <r>
          <rPr>
            <sz val="12"/>
            <color rgb="FF000000"/>
            <rFont val="Aptos Narrow"/>
            <family val="2"/>
          </rPr>
          <t>32.690</t>
        </r>
      </text>
    </comment>
    <comment ref="C6" authorId="0" shapeId="0" xr:uid="{78D7F744-B2F5-E248-A56A-67D6227B4277}">
      <text>
        <r>
          <rPr>
            <b/>
            <sz val="10"/>
            <color rgb="FF000000"/>
            <rFont val="Tahoma"/>
            <family val="2"/>
          </rPr>
          <t>W2 18.740</t>
        </r>
      </text>
    </comment>
    <comment ref="E6" authorId="1" shapeId="0" xr:uid="{9440348C-6BD3-7F4F-9BCC-905BA36B9FB6}">
      <text>
        <r>
          <rPr>
            <sz val="12"/>
            <color rgb="FF000000"/>
            <rFont val="Aptos Narrow"/>
            <family val="2"/>
          </rPr>
          <t xml:space="preserve">Last week is: 19.490K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F6" authorId="5" shapeId="0" xr:uid="{CBB67B98-75EA-6B4E-884E-1084B2CE2AEB}">
      <text>
        <r>
          <rPr>
            <sz val="12"/>
            <color theme="1"/>
            <rFont val="Aptos Narrow"/>
            <family val="2"/>
            <scheme val="minor"/>
          </rPr>
          <t>chit trang:
18.890k</t>
        </r>
      </text>
    </comment>
    <comment ref="C7" authorId="0" shapeId="0" xr:uid="{90116578-512D-8046-862C-0A079520A6E6}">
      <text>
        <r>
          <rPr>
            <b/>
            <sz val="10"/>
            <color rgb="FF000000"/>
            <rFont val="Tahoma"/>
            <family val="2"/>
          </rPr>
          <t>W2 22.440</t>
        </r>
      </text>
    </comment>
    <comment ref="E7" authorId="1" shapeId="0" xr:uid="{F923F12C-3AB5-364B-AA9C-77BF4E44D48C}">
      <text>
        <r>
          <rPr>
            <sz val="12"/>
            <color theme="1"/>
            <rFont val="Aptos Narrow"/>
            <family val="2"/>
            <scheme val="minor"/>
          </rPr>
          <t xml:space="preserve">Last week is: 22.990K
Giảm ngay 200,000đ cho khách hàng mua gói cước 3V200B </t>
        </r>
      </text>
    </comment>
    <comment ref="F7" authorId="5" shapeId="0" xr:uid="{FC8D4E3A-86E6-9F40-A238-B6A3A252487A}">
      <text>
        <r>
          <rPr>
            <sz val="12"/>
            <color theme="1"/>
            <rFont val="Aptos Narrow"/>
            <family val="2"/>
            <scheme val="minor"/>
          </rPr>
          <t>chit trang:
22.590k</t>
        </r>
      </text>
    </comment>
    <comment ref="G7" authorId="3" shapeId="0" xr:uid="{B3B2F5E6-E083-9240-AFDF-76554224339B}">
      <text>
        <r>
          <rPr>
            <b/>
            <sz val="10"/>
            <color rgb="FF000000"/>
            <rFont val="Tahoma"/>
            <family val="2"/>
          </rPr>
          <t>Tran Dat:</t>
        </r>
        <r>
          <rPr>
            <sz val="10"/>
            <color rgb="FF000000"/>
            <rFont val="Tahoma"/>
            <family val="2"/>
          </rPr>
          <t xml:space="preserve">
</t>
        </r>
        <r>
          <rPr>
            <sz val="10"/>
            <color rgb="FF000000"/>
            <rFont val="Tahoma"/>
            <family val="2"/>
          </rPr>
          <t>21.790</t>
        </r>
      </text>
    </comment>
    <comment ref="C9" authorId="0" shapeId="0" xr:uid="{16D06592-989D-6245-B2A8-0829CBE3EE85}">
      <text>
        <r>
          <rPr>
            <b/>
            <sz val="10"/>
            <color rgb="FF000000"/>
            <rFont val="Tahoma"/>
            <family val="2"/>
          </rPr>
          <t>W2 29.140</t>
        </r>
      </text>
    </comment>
    <comment ref="E9" authorId="1" shapeId="0" xr:uid="{7010A2AD-4320-F041-ADB2-75BE907B015D}">
      <text>
        <r>
          <rPr>
            <sz val="12"/>
            <color rgb="FF000000"/>
            <rFont val="Aptos Narrow"/>
            <family val="2"/>
          </rPr>
          <t xml:space="preserve">Last week was: 28.490.000
</t>
        </r>
        <r>
          <rPr>
            <sz val="12"/>
            <color rgb="FF000000"/>
            <rFont val="Aptos Narrow"/>
            <family val="2"/>
          </rPr>
          <t xml:space="preserve">
</t>
        </r>
      </text>
    </comment>
    <comment ref="F9" authorId="5" shapeId="0" xr:uid="{B63878ED-B650-0F4F-8774-907EE47F2A84}">
      <text>
        <r>
          <rPr>
            <sz val="12"/>
            <color rgb="FF000000"/>
            <rFont val="Aptos Narrow"/>
            <family val="2"/>
          </rPr>
          <t xml:space="preserve">chit trang:
</t>
        </r>
        <r>
          <rPr>
            <sz val="12"/>
            <color rgb="FF000000"/>
            <rFont val="Aptos Narrow"/>
            <family val="2"/>
          </rPr>
          <t>29.290k</t>
        </r>
      </text>
    </comment>
    <comment ref="C10" authorId="0" shapeId="0" xr:uid="{8B4C792F-D57D-0344-B1B1-3EB9962D55AB}">
      <text>
        <r>
          <rPr>
            <b/>
            <sz val="10"/>
            <color rgb="FF000000"/>
            <rFont val="Tahoma"/>
            <family val="2"/>
          </rPr>
          <t>W2 18.440</t>
        </r>
      </text>
    </comment>
    <comment ref="E10" authorId="1" shapeId="0" xr:uid="{894FEBAE-42D5-A540-AEFA-0EB2BAFCE2CD}">
      <text>
        <r>
          <rPr>
            <sz val="12"/>
            <color rgb="FF000000"/>
            <rFont val="Aptos Narrow"/>
            <family val="2"/>
          </rPr>
          <t xml:space="preserve">Last week was: 19.690K
</t>
        </r>
        <r>
          <rPr>
            <sz val="12"/>
            <color rgb="FF000000"/>
            <rFont val="Aptos Narrow"/>
            <family val="2"/>
          </rPr>
          <t xml:space="preserve">
</t>
        </r>
        <r>
          <rPr>
            <sz val="12"/>
            <color rgb="FF000000"/>
            <rFont val="Aptos Narrow"/>
            <family val="2"/>
          </rPr>
          <t xml:space="preserve">Chỉ còn màu Purple, Blue, White số lượng ít
</t>
        </r>
      </text>
    </comment>
    <comment ref="C11" authorId="0" shapeId="0" xr:uid="{D930BC24-A591-8F4A-B6F4-4B6C317543B8}">
      <text>
        <r>
          <rPr>
            <b/>
            <sz val="10"/>
            <color rgb="FF000000"/>
            <rFont val="Tahoma"/>
            <family val="2"/>
          </rPr>
          <t>W2 15.790</t>
        </r>
      </text>
    </comment>
    <comment ref="F11" authorId="5" shapeId="0" xr:uid="{26015E98-3AC3-1741-97D9-32F7E8CF07FD}">
      <text>
        <r>
          <rPr>
            <sz val="12"/>
            <color theme="1"/>
            <rFont val="Aptos Narrow"/>
            <family val="2"/>
            <scheme val="minor"/>
          </rPr>
          <t>chit trang:
16.590k</t>
        </r>
      </text>
    </comment>
    <comment ref="C12" authorId="0" shapeId="0" xr:uid="{4616D4E8-9737-A448-A3E3-A50C83F24604}">
      <text>
        <r>
          <rPr>
            <b/>
            <sz val="10"/>
            <color rgb="FF000000"/>
            <rFont val="Tahoma"/>
            <family val="2"/>
          </rPr>
          <t>W2 13.190</t>
        </r>
      </text>
    </comment>
    <comment ref="E12" authorId="1" shapeId="0" xr:uid="{95F5CFB1-3E28-C64A-9BE3-6CC78E75AE6E}">
      <text>
        <r>
          <rPr>
            <sz val="12"/>
            <color rgb="FF000000"/>
            <rFont val="Aptos Narrow"/>
            <family val="2"/>
          </rPr>
          <t xml:space="preserve">
</t>
        </r>
        <r>
          <rPr>
            <sz val="12"/>
            <color rgb="FF000000"/>
            <rFont val="Aptos Narrow"/>
            <family val="2"/>
          </rPr>
          <t xml:space="preserve">- Tết vui khui Túi vàng Cơ hội trúng hàng trăm Túi vàng đến ngày 14/02/2025 
</t>
        </r>
        <r>
          <rPr>
            <sz val="12"/>
            <color rgb="FF000000"/>
            <rFont val="Aptos Narrow"/>
            <family val="2"/>
          </rPr>
          <t xml:space="preserve">- Giảm 700K cho màu Đen và Starlight (trừ vào giá)
</t>
        </r>
      </text>
    </comment>
    <comment ref="F12" authorId="5" shapeId="0" xr:uid="{1B2CAAFD-F02A-A64B-AD01-C6244FCCB2BF}">
      <text>
        <r>
          <rPr>
            <sz val="12"/>
            <color theme="1"/>
            <rFont val="Aptos Narrow"/>
            <family val="2"/>
            <scheme val="minor"/>
          </rPr>
          <t>chit trang:
12.890k</t>
        </r>
      </text>
    </comment>
    <comment ref="G12" authorId="3" shapeId="0" xr:uid="{3CF3EACA-0410-C549-B45A-B32AAE0C80F1}">
      <text>
        <r>
          <rPr>
            <b/>
            <sz val="10"/>
            <color rgb="FF000000"/>
            <rFont val="Tahoma"/>
            <family val="2"/>
          </rPr>
          <t>Tran Dat:</t>
        </r>
        <r>
          <rPr>
            <sz val="10"/>
            <color rgb="FF000000"/>
            <rFont val="Tahoma"/>
            <family val="2"/>
          </rPr>
          <t xml:space="preserve">
</t>
        </r>
        <r>
          <rPr>
            <sz val="10"/>
            <color rgb="FF000000"/>
            <rFont val="Tahoma"/>
            <family val="2"/>
          </rPr>
          <t>12790</t>
        </r>
      </text>
    </comment>
    <comment ref="C13" authorId="0" shapeId="0" xr:uid="{5A476575-07D4-1742-8238-F11A955C4683}">
      <text>
        <r>
          <rPr>
            <b/>
            <sz val="10"/>
            <color rgb="FF000000"/>
            <rFont val="Tahoma"/>
            <family val="2"/>
          </rPr>
          <t>W2 11.490</t>
        </r>
      </text>
    </comment>
    <comment ref="E13" authorId="2" shapeId="0" xr:uid="{1A8D9A49-6914-F147-8872-C12CABC6FB5D}">
      <text>
        <r>
          <rPr>
            <sz val="12"/>
            <color rgb="FF000000"/>
            <rFont val="Aptos Narrow"/>
            <family val="2"/>
          </rPr>
          <t>Last week was: 10.990K</t>
        </r>
      </text>
    </comment>
    <comment ref="F13" authorId="5" shapeId="0" xr:uid="{B9CFA478-E4A3-AC4A-ADAA-79E86599E00F}">
      <text>
        <r>
          <rPr>
            <sz val="12"/>
            <color theme="1"/>
            <rFont val="Aptos Narrow"/>
            <family val="2"/>
            <scheme val="minor"/>
          </rPr>
          <t>chit trang:
10.490k</t>
        </r>
      </text>
    </comment>
    <comment ref="E14" authorId="1" shapeId="0" xr:uid="{B30D23CE-84EE-D046-98A1-4382876F0958}">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E15" authorId="4" shapeId="0" xr:uid="{D50B3020-AACB-C244-8C23-1BE935CABA96}">
      <text>
        <r>
          <rPr>
            <sz val="12"/>
            <color rgb="FF000000"/>
            <rFont val="Aptos Narrow"/>
            <family val="2"/>
          </rPr>
          <t>Last week was: 13.850K</t>
        </r>
      </text>
    </comment>
    <comment ref="D16" authorId="6" shapeId="0" xr:uid="{50280787-57C6-D64D-B51A-B5FF8AC531C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8.890.000</t>
        </r>
      </text>
    </comment>
    <comment ref="E16" authorId="1" shapeId="0" xr:uid="{2A6B791B-C404-BC40-B737-8003F9B0A8DB}">
      <text>
        <r>
          <rPr>
            <sz val="12"/>
            <color theme="1"/>
            <rFont val="Aptos Narrow"/>
            <family val="2"/>
            <scheme val="minor"/>
          </rPr>
          <t xml:space="preserve">Last week is: 8.490K
</t>
        </r>
      </text>
    </comment>
    <comment ref="B17" authorId="4" shapeId="0" xr:uid="{2B06B42E-788E-9548-B02E-01CCDB84D7E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4" shapeId="0" xr:uid="{D934A300-B73E-E34C-9CAB-1E0BD6160CF3}">
      <text>
        <r>
          <rPr>
            <b/>
            <sz val="10"/>
            <color rgb="FF000000"/>
            <rFont val="Tahoma"/>
            <family val="2"/>
          </rPr>
          <t>W2 7.040</t>
        </r>
      </text>
    </comment>
    <comment ref="D17" authorId="6" shapeId="0" xr:uid="{4A4CC7FD-9708-4C48-87B3-9F124136425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7.050.000</t>
        </r>
      </text>
    </comment>
    <comment ref="E17" authorId="1" shapeId="0" xr:uid="{19BA1BC2-7E9D-994D-83C5-2D7F17D14963}">
      <text>
        <r>
          <rPr>
            <sz val="12"/>
            <color theme="1"/>
            <rFont val="Aptos Narrow"/>
            <family val="2"/>
            <scheme val="minor"/>
          </rPr>
          <t>Last week was: 6.890k</t>
        </r>
      </text>
    </comment>
    <comment ref="F17" authorId="5" shapeId="0" xr:uid="{E5E26E46-FF3D-9844-BA09-9E5A4D28EF1B}">
      <text>
        <r>
          <rPr>
            <sz val="12"/>
            <color theme="1"/>
            <rFont val="Aptos Narrow"/>
            <family val="2"/>
            <scheme val="minor"/>
          </rPr>
          <t>6.990k</t>
        </r>
      </text>
    </comment>
    <comment ref="D18" authorId="6" shapeId="0" xr:uid="{BC4F20C3-E50E-3C42-AFE7-90141BCEFB1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14.790.000</t>
        </r>
      </text>
    </comment>
    <comment ref="E18" authorId="1" shapeId="0" xr:uid="{3A2F2833-4CB6-6A47-BFEB-C05F5D35924D}">
      <text>
        <r>
          <rPr>
            <sz val="12"/>
            <color rgb="FF000000"/>
            <rFont val="Aptos Narrow"/>
            <family val="2"/>
          </rPr>
          <t xml:space="preserve">Last week was: 14.340K
</t>
        </r>
      </text>
    </comment>
    <comment ref="G18" authorId="3" shapeId="0" xr:uid="{C13E0589-BE19-E34A-9008-CF6AFDB86909}">
      <text>
        <r>
          <rPr>
            <b/>
            <sz val="10"/>
            <color rgb="FF000000"/>
            <rFont val="Tahoma"/>
            <family val="2"/>
          </rPr>
          <t>Tran Dat:</t>
        </r>
        <r>
          <rPr>
            <sz val="10"/>
            <color rgb="FF000000"/>
            <rFont val="Tahoma"/>
            <family val="2"/>
          </rPr>
          <t>14.790</t>
        </r>
      </text>
    </comment>
    <comment ref="E19" authorId="1" shapeId="0" xr:uid="{FB7F8027-E194-764B-97AB-185749CF84C4}">
      <text>
        <r>
          <rPr>
            <sz val="12"/>
            <color rgb="FF000000"/>
            <rFont val="Aptos Narrow"/>
            <family val="2"/>
          </rPr>
          <t xml:space="preserve">Last week is: 21.275K
</t>
        </r>
        <r>
          <rPr>
            <sz val="12"/>
            <color rgb="FF000000"/>
            <rFont val="Aptos Narrow"/>
            <family val="2"/>
          </rPr>
          <t xml:space="preserve">
</t>
        </r>
      </text>
    </comment>
    <comment ref="F19" authorId="5" shapeId="0" xr:uid="{562B2CBE-9880-164B-9DC2-578BC238EB66}">
      <text>
        <r>
          <rPr>
            <sz val="12"/>
            <color rgb="FF000000"/>
            <rFont val="Aptos Narrow"/>
            <family val="2"/>
          </rPr>
          <t xml:space="preserve">chit trang:
</t>
        </r>
        <r>
          <rPr>
            <sz val="12"/>
            <color rgb="FF000000"/>
            <rFont val="Aptos Narrow"/>
            <family val="2"/>
          </rPr>
          <t>20.390k</t>
        </r>
      </text>
    </comment>
    <comment ref="G19" authorId="3" shapeId="0" xr:uid="{08568C8D-04B3-154A-BBC4-08EA2C036B83}">
      <text>
        <r>
          <rPr>
            <b/>
            <sz val="10"/>
            <color rgb="FF000000"/>
            <rFont val="Tahoma"/>
            <family val="2"/>
          </rPr>
          <t>Tran Dat:</t>
        </r>
        <r>
          <rPr>
            <sz val="10"/>
            <color rgb="FF000000"/>
            <rFont val="Tahoma"/>
            <family val="2"/>
          </rPr>
          <t xml:space="preserve">
</t>
        </r>
        <r>
          <rPr>
            <sz val="10"/>
            <color rgb="FF000000"/>
            <rFont val="Tahoma"/>
            <family val="2"/>
          </rPr>
          <t>20190000</t>
        </r>
      </text>
    </comment>
    <comment ref="E20" authorId="1" shapeId="0" xr:uid="{923EEC26-B7BE-8940-952B-F4D9F1D386B6}">
      <text>
        <r>
          <rPr>
            <sz val="12"/>
            <color rgb="FF000000"/>
            <rFont val="Aptos Narrow"/>
            <family val="2"/>
          </rPr>
          <t xml:space="preserve">Last week is: 26.918K
</t>
        </r>
      </text>
    </comment>
    <comment ref="E21" authorId="1" shapeId="0" xr:uid="{C9279901-F5A8-CD4A-8F5C-5CB7F802E5D8}">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F21" authorId="5" shapeId="0" xr:uid="{EA14F84D-49F7-3342-8F55-116EB138FE76}">
      <text>
        <r>
          <rPr>
            <sz val="12"/>
            <color theme="1"/>
            <rFont val="Aptos Narrow"/>
            <family val="2"/>
            <scheme val="minor"/>
          </rPr>
          <t>chit trang:
36.590k</t>
        </r>
      </text>
    </comment>
    <comment ref="B22" authorId="4" shapeId="0" xr:uid="{89345E81-F4D4-8048-AD15-C8F94BF0CE78}">
      <text>
        <r>
          <rPr>
            <b/>
            <sz val="10"/>
            <color rgb="FF000000"/>
            <rFont val="Tahoma"/>
            <family val="2"/>
          </rPr>
          <t xml:space="preserve">was 5750
</t>
        </r>
        <r>
          <rPr>
            <b/>
            <sz val="10"/>
            <color rgb="FF000000"/>
            <rFont val="Tahoma"/>
            <family val="2"/>
          </rPr>
          <t xml:space="preserve">
</t>
        </r>
        <r>
          <rPr>
            <b/>
            <sz val="10"/>
            <color rgb="FF000000"/>
            <rFont val="Tahoma"/>
            <family val="2"/>
          </rPr>
          <t>VNP40</t>
        </r>
      </text>
    </comment>
    <comment ref="C22" authorId="4" shapeId="0" xr:uid="{4FC35DBB-831D-6946-92D3-1A4D101F590D}">
      <text>
        <r>
          <rPr>
            <b/>
            <sz val="10"/>
            <color rgb="FF000000"/>
            <rFont val="Tahoma"/>
            <family val="2"/>
          </rPr>
          <t>W2 5.750</t>
        </r>
      </text>
    </comment>
    <comment ref="D22" authorId="6" shapeId="0" xr:uid="{D079018E-18DD-4448-AB8A-56A6A4D6A6B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5.790.000</t>
        </r>
      </text>
    </comment>
    <comment ref="E22" authorId="1" shapeId="0" xr:uid="{6D5C0C97-7622-3947-A901-DC228FBA1324}">
      <text>
        <r>
          <rPr>
            <sz val="12"/>
            <color theme="1"/>
            <rFont val="Aptos Narrow"/>
            <family val="2"/>
            <scheme val="minor"/>
          </rPr>
          <t xml:space="preserve">Last week was: 5.790K
Tặng voucher giảm giá 100,000đ cho khách hàng đổi điểm trên ứng dụng Btaskee </t>
        </r>
      </text>
    </comment>
    <comment ref="B23" authorId="4" shapeId="0" xr:uid="{0781A6B5-BA4F-1946-B51A-98BE6BB2D079}">
      <text>
        <r>
          <rPr>
            <b/>
            <sz val="10"/>
            <color rgb="FF000000"/>
            <rFont val="Tahoma"/>
            <family val="2"/>
          </rPr>
          <t xml:space="preserve">was 7050
</t>
        </r>
        <r>
          <rPr>
            <b/>
            <sz val="10"/>
            <color rgb="FF000000"/>
            <rFont val="Tahoma"/>
            <family val="2"/>
          </rPr>
          <t xml:space="preserve">
</t>
        </r>
        <r>
          <rPr>
            <b/>
            <sz val="10"/>
            <color rgb="FF000000"/>
            <rFont val="Tahoma"/>
            <family val="2"/>
          </rPr>
          <t>VNP40</t>
        </r>
      </text>
    </comment>
    <comment ref="C23" authorId="4" shapeId="0" xr:uid="{0F4AEBC7-D5D5-A44E-ACAE-389BCDB7F687}">
      <text>
        <r>
          <rPr>
            <b/>
            <sz val="10"/>
            <color rgb="FF000000"/>
            <rFont val="Tahoma"/>
            <family val="2"/>
          </rPr>
          <t>W2 7.050</t>
        </r>
      </text>
    </comment>
    <comment ref="D23" authorId="6" shapeId="0" xr:uid="{FE137367-F3C5-6147-A5A2-02E35A6BEC8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7.090.000</t>
        </r>
      </text>
    </comment>
    <comment ref="E23" authorId="1" shapeId="0" xr:uid="{B940F9C1-18DB-7146-89D1-5FC914CD5788}">
      <text>
        <r>
          <rPr>
            <sz val="12"/>
            <color rgb="FF000000"/>
            <rFont val="Aptos Narrow"/>
            <family val="2"/>
          </rPr>
          <t xml:space="preserve">  Tặng voucher giảm giá 100,000đ cho khách hàng đổi điểm trên ứng dụng Btaskee </t>
        </r>
      </text>
    </comment>
    <comment ref="F23" authorId="5" shapeId="0" xr:uid="{4CC0796D-6142-4558-8BB6-BA1958E13B97}">
      <text>
        <r>
          <rPr>
            <sz val="12"/>
            <color theme="1"/>
            <rFont val="Aptos Narrow"/>
            <family val="2"/>
            <scheme val="minor"/>
          </rPr>
          <t>chit trang:
7.190k</t>
        </r>
      </text>
    </comment>
    <comment ref="B24" authorId="4" shapeId="0" xr:uid="{F07FFB8A-9366-5342-B94C-C975D3CE2361}">
      <text>
        <r>
          <rPr>
            <b/>
            <sz val="10"/>
            <color rgb="FF000000"/>
            <rFont val="Tahoma"/>
            <family val="2"/>
          </rPr>
          <t xml:space="preserve">was 6550
</t>
        </r>
        <r>
          <rPr>
            <b/>
            <sz val="10"/>
            <color rgb="FF000000"/>
            <rFont val="Tahoma"/>
            <family val="2"/>
          </rPr>
          <t xml:space="preserve">
</t>
        </r>
        <r>
          <rPr>
            <b/>
            <sz val="10"/>
            <color rgb="FF000000"/>
            <rFont val="Tahoma"/>
            <family val="2"/>
          </rPr>
          <t>VNP40</t>
        </r>
      </text>
    </comment>
    <comment ref="C24" authorId="4" shapeId="0" xr:uid="{279D59D4-E132-AA44-B3C6-32FDDD180959}">
      <text>
        <r>
          <rPr>
            <b/>
            <sz val="10"/>
            <color rgb="FF000000"/>
            <rFont val="Tahoma"/>
            <family val="2"/>
          </rPr>
          <t xml:space="preserve">W2 6.550
</t>
        </r>
      </text>
    </comment>
    <comment ref="D24" authorId="6" shapeId="0" xr:uid="{846293B5-56BF-1442-8B67-A3A60F714BD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6.590.000</t>
        </r>
      </text>
    </comment>
    <comment ref="E24" authorId="1" shapeId="0" xr:uid="{84AF43CB-313C-8945-982B-3CDFF1496599}">
      <text>
        <r>
          <rPr>
            <sz val="12"/>
            <color rgb="FF000000"/>
            <rFont val="Aptos Narrow"/>
            <family val="2"/>
          </rPr>
          <t xml:space="preserve">Tặng voucher giảm giá 100,000đ cho khách hàng đổi điểm trên ứng dụng Btaskee </t>
        </r>
      </text>
    </comment>
    <comment ref="F24" authorId="5" shapeId="0" xr:uid="{D9F46BA8-552B-9E44-8EC9-AF1B6D1083B7}">
      <text>
        <r>
          <rPr>
            <sz val="12"/>
            <color rgb="FF000000"/>
            <rFont val="Aptos Narrow"/>
            <family val="2"/>
          </rPr>
          <t xml:space="preserve">chit trang:
</t>
        </r>
        <r>
          <rPr>
            <sz val="12"/>
            <color rgb="FF000000"/>
            <rFont val="Aptos Narrow"/>
            <family val="2"/>
          </rPr>
          <t>6.690k</t>
        </r>
      </text>
    </comment>
    <comment ref="B25" authorId="4" shapeId="0" xr:uid="{1BBF5EA2-4F6B-6F4E-A0DB-5979AB0AC2DA}">
      <text>
        <r>
          <rPr>
            <b/>
            <sz val="10"/>
            <color rgb="FF000000"/>
            <rFont val="Tahoma"/>
            <family val="2"/>
          </rPr>
          <t xml:space="preserve">was 7850
</t>
        </r>
        <r>
          <rPr>
            <b/>
            <sz val="10"/>
            <color rgb="FF000000"/>
            <rFont val="Tahoma"/>
            <family val="2"/>
          </rPr>
          <t xml:space="preserve">
</t>
        </r>
        <r>
          <rPr>
            <b/>
            <sz val="10"/>
            <color rgb="FF000000"/>
            <rFont val="Tahoma"/>
            <family val="2"/>
          </rPr>
          <t>VNP40</t>
        </r>
      </text>
    </comment>
    <comment ref="C25" authorId="4" shapeId="0" xr:uid="{619CAEB4-D30D-374B-8D41-F716E00B8676}">
      <text>
        <r>
          <rPr>
            <b/>
            <sz val="10"/>
            <color rgb="FF000000"/>
            <rFont val="Tahoma"/>
            <family val="2"/>
          </rPr>
          <t xml:space="preserve">W2 7.850
</t>
        </r>
      </text>
    </comment>
    <comment ref="D25" authorId="6" shapeId="0" xr:uid="{FA85C6D9-ECFB-FC49-AACA-34C2C438890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7.890.000</t>
        </r>
      </text>
    </comment>
    <comment ref="E25" authorId="1" shapeId="0" xr:uid="{73496CAE-7045-184E-A83A-05F699835DE8}">
      <text>
        <r>
          <rPr>
            <sz val="12"/>
            <color rgb="FF000000"/>
            <rFont val="Aptos Narrow"/>
            <family val="2"/>
          </rPr>
          <t xml:space="preserve">Tặng voucher giảm giá 100,000đ cho khách hàng đổi điểm trên ứng dụng Btaskee </t>
        </r>
      </text>
    </comment>
    <comment ref="B26" authorId="4" shapeId="0" xr:uid="{FDEE75F8-FCDE-CD42-8728-D0EF523A9D3C}">
      <text>
        <r>
          <rPr>
            <b/>
            <sz val="10"/>
            <color rgb="FF000000"/>
            <rFont val="Tahoma"/>
            <family val="2"/>
          </rPr>
          <t xml:space="preserve">was 10690
</t>
        </r>
        <r>
          <rPr>
            <b/>
            <sz val="10"/>
            <color rgb="FF000000"/>
            <rFont val="Tahoma"/>
            <family val="2"/>
          </rPr>
          <t xml:space="preserve">
</t>
        </r>
        <r>
          <rPr>
            <b/>
            <sz val="10"/>
            <color rgb="FF000000"/>
            <rFont val="Tahoma"/>
            <family val="2"/>
          </rPr>
          <t>VNP100</t>
        </r>
      </text>
    </comment>
    <comment ref="C26" authorId="4" shapeId="0" xr:uid="{9CF7B644-947A-4344-8018-EDF2611D6EC3}">
      <text>
        <r>
          <rPr>
            <b/>
            <sz val="10"/>
            <color rgb="FF000000"/>
            <rFont val="Tahoma"/>
            <family val="2"/>
          </rPr>
          <t xml:space="preserve">W2 10.690
</t>
        </r>
      </text>
    </comment>
    <comment ref="D26" authorId="6" shapeId="0" xr:uid="{DD5DFCC2-0D82-B04A-8EF8-800BD949A79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10.790.000</t>
        </r>
      </text>
    </comment>
    <comment ref="E26" authorId="2" shapeId="0" xr:uid="{9DB85052-0541-C247-A411-D33AD7DC8210}">
      <text>
        <r>
          <rPr>
            <sz val="12"/>
            <color rgb="FF000000"/>
            <rFont val="Aptos Narrow"/>
            <family val="2"/>
          </rPr>
          <t>Last week was: 10.490K</t>
        </r>
      </text>
    </comment>
    <comment ref="F26" authorId="5" shapeId="0" xr:uid="{AD0EE6EA-7D91-8842-8AA5-11AF3F010306}">
      <text>
        <r>
          <rPr>
            <sz val="12"/>
            <color theme="1"/>
            <rFont val="Aptos Narrow"/>
            <family val="2"/>
            <scheme val="minor"/>
          </rPr>
          <t>chit trang:
10.590k</t>
        </r>
      </text>
    </comment>
    <comment ref="B27" authorId="4" shapeId="0" xr:uid="{5DDC401B-5F7D-F346-813D-A0589E4657CE}">
      <text>
        <r>
          <rPr>
            <b/>
            <sz val="10"/>
            <color rgb="FF000000"/>
            <rFont val="Tahoma"/>
            <family val="2"/>
          </rPr>
          <t xml:space="preserve">was 13290
</t>
        </r>
        <r>
          <rPr>
            <b/>
            <sz val="10"/>
            <color rgb="FF000000"/>
            <rFont val="Tahoma"/>
            <family val="2"/>
          </rPr>
          <t xml:space="preserve">
</t>
        </r>
        <r>
          <rPr>
            <b/>
            <sz val="10"/>
            <color rgb="FF000000"/>
            <rFont val="Tahoma"/>
            <family val="2"/>
          </rPr>
          <t>VNP100</t>
        </r>
      </text>
    </comment>
    <comment ref="C27" authorId="4" shapeId="0" xr:uid="{AA90CFD8-E70D-8C43-B597-866A25324B2C}">
      <text>
        <r>
          <rPr>
            <b/>
            <sz val="10"/>
            <color rgb="FF000000"/>
            <rFont val="Tahoma"/>
            <family val="2"/>
          </rPr>
          <t>W2 13.290</t>
        </r>
      </text>
    </comment>
    <comment ref="D27" authorId="6" shapeId="0" xr:uid="{DE085B98-2808-5244-A826-F75805A2617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F27" authorId="5" shapeId="0" xr:uid="{CFE82951-3358-47B2-B597-39F899C668E9}">
      <text>
        <r>
          <rPr>
            <sz val="12"/>
            <color rgb="FF000000"/>
            <rFont val="Aptos Narrow"/>
            <family val="2"/>
          </rPr>
          <t xml:space="preserve">chit trang:
</t>
        </r>
        <r>
          <rPr>
            <sz val="12"/>
            <color rgb="FF000000"/>
            <rFont val="Aptos Narrow"/>
            <family val="2"/>
          </rPr>
          <t>13.190k</t>
        </r>
      </text>
    </comment>
    <comment ref="B28" authorId="4" shapeId="0" xr:uid="{623DC355-9E5A-CC48-A511-7A5E0AAE9AF7}">
      <text>
        <r>
          <rPr>
            <b/>
            <sz val="10"/>
            <color rgb="FF000000"/>
            <rFont val="Tahoma"/>
            <family val="2"/>
          </rPr>
          <t xml:space="preserve">was 11490
</t>
        </r>
        <r>
          <rPr>
            <b/>
            <sz val="10"/>
            <color rgb="FF000000"/>
            <rFont val="Tahoma"/>
            <family val="2"/>
          </rPr>
          <t xml:space="preserve">
</t>
        </r>
        <r>
          <rPr>
            <b/>
            <sz val="10"/>
            <color rgb="FF000000"/>
            <rFont val="Tahoma"/>
            <family val="2"/>
          </rPr>
          <t>VNP100</t>
        </r>
      </text>
    </comment>
    <comment ref="C28" authorId="4" shapeId="0" xr:uid="{36B403C2-2A72-A54B-87D8-21117257D35B}">
      <text>
        <r>
          <rPr>
            <b/>
            <sz val="10"/>
            <color rgb="FF000000"/>
            <rFont val="Tahoma"/>
            <family val="2"/>
          </rPr>
          <t>W2 11.490</t>
        </r>
      </text>
    </comment>
    <comment ref="D28" authorId="6" shapeId="0" xr:uid="{D9F79189-B851-D045-8F18-F17E127B7EA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11.590.000</t>
        </r>
      </text>
    </comment>
    <comment ref="F28" authorId="5" shapeId="0" xr:uid="{2B64B4CC-583E-4238-867D-3E1BB6AAFA53}">
      <text>
        <r>
          <rPr>
            <sz val="12"/>
            <color theme="1"/>
            <rFont val="Aptos Narrow"/>
            <family val="2"/>
            <scheme val="minor"/>
          </rPr>
          <t>chit trang:
11.490k</t>
        </r>
      </text>
    </comment>
    <comment ref="B29" authorId="4" shapeId="0" xr:uid="{34F34D3C-D30E-1142-91E1-A7ADC612283B}">
      <text>
        <r>
          <rPr>
            <b/>
            <sz val="10"/>
            <color rgb="FF000000"/>
            <rFont val="Tahoma"/>
            <family val="2"/>
          </rPr>
          <t xml:space="preserve">was 14090
</t>
        </r>
        <r>
          <rPr>
            <b/>
            <sz val="10"/>
            <color rgb="FF000000"/>
            <rFont val="Tahoma"/>
            <family val="2"/>
          </rPr>
          <t xml:space="preserve">
</t>
        </r>
        <r>
          <rPr>
            <b/>
            <sz val="10"/>
            <color rgb="FF000000"/>
            <rFont val="Tahoma"/>
            <family val="2"/>
          </rPr>
          <t>VNP100</t>
        </r>
      </text>
    </comment>
    <comment ref="C29" authorId="4" shapeId="0" xr:uid="{F0FA0512-C0AB-584E-B2B5-2F38B2059206}">
      <text>
        <r>
          <rPr>
            <b/>
            <sz val="10"/>
            <color rgb="FF000000"/>
            <rFont val="Tahoma"/>
            <family val="2"/>
          </rPr>
          <t>W2 14.090</t>
        </r>
      </text>
    </comment>
    <comment ref="D29" authorId="6" shapeId="0" xr:uid="{3A3D2A89-8DF1-8E45-AE7F-FEA31E81809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14.190.000</t>
        </r>
      </text>
    </comment>
    <comment ref="E30" authorId="1" shapeId="0" xr:uid="{57957D7B-8B38-7845-9354-18608365A6A4}">
      <text>
        <r>
          <rPr>
            <sz val="12"/>
            <color rgb="FF000000"/>
            <rFont val="Aptos Narrow"/>
            <family val="2"/>
          </rPr>
          <t xml:space="preserve">Last week was: 21.690K
</t>
        </r>
        <r>
          <rPr>
            <sz val="12"/>
            <color rgb="FF000000"/>
            <rFont val="Aptos Narrow"/>
            <family val="2"/>
          </rPr>
          <t xml:space="preserve">
</t>
        </r>
      </text>
    </comment>
    <comment ref="E31" authorId="1" shapeId="0" xr:uid="{00E569A8-1DF3-864B-9FE3-A06FBFD7113D}">
      <text>
        <r>
          <rPr>
            <sz val="12"/>
            <color rgb="FF000000"/>
            <rFont val="Aptos Narrow"/>
            <family val="2"/>
          </rPr>
          <t xml:space="preserve">Last week was: 5.290K
</t>
        </r>
      </text>
    </comment>
    <comment ref="F31" authorId="5" shapeId="0" xr:uid="{8E84DEF8-EAC7-7B4F-96C5-8BF02283857C}">
      <text>
        <r>
          <rPr>
            <sz val="12"/>
            <color theme="1"/>
            <rFont val="Aptos Narrow"/>
            <family val="2"/>
            <scheme val="minor"/>
          </rPr>
          <t>chit trang:
5.590k</t>
        </r>
      </text>
    </comment>
    <comment ref="E32" authorId="1" shapeId="0" xr:uid="{718F5B37-7B3D-4149-8A04-70A1B8D30D4D}">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G32" authorId="3" shapeId="0" xr:uid="{43307683-D6F2-1849-9F88-8D9F86BD3211}">
      <text>
        <r>
          <rPr>
            <b/>
            <sz val="10"/>
            <color rgb="FF000000"/>
            <rFont val="Tahoma"/>
            <family val="2"/>
          </rPr>
          <t>Tran Dat:</t>
        </r>
        <r>
          <rPr>
            <sz val="10"/>
            <color rgb="FF000000"/>
            <rFont val="Tahoma"/>
            <family val="2"/>
          </rPr>
          <t xml:space="preserve">
</t>
        </r>
        <r>
          <rPr>
            <sz val="10"/>
            <color rgb="FF000000"/>
            <rFont val="Tahoma"/>
            <family val="2"/>
          </rPr>
          <t>4590</t>
        </r>
      </text>
    </comment>
    <comment ref="E33" authorId="4" shapeId="0" xr:uid="{47F4CA31-0A29-924D-BC9D-A8DC0B8954B2}">
      <text>
        <r>
          <rPr>
            <b/>
            <sz val="10"/>
            <color rgb="FF000000"/>
            <rFont val="Tahoma"/>
            <family val="2"/>
          </rPr>
          <t>was 3490000</t>
        </r>
      </text>
    </comment>
    <comment ref="G33" authorId="3" shapeId="0" xr:uid="{A1DCF3BE-CC91-254A-BC91-47D96444B8C4}">
      <text>
        <r>
          <rPr>
            <b/>
            <sz val="10"/>
            <color rgb="FF000000"/>
            <rFont val="Tahoma"/>
            <family val="2"/>
          </rPr>
          <t>Tran Dat:</t>
        </r>
        <r>
          <rPr>
            <sz val="10"/>
            <color rgb="FF000000"/>
            <rFont val="Tahoma"/>
            <family val="2"/>
          </rPr>
          <t xml:space="preserve">
</t>
        </r>
        <r>
          <rPr>
            <sz val="10"/>
            <color rgb="FF000000"/>
            <rFont val="Tahoma"/>
            <family val="2"/>
          </rPr>
          <t>3360</t>
        </r>
      </text>
    </comment>
    <comment ref="E34" authorId="1" shapeId="0" xr:uid="{9AAC1470-ADFB-1D49-870D-8D6949EAE7B4}">
      <text>
        <r>
          <rPr>
            <sz val="12"/>
            <color rgb="FF000000"/>
            <rFont val="Aptos Narrow"/>
            <family val="2"/>
          </rPr>
          <t>Last week was: 3.890K</t>
        </r>
      </text>
    </comment>
    <comment ref="D35" authorId="6" shapeId="0" xr:uid="{3B214B63-A35C-6149-ABBF-EA8A3B84319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18.190.000</t>
        </r>
      </text>
    </comment>
    <comment ref="F35" authorId="5" shapeId="0" xr:uid="{10BE9E32-4F95-4B47-8C82-A6EFBB8CFE96}">
      <text>
        <r>
          <rPr>
            <sz val="12"/>
            <color theme="1"/>
            <rFont val="Aptos Narrow"/>
            <family val="2"/>
            <scheme val="minor"/>
          </rPr>
          <t>chit trang:
17.990k</t>
        </r>
      </text>
    </comment>
    <comment ref="G35" authorId="3" shapeId="0" xr:uid="{1195C90A-99A9-3A44-9A86-CEE18BC2EC06}">
      <text>
        <r>
          <rPr>
            <b/>
            <sz val="10"/>
            <color rgb="FF000000"/>
            <rFont val="Tahoma"/>
            <family val="2"/>
          </rPr>
          <t>Tran Dat:</t>
        </r>
        <r>
          <rPr>
            <sz val="10"/>
            <color rgb="FF000000"/>
            <rFont val="Tahoma"/>
            <family val="2"/>
          </rPr>
          <t xml:space="preserve">
</t>
        </r>
        <r>
          <rPr>
            <sz val="10"/>
            <color rgb="FF000000"/>
            <rFont val="Tahoma"/>
            <family val="2"/>
          </rPr>
          <t>17690</t>
        </r>
      </text>
    </comment>
    <comment ref="D36" authorId="6" shapeId="0" xr:uid="{9AD34FAA-A578-9E40-AF79-30D47E39CAE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23.690.000</t>
        </r>
      </text>
    </comment>
    <comment ref="F36" authorId="5" shapeId="0" xr:uid="{219F2EAC-258A-564D-8336-2C6AFAF31912}">
      <text>
        <r>
          <rPr>
            <sz val="12"/>
            <color theme="1"/>
            <rFont val="Aptos Narrow"/>
            <family val="2"/>
            <scheme val="minor"/>
          </rPr>
          <t>chit trang:
23.190k</t>
        </r>
      </text>
    </comment>
    <comment ref="G36" authorId="3" shapeId="0" xr:uid="{E1877E6C-4160-D743-9959-E5AE5B439C49}">
      <text>
        <r>
          <rPr>
            <b/>
            <sz val="10"/>
            <color rgb="FF000000"/>
            <rFont val="Tahoma"/>
            <family val="2"/>
          </rPr>
          <t>Tran Dat:</t>
        </r>
        <r>
          <rPr>
            <sz val="10"/>
            <color rgb="FF000000"/>
            <rFont val="Tahoma"/>
            <family val="2"/>
          </rPr>
          <t xml:space="preserve">
</t>
        </r>
        <r>
          <rPr>
            <sz val="10"/>
            <color rgb="FF000000"/>
            <rFont val="Tahoma"/>
            <family val="2"/>
          </rPr>
          <t>23990</t>
        </r>
      </text>
    </comment>
    <comment ref="D37" authorId="6" shapeId="0" xr:uid="{9BD57FC1-782B-E543-BB27-F1CF286DC36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26.690.000</t>
        </r>
      </text>
    </comment>
    <comment ref="G37" authorId="3" shapeId="0" xr:uid="{55F31160-EF6F-2143-AEF9-1D533C47186E}">
      <text>
        <r>
          <rPr>
            <b/>
            <sz val="10"/>
            <color rgb="FF000000"/>
            <rFont val="Tahoma"/>
            <family val="2"/>
          </rPr>
          <t>Tran Dat:</t>
        </r>
        <r>
          <rPr>
            <sz val="10"/>
            <color rgb="FF000000"/>
            <rFont val="Tahoma"/>
            <family val="2"/>
          </rPr>
          <t xml:space="preserve">
</t>
        </r>
        <r>
          <rPr>
            <sz val="10"/>
            <color rgb="FF000000"/>
            <rFont val="Tahoma"/>
            <family val="2"/>
          </rPr>
          <t>26790</t>
        </r>
      </text>
    </comment>
    <comment ref="D38" authorId="6" shapeId="0" xr:uid="{EC437F2A-B406-B34D-89B2-E3B74B49834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32.490.000</t>
        </r>
      </text>
    </comment>
    <comment ref="F38" authorId="5" shapeId="0" xr:uid="{4C9EBC10-AB81-4F3C-A63B-F3ED00AE190B}">
      <text>
        <r>
          <rPr>
            <sz val="12"/>
            <color theme="1"/>
            <rFont val="Aptos Narrow"/>
            <family val="2"/>
            <scheme val="minor"/>
          </rPr>
          <t>chit trang:
32.690k</t>
        </r>
      </text>
    </comment>
    <comment ref="B39" authorId="4" shapeId="0" xr:uid="{6DF7D0D7-B20C-5D42-9FD1-3B7FF289EA37}">
      <text>
        <r>
          <rPr>
            <b/>
            <sz val="10"/>
            <color rgb="FF000000"/>
            <rFont val="Tahoma"/>
            <family val="2"/>
          </rPr>
          <t>was 39840</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Sheva Son</author>
    <author>Tran Dat</author>
    <author>Microsoft Office User</author>
    <author>chit trang</author>
    <author>Người dùng Khách</author>
  </authors>
  <commentList>
    <comment ref="C2" authorId="0" shapeId="0" xr:uid="{499E0ECD-A7B7-324C-8615-6DDA4C6FD16C}">
      <text>
        <r>
          <rPr>
            <b/>
            <sz val="10"/>
            <color rgb="FF000000"/>
            <rFont val="Tahoma"/>
            <family val="2"/>
          </rPr>
          <t>W3 21340</t>
        </r>
      </text>
    </comment>
    <comment ref="D2" authorId="1" shapeId="0" xr:uid="{D745FFA1-F2E1-884B-91C6-58B653B2566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21.190.000</t>
        </r>
      </text>
    </comment>
    <comment ref="E2" authorId="2" shapeId="0" xr:uid="{6F458F05-3E76-DC49-85EB-53211ACE0A0F}">
      <text>
        <r>
          <rPr>
            <sz val="12"/>
            <color theme="1"/>
            <rFont val="Aptos Narrow"/>
            <family val="2"/>
            <scheme val="minor"/>
          </rPr>
          <t xml:space="preserve">Last week is: 21.990K
 Tết vui khui Túi vàng Cơ hội trúng hàng trăm Túi vàng đến ngày 14/02/2025 </t>
        </r>
      </text>
    </comment>
    <comment ref="G2" authorId="3" shapeId="0" xr:uid="{94B21537-55A1-D44C-BFD2-C321A18DA8B6}">
      <text>
        <r>
          <rPr>
            <b/>
            <sz val="10"/>
            <color rgb="FF000000"/>
            <rFont val="Tahoma"/>
            <family val="2"/>
          </rPr>
          <t>Tran Dat:</t>
        </r>
        <r>
          <rPr>
            <sz val="10"/>
            <color rgb="FF000000"/>
            <rFont val="Tahoma"/>
            <family val="2"/>
          </rPr>
          <t xml:space="preserve">
</t>
        </r>
        <r>
          <rPr>
            <sz val="10"/>
            <color rgb="FF000000"/>
            <rFont val="Tahoma"/>
            <family val="2"/>
          </rPr>
          <t>20.890.000</t>
        </r>
      </text>
    </comment>
    <comment ref="B3" authorId="4" shapeId="0" xr:uid="{5659D3F4-CB3A-8148-9987-44CD1A1672E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3" authorId="4" shapeId="0" xr:uid="{438110BC-1FB8-9E43-A647-29BAFC5D71B0}">
      <text>
        <r>
          <rPr>
            <b/>
            <sz val="10"/>
            <color rgb="FF000000"/>
            <rFont val="Tahoma"/>
            <family val="2"/>
          </rPr>
          <t>W3 24640</t>
        </r>
      </text>
    </comment>
    <comment ref="E3" authorId="2" shapeId="0" xr:uid="{1073D262-FBBB-B343-ACF4-FCE8F472FC91}">
      <text>
        <r>
          <rPr>
            <sz val="12"/>
            <color theme="1"/>
            <rFont val="Aptos Narrow"/>
            <family val="2"/>
            <scheme val="minor"/>
          </rPr>
          <t>Last week is: 24.990K
 Tết vui khui Túi vàng Cơ hội trúng hàng trăm Túi vàng đến ngày 14/02/2025 
Giảm thêm 100K cho khách hàng checkin tại tiểu cảnh Tết Corner của shop</t>
        </r>
      </text>
    </comment>
    <comment ref="G3" authorId="3" shapeId="0" xr:uid="{C10774F1-0FB9-0047-A1BD-22BC1719431D}">
      <text>
        <r>
          <rPr>
            <b/>
            <sz val="10"/>
            <color rgb="FF000000"/>
            <rFont val="Tahoma"/>
            <family val="2"/>
          </rPr>
          <t>Tran Dat:</t>
        </r>
        <r>
          <rPr>
            <sz val="10"/>
            <color rgb="FF000000"/>
            <rFont val="Tahoma"/>
            <family val="2"/>
          </rPr>
          <t xml:space="preserve">
</t>
        </r>
        <r>
          <rPr>
            <sz val="10"/>
            <color rgb="FF000000"/>
            <rFont val="Tahoma"/>
            <family val="2"/>
          </rPr>
          <t xml:space="preserve">24.690.000
</t>
        </r>
      </text>
    </comment>
    <comment ref="C4" authorId="0" shapeId="0" xr:uid="{AB58B826-C826-044E-8D42-CCD028828B52}">
      <text>
        <r>
          <rPr>
            <b/>
            <sz val="10"/>
            <color rgb="FF000000"/>
            <rFont val="Tahoma"/>
            <family val="2"/>
          </rPr>
          <t>W3 27340</t>
        </r>
      </text>
    </comment>
    <comment ref="E4" authorId="4" shapeId="0" xr:uid="{09A81587-2637-434A-9F69-937D26F5FD40}">
      <text>
        <r>
          <rPr>
            <sz val="12"/>
            <color rgb="FF000000"/>
            <rFont val="Aptos Narrow"/>
            <family val="2"/>
          </rPr>
          <t xml:space="preserve">Last week was: 28.190K
</t>
        </r>
        <r>
          <rPr>
            <sz val="12"/>
            <color rgb="FF000000"/>
            <rFont val="Aptos Narrow"/>
            <family val="2"/>
          </rPr>
          <t xml:space="preserve">
</t>
        </r>
        <r>
          <rPr>
            <sz val="12"/>
            <color rgb="FF000000"/>
            <rFont val="Aptos Narrow"/>
            <family val="2"/>
          </rPr>
          <t xml:space="preserve">Checkin tại khu vực Tết được giảm 100K
</t>
        </r>
      </text>
    </comment>
    <comment ref="B5" authorId="4" shapeId="0" xr:uid="{CC926B43-ACD5-DA4A-9158-7A3999620BC2}">
      <text>
        <r>
          <rPr>
            <sz val="10"/>
            <color rgb="FF000000"/>
            <rFont val="Aptos Narrow"/>
            <family val="2"/>
            <scheme val="minor"/>
          </rPr>
          <t xml:space="preserve">Tặng phiếu mua hàng mua AirPods và Apple Watch trị giá 500,000đ
</t>
        </r>
        <r>
          <rPr>
            <sz val="10"/>
            <color rgb="FF000000"/>
            <rFont val="Aptos Narrow"/>
            <family val="2"/>
            <scheme val="minor"/>
          </rPr>
          <t> Phiếu mua hàng mua sản phẩm giá niêm yết từ 5 triệu thuộc các nhóm TAI NGHE - LOA hãng HARMAN KARDON, JBL,MONSTER, KLIPSCH, MARSHALL, SONY; Smartwatch hãng HUAWEI, GARMIN, SAMSUNG, IMOO, OPPO, AMAZFIT trị giá 500.000đ</t>
        </r>
      </text>
    </comment>
    <comment ref="C5" authorId="0" shapeId="0" xr:uid="{9EDEE473-A9AC-424D-A997-F3265CCA698A}">
      <text>
        <r>
          <rPr>
            <b/>
            <sz val="10"/>
            <color rgb="FF000000"/>
            <rFont val="Tahoma"/>
            <family val="2"/>
          </rPr>
          <t>W3 32640</t>
        </r>
      </text>
    </comment>
    <comment ref="E5" authorId="2" shapeId="0" xr:uid="{55FE1DC4-0D7F-B844-8AB3-DB24A8FBE6E4}">
      <text>
        <r>
          <rPr>
            <sz val="12"/>
            <color theme="1"/>
            <rFont val="Aptos Narrow"/>
            <family val="2"/>
            <scheme val="minor"/>
          </rPr>
          <t xml:space="preserve">Last week is: 32.790K
Giảm giá shock giờ vàng từ 9-22h ngày 18-31/1/2025
 Tết vui khui Túi vàng Cơ hội trúng hàng trăm Túi vàng đến ngày 14/02/2025 </t>
        </r>
      </text>
    </comment>
    <comment ref="F5" authorId="5" shapeId="0" xr:uid="{08DBBAC7-94D8-284A-9284-8186F830C61E}">
      <text>
        <r>
          <rPr>
            <sz val="12"/>
            <color theme="1"/>
            <rFont val="Aptos Narrow"/>
            <family val="2"/>
            <scheme val="minor"/>
          </rPr>
          <t>chit trang:
326790k</t>
        </r>
      </text>
    </comment>
    <comment ref="G5" authorId="3" shapeId="0" xr:uid="{F0D0E448-A4F5-1841-8E59-B3FB8F41BE9A}">
      <text>
        <r>
          <rPr>
            <sz val="12"/>
            <color rgb="FF000000"/>
            <rFont val="Aptos Narrow"/>
            <family val="2"/>
          </rPr>
          <t xml:space="preserve">Tran Dat:
</t>
        </r>
        <r>
          <rPr>
            <sz val="12"/>
            <color rgb="FF000000"/>
            <rFont val="Aptos Narrow"/>
            <family val="2"/>
          </rPr>
          <t>32.390</t>
        </r>
      </text>
    </comment>
    <comment ref="C6" authorId="0" shapeId="0" xr:uid="{F16203F5-6A08-FF48-9950-63709F2C6B3D}">
      <text>
        <r>
          <rPr>
            <b/>
            <sz val="10"/>
            <color rgb="FF000000"/>
            <rFont val="Tahoma"/>
            <family val="2"/>
          </rPr>
          <t>W3 18740</t>
        </r>
      </text>
    </comment>
    <comment ref="D6" authorId="1" shapeId="0" xr:uid="{CE680881-44A0-5B43-8827-5D818763877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18.990.000</t>
        </r>
      </text>
    </comment>
    <comment ref="E6" authorId="2" shapeId="0" xr:uid="{8201DF4E-8EAB-3A46-884F-F4E00D40A334}">
      <text>
        <r>
          <rPr>
            <sz val="12"/>
            <color rgb="FF000000"/>
            <rFont val="Aptos Narrow"/>
            <family val="2"/>
          </rPr>
          <t xml:space="preserve">Last week is: 19.490K
</t>
        </r>
        <r>
          <rPr>
            <sz val="12"/>
            <color rgb="FF000000"/>
            <rFont val="Aptos Narrow"/>
            <family val="2"/>
          </rPr>
          <t xml:space="preserve">
</t>
        </r>
        <r>
          <rPr>
            <sz val="12"/>
            <color rgb="FF000000"/>
            <rFont val="Aptos Narrow"/>
            <family val="2"/>
          </rPr>
          <t xml:space="preserve"> Tết vui khui Túi vàng Cơ hội trúng hàng trăm Túi vàng đến ngày 14/02/2025 </t>
        </r>
      </text>
    </comment>
    <comment ref="C7" authorId="0" shapeId="0" xr:uid="{8AA78C59-E237-7A44-98F7-E249ED33C3A5}">
      <text>
        <r>
          <rPr>
            <b/>
            <sz val="10"/>
            <color rgb="FF000000"/>
            <rFont val="Tahoma"/>
            <family val="2"/>
          </rPr>
          <t>W3 22440</t>
        </r>
      </text>
    </comment>
    <comment ref="E7" authorId="2" shapeId="0" xr:uid="{EA6599CF-E981-3346-8433-501372BE13E6}">
      <text>
        <r>
          <rPr>
            <sz val="12"/>
            <color rgb="FF000000"/>
            <rFont val="Aptos Narrow"/>
            <family val="2"/>
          </rPr>
          <t xml:space="preserve">Last week is: 22.990K
</t>
        </r>
        <r>
          <rPr>
            <sz val="12"/>
            <color rgb="FF000000"/>
            <rFont val="Aptos Narrow"/>
            <family val="2"/>
          </rPr>
          <t xml:space="preserve">
</t>
        </r>
        <r>
          <rPr>
            <sz val="12"/>
            <color rgb="FF000000"/>
            <rFont val="Aptos Narrow"/>
            <family val="2"/>
          </rPr>
          <t xml:space="preserve">Giảm ngay 200,000đ cho khách hàng mua gói cước 3V200B </t>
        </r>
      </text>
    </comment>
    <comment ref="G7" authorId="3" shapeId="0" xr:uid="{66BC55DE-FCBB-BE4A-871C-C2486C6DB648}">
      <text>
        <r>
          <rPr>
            <b/>
            <sz val="10"/>
            <color rgb="FF000000"/>
            <rFont val="Tahoma"/>
            <family val="2"/>
          </rPr>
          <t>Tran Dat:</t>
        </r>
        <r>
          <rPr>
            <sz val="10"/>
            <color rgb="FF000000"/>
            <rFont val="Tahoma"/>
            <family val="2"/>
          </rPr>
          <t xml:space="preserve">
</t>
        </r>
        <r>
          <rPr>
            <sz val="10"/>
            <color rgb="FF000000"/>
            <rFont val="Tahoma"/>
            <family val="2"/>
          </rPr>
          <t>21.790</t>
        </r>
      </text>
    </comment>
    <comment ref="B9" authorId="4" shapeId="0" xr:uid="{3052D6F8-3BB9-5D45-9B4D-A3B797255E97}">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4" shapeId="0" xr:uid="{FF1B8304-553F-5841-81BA-231535A2FD93}">
      <text>
        <r>
          <rPr>
            <b/>
            <sz val="10"/>
            <color rgb="FF000000"/>
            <rFont val="Tahoma"/>
            <family val="2"/>
          </rPr>
          <t>W3 29140</t>
        </r>
      </text>
    </comment>
    <comment ref="E9" authorId="2" shapeId="0" xr:uid="{F8CBF665-99AA-FA42-846A-059C9FDA32BF}">
      <text>
        <r>
          <rPr>
            <sz val="12"/>
            <color rgb="FF000000"/>
            <rFont val="Aptos Narrow"/>
            <family val="2"/>
          </rPr>
          <t xml:space="preserve">Last week was: 28.490.000
</t>
        </r>
        <r>
          <rPr>
            <sz val="12"/>
            <color rgb="FF000000"/>
            <rFont val="Aptos Narrow"/>
            <family val="2"/>
          </rPr>
          <t xml:space="preserve">
</t>
        </r>
      </text>
    </comment>
    <comment ref="B10" authorId="4" shapeId="0" xr:uid="{1D25B3F2-1646-094F-BD0D-013AD3E79BD3}">
      <text>
        <r>
          <rPr>
            <b/>
            <sz val="10"/>
            <color rgb="FF000000"/>
            <rFont val="Tahoma"/>
            <family val="2"/>
          </rPr>
          <t>was 18440</t>
        </r>
      </text>
    </comment>
    <comment ref="C10" authorId="4" shapeId="0" xr:uid="{6034AD3E-D9C5-6C41-AD1D-FFF0DD8B794A}">
      <text>
        <r>
          <rPr>
            <b/>
            <sz val="10"/>
            <color rgb="FF000000"/>
            <rFont val="Tahoma"/>
            <family val="2"/>
          </rPr>
          <t>W3 18440</t>
        </r>
      </text>
    </comment>
    <comment ref="E10" authorId="2" shapeId="0" xr:uid="{02A3DD6D-24EC-574E-BCD2-2A1DB86BE000}">
      <text>
        <r>
          <rPr>
            <sz val="12"/>
            <color rgb="FF000000"/>
            <rFont val="Aptos Narrow"/>
            <family val="2"/>
          </rPr>
          <t xml:space="preserve">Last week was: 19.690K
</t>
        </r>
        <r>
          <rPr>
            <sz val="12"/>
            <color rgb="FF000000"/>
            <rFont val="Aptos Narrow"/>
            <family val="2"/>
          </rPr>
          <t xml:space="preserve">
</t>
        </r>
        <r>
          <rPr>
            <sz val="12"/>
            <color rgb="FF000000"/>
            <rFont val="Aptos Narrow"/>
            <family val="2"/>
          </rPr>
          <t xml:space="preserve">Chỉ còn màu Purple, Blue, White số lượng ít
</t>
        </r>
      </text>
    </comment>
    <comment ref="B12" authorId="4" shapeId="0" xr:uid="{B4DB9232-E418-9D40-AA90-F12B2DD53C91}">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4" shapeId="0" xr:uid="{1F5EAA15-6F36-634F-8D54-EE4D965EEE9E}">
      <text>
        <r>
          <rPr>
            <b/>
            <sz val="10"/>
            <color rgb="FF000000"/>
            <rFont val="Tahoma"/>
            <family val="2"/>
          </rPr>
          <t xml:space="preserve">W3 13190
</t>
        </r>
      </text>
    </comment>
    <comment ref="E12" authorId="2" shapeId="0" xr:uid="{FC8B5C50-251F-914C-A4C0-FD3375B63F7D}">
      <text>
        <r>
          <rPr>
            <sz val="12"/>
            <color rgb="FF000000"/>
            <rFont val="Aptos Narrow"/>
            <family val="2"/>
          </rPr>
          <t xml:space="preserve">
</t>
        </r>
        <r>
          <rPr>
            <sz val="12"/>
            <color rgb="FF000000"/>
            <rFont val="Aptos Narrow"/>
            <family val="2"/>
          </rPr>
          <t xml:space="preserve">- Tết vui khui Túi vàng Cơ hội trúng hàng trăm Túi vàng đến ngày 14/02/2025 
</t>
        </r>
        <r>
          <rPr>
            <sz val="12"/>
            <color rgb="FF000000"/>
            <rFont val="Aptos Narrow"/>
            <family val="2"/>
          </rPr>
          <t xml:space="preserve">- Giảm 700K cho màu Đen và Starlight (trừ vào giá)
</t>
        </r>
      </text>
    </comment>
    <comment ref="G12" authorId="3" shapeId="0" xr:uid="{5965AB00-A98F-EC49-ACFF-771C2E7AC991}">
      <text>
        <r>
          <rPr>
            <b/>
            <sz val="10"/>
            <color rgb="FF000000"/>
            <rFont val="Tahoma"/>
            <family val="2"/>
          </rPr>
          <t>Tran Dat:</t>
        </r>
        <r>
          <rPr>
            <sz val="10"/>
            <color rgb="FF000000"/>
            <rFont val="Tahoma"/>
            <family val="2"/>
          </rPr>
          <t xml:space="preserve">
</t>
        </r>
        <r>
          <rPr>
            <sz val="10"/>
            <color rgb="FF000000"/>
            <rFont val="Tahoma"/>
            <family val="2"/>
          </rPr>
          <t>12790</t>
        </r>
      </text>
    </comment>
    <comment ref="E13" authorId="6" shapeId="0" xr:uid="{35B71844-4E02-4643-A585-82B53156D37D}">
      <text>
        <r>
          <rPr>
            <sz val="12"/>
            <color rgb="FF000000"/>
            <rFont val="Aptos Narrow"/>
            <family val="2"/>
          </rPr>
          <t>Last week was: 10.990K</t>
        </r>
      </text>
    </comment>
    <comment ref="E14" authorId="2" shapeId="0" xr:uid="{2D92BBB2-B79F-2C42-BE04-EB10BEFE6797}">
      <text>
        <r>
          <rPr>
            <sz val="12"/>
            <color rgb="FF000000"/>
            <rFont val="Aptos Narrow"/>
            <family val="2"/>
          </rPr>
          <t xml:space="preserve">Giảm 200K khi mua Online (đã trừ vào giá)
</t>
        </r>
        <r>
          <rPr>
            <sz val="12"/>
            <color rgb="FF000000"/>
            <rFont val="Aptos Narrow"/>
            <family val="2"/>
          </rPr>
          <t xml:space="preserve">
</t>
        </r>
        <r>
          <rPr>
            <sz val="12"/>
            <color rgb="FF000000"/>
            <rFont val="Aptos Narrow"/>
            <family val="2"/>
          </rPr>
          <t xml:space="preserve">Trợ giá 4G giảm 300K đã trừ vào giá
</t>
        </r>
      </text>
    </comment>
    <comment ref="E15" authorId="4" shapeId="0" xr:uid="{60ABEC6B-1F03-2F4D-BC52-F0011765F969}">
      <text>
        <r>
          <rPr>
            <sz val="12"/>
            <color theme="1"/>
            <rFont val="Aptos Narrow"/>
            <family val="2"/>
            <scheme val="minor"/>
          </rPr>
          <t>Last week was: 13.990K
 Màu Black và Starlight giảm thêm 700K còn 13.290K</t>
        </r>
      </text>
    </comment>
    <comment ref="E16" authorId="2" shapeId="0" xr:uid="{1A256A58-11E2-F94F-8599-CB7D7DBCA285}">
      <text>
        <r>
          <rPr>
            <sz val="12"/>
            <color theme="1"/>
            <rFont val="Aptos Narrow"/>
            <family val="2"/>
            <scheme val="minor"/>
          </rPr>
          <t xml:space="preserve">Last week is: 8.490K
</t>
        </r>
      </text>
    </comment>
    <comment ref="B17" authorId="4" shapeId="0" xr:uid="{9E9BFBC6-A016-0143-9F6E-C00ADFFF65B6}">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4" shapeId="0" xr:uid="{4A5250E4-F329-1345-AE93-99EDF05F1036}">
      <text>
        <r>
          <rPr>
            <b/>
            <sz val="10"/>
            <color rgb="FF000000"/>
            <rFont val="Tahoma"/>
            <family val="2"/>
          </rPr>
          <t xml:space="preserve">W3 7040
</t>
        </r>
      </text>
    </comment>
    <comment ref="E17" authorId="2" shapeId="0" xr:uid="{F1D61320-2F80-634F-8477-FC91EF54FBBD}">
      <text>
        <r>
          <rPr>
            <sz val="12"/>
            <color rgb="FF000000"/>
            <rFont val="Aptos Narrow"/>
            <family val="2"/>
          </rPr>
          <t>Last week was: 6.890k</t>
        </r>
      </text>
    </comment>
    <comment ref="B18" authorId="4" shapeId="0" xr:uid="{BA288CFD-CBF2-F049-AF6A-40A2C5B10765}">
      <text>
        <r>
          <rPr>
            <b/>
            <sz val="10"/>
            <color rgb="FF000000"/>
            <rFont val="Tahoma"/>
            <family val="2"/>
          </rPr>
          <t>was 14390</t>
        </r>
      </text>
    </comment>
    <comment ref="C18" authorId="4" shapeId="0" xr:uid="{CF94CACA-0EAB-AD4B-A93B-6F30C3AD8EA2}">
      <text>
        <r>
          <rPr>
            <b/>
            <sz val="10"/>
            <color rgb="FF000000"/>
            <rFont val="Tahoma"/>
            <family val="2"/>
          </rPr>
          <t>W3 14390</t>
        </r>
      </text>
    </comment>
    <comment ref="E18" authorId="2" shapeId="0" xr:uid="{BF5F9AEC-5134-F54F-A750-89ECFB1D77A2}">
      <text>
        <r>
          <rPr>
            <sz val="12"/>
            <color rgb="FF000000"/>
            <rFont val="Aptos Narrow"/>
            <family val="2"/>
          </rPr>
          <t xml:space="preserve">Last week was: 14.340K
</t>
        </r>
      </text>
    </comment>
    <comment ref="G18" authorId="3" shapeId="0" xr:uid="{F42FF605-821A-154E-AFC9-A1C088C8AB90}">
      <text>
        <r>
          <rPr>
            <b/>
            <sz val="10"/>
            <color rgb="FF000000"/>
            <rFont val="Tahoma"/>
            <family val="2"/>
          </rPr>
          <t>Tran Dat:</t>
        </r>
        <r>
          <rPr>
            <sz val="10"/>
            <color rgb="FF000000"/>
            <rFont val="Tahoma"/>
            <family val="2"/>
          </rPr>
          <t>14.790</t>
        </r>
      </text>
    </comment>
    <comment ref="E19" authorId="2" shapeId="0" xr:uid="{4D21C8EA-B144-7146-AF80-57B5DE4E9439}">
      <text>
        <r>
          <rPr>
            <sz val="12"/>
            <color rgb="FF000000"/>
            <rFont val="Aptos Narrow"/>
            <family val="2"/>
          </rPr>
          <t xml:space="preserve">Last week is: 21.275K
</t>
        </r>
        <r>
          <rPr>
            <sz val="12"/>
            <color rgb="FF000000"/>
            <rFont val="Aptos Narrow"/>
            <family val="2"/>
          </rPr>
          <t xml:space="preserve">
</t>
        </r>
      </text>
    </comment>
    <comment ref="G19" authorId="3" shapeId="0" xr:uid="{FBBB9CA4-3A29-5A41-A238-39DA2FDB6A4F}">
      <text>
        <r>
          <rPr>
            <b/>
            <sz val="10"/>
            <color rgb="FF000000"/>
            <rFont val="Tahoma"/>
            <family val="2"/>
          </rPr>
          <t>Tran Dat:</t>
        </r>
        <r>
          <rPr>
            <sz val="10"/>
            <color rgb="FF000000"/>
            <rFont val="Tahoma"/>
            <family val="2"/>
          </rPr>
          <t xml:space="preserve">
</t>
        </r>
        <r>
          <rPr>
            <sz val="10"/>
            <color rgb="FF000000"/>
            <rFont val="Tahoma"/>
            <family val="2"/>
          </rPr>
          <t>20190000</t>
        </r>
      </text>
    </comment>
    <comment ref="E20" authorId="2" shapeId="0" xr:uid="{5A359D6C-7C07-A94D-9678-C0717AE08275}">
      <text>
        <r>
          <rPr>
            <sz val="12"/>
            <color rgb="FF000000"/>
            <rFont val="Aptos Narrow"/>
            <family val="2"/>
          </rPr>
          <t xml:space="preserve">Last week is: 26.918K
</t>
        </r>
      </text>
    </comment>
    <comment ref="B21" authorId="4" shapeId="0" xr:uid="{A08DBCFD-6E39-B844-8438-33FA254EB04B}">
      <text>
        <r>
          <rPr>
            <b/>
            <sz val="10"/>
            <color rgb="FF000000"/>
            <rFont val="Tahoma"/>
            <family val="2"/>
          </rPr>
          <t>was 36640</t>
        </r>
      </text>
    </comment>
    <comment ref="C21" authorId="4" shapeId="0" xr:uid="{8B7E1954-492B-E547-9562-CCBF8AAAE84F}">
      <text>
        <r>
          <rPr>
            <b/>
            <sz val="10"/>
            <color rgb="FF000000"/>
            <rFont val="Tahoma"/>
            <family val="2"/>
          </rPr>
          <t>W3 36640</t>
        </r>
      </text>
    </comment>
    <comment ref="E21" authorId="2" shapeId="0" xr:uid="{64983391-8987-2845-B621-2CD34E5AC0BF}">
      <text>
        <r>
          <rPr>
            <sz val="12"/>
            <color rgb="FF000000"/>
            <rFont val="Aptos Narrow"/>
            <family val="2"/>
          </rPr>
          <t xml:space="preserve">Last week was: 36.790K
</t>
        </r>
        <r>
          <rPr>
            <sz val="12"/>
            <color rgb="FF000000"/>
            <rFont val="Aptos Narrow"/>
            <family val="2"/>
          </rPr>
          <t xml:space="preserve">
</t>
        </r>
        <r>
          <rPr>
            <sz val="12"/>
            <color rgb="FF000000"/>
            <rFont val="Aptos Narrow"/>
            <family val="2"/>
          </rPr>
          <t xml:space="preserve">Nhập mã ZLP500 giảm ngay 500.000đ cho đơn hàng tối thiểu từ 20 triệu trở lên qua Zalopay (Yêu cầu thanh toán 100% giá trị đơn hàng) 
</t>
        </r>
      </text>
    </comment>
    <comment ref="E22" authorId="2" shapeId="0" xr:uid="{FB7E787A-620B-1C43-8485-A1C06E572377}">
      <text>
        <r>
          <rPr>
            <sz val="12"/>
            <color theme="1"/>
            <rFont val="Aptos Narrow"/>
            <family val="2"/>
            <scheme val="minor"/>
          </rPr>
          <t xml:space="preserve">Last week was: 5.790K
Tặng voucher giảm giá 100,000đ cho khách hàng đổi điểm trên ứng dụng Btaskee </t>
        </r>
      </text>
    </comment>
    <comment ref="G22" authorId="3" shapeId="0" xr:uid="{F4C08951-D910-0F47-8C8E-5CF9C823DDA2}">
      <text>
        <r>
          <rPr>
            <b/>
            <sz val="10"/>
            <color rgb="FF000000"/>
            <rFont val="Tahoma"/>
            <family val="2"/>
          </rPr>
          <t>Tran Dat:</t>
        </r>
        <r>
          <rPr>
            <sz val="10"/>
            <color rgb="FF000000"/>
            <rFont val="Tahoma"/>
            <family val="2"/>
          </rPr>
          <t xml:space="preserve">
</t>
        </r>
        <r>
          <rPr>
            <sz val="10"/>
            <color rgb="FF000000"/>
            <rFont val="Tahoma"/>
            <family val="2"/>
          </rPr>
          <t>5790</t>
        </r>
      </text>
    </comment>
    <comment ref="E23" authorId="2" shapeId="0" xr:uid="{BD6343F7-D974-784E-AC0E-D6460700BE27}">
      <text>
        <r>
          <rPr>
            <sz val="12"/>
            <color rgb="FF000000"/>
            <rFont val="Aptos Narrow"/>
            <family val="2"/>
          </rPr>
          <t xml:space="preserve">  Tặng voucher giảm giá 100,000đ cho khách hàng đổi điểm trên ứng dụng Btaskee </t>
        </r>
      </text>
    </comment>
    <comment ref="F23" authorId="5" shapeId="0" xr:uid="{6B12FBD7-65AC-064F-960E-7802EAFF204C}">
      <text>
        <r>
          <rPr>
            <sz val="12"/>
            <color theme="1"/>
            <rFont val="Aptos Narrow"/>
            <family val="2"/>
            <scheme val="minor"/>
          </rPr>
          <t>chit trang:
7.190k</t>
        </r>
      </text>
    </comment>
    <comment ref="E24" authorId="2" shapeId="0" xr:uid="{CD50161B-6E56-C04E-8B33-B6D9279D0E5A}">
      <text>
        <r>
          <rPr>
            <sz val="12"/>
            <color rgb="FF000000"/>
            <rFont val="Aptos Narrow"/>
            <family val="2"/>
          </rPr>
          <t xml:space="preserve">Tặng voucher giảm giá 100,000đ cho khách hàng đổi điểm trên ứng dụng Btaskee </t>
        </r>
      </text>
    </comment>
    <comment ref="G24" authorId="3" shapeId="0" xr:uid="{89617ECA-13AE-AE4D-B6CE-28AFFBD311A0}">
      <text>
        <r>
          <rPr>
            <b/>
            <sz val="10"/>
            <color rgb="FF000000"/>
            <rFont val="Tahoma"/>
            <family val="2"/>
          </rPr>
          <t>Tran Dat:</t>
        </r>
        <r>
          <rPr>
            <sz val="10"/>
            <color rgb="FF000000"/>
            <rFont val="Tahoma"/>
            <family val="2"/>
          </rPr>
          <t xml:space="preserve">
</t>
        </r>
        <r>
          <rPr>
            <sz val="10"/>
            <color rgb="FF000000"/>
            <rFont val="Tahoma"/>
            <family val="2"/>
          </rPr>
          <t>6590000</t>
        </r>
      </text>
    </comment>
    <comment ref="E25" authorId="2" shapeId="0" xr:uid="{58D136BD-B689-0C49-8658-AB0ED5B0A1D9}">
      <text>
        <r>
          <rPr>
            <sz val="12"/>
            <color rgb="FF000000"/>
            <rFont val="Aptos Narrow"/>
            <family val="2"/>
          </rPr>
          <t xml:space="preserve">Tặng voucher giảm giá 100,000đ cho khách hàng đổi điểm trên ứng dụng Btaskee </t>
        </r>
      </text>
    </comment>
    <comment ref="E26" authorId="6" shapeId="0" xr:uid="{67FE0733-D01E-CA42-BF0D-CECCD7F111FC}">
      <text>
        <r>
          <rPr>
            <sz val="12"/>
            <color rgb="FF000000"/>
            <rFont val="Aptos Narrow"/>
            <family val="2"/>
          </rPr>
          <t>Last week was: 10.490K</t>
        </r>
      </text>
    </comment>
    <comment ref="F26" authorId="5" shapeId="0" xr:uid="{F3ECCE57-19E0-4B30-A509-393290A8348C}">
      <text>
        <r>
          <rPr>
            <sz val="12"/>
            <color theme="1"/>
            <rFont val="Aptos Narrow"/>
            <family val="2"/>
            <scheme val="minor"/>
          </rPr>
          <t>chit trang:
9.790.000</t>
        </r>
      </text>
    </comment>
    <comment ref="G26" authorId="3" shapeId="0" xr:uid="{401F409B-95BC-0542-A7C5-B7852C51028B}">
      <text>
        <r>
          <rPr>
            <b/>
            <sz val="10"/>
            <color rgb="FF000000"/>
            <rFont val="Tahoma"/>
            <family val="2"/>
          </rPr>
          <t>Tran Dat:</t>
        </r>
        <r>
          <rPr>
            <sz val="10"/>
            <color rgb="FF000000"/>
            <rFont val="Tahoma"/>
            <family val="2"/>
          </rPr>
          <t xml:space="preserve">
</t>
        </r>
        <r>
          <rPr>
            <sz val="10"/>
            <color rgb="FF000000"/>
            <rFont val="Tahoma"/>
            <family val="2"/>
          </rPr>
          <t>10990000</t>
        </r>
      </text>
    </comment>
    <comment ref="F27" authorId="5" shapeId="0" xr:uid="{39434D53-615F-5447-B4A0-D1F40C5EC296}">
      <text>
        <r>
          <rPr>
            <sz val="12"/>
            <color rgb="FF000000"/>
            <rFont val="Aptos Narrow"/>
            <family val="2"/>
          </rPr>
          <t xml:space="preserve">chit trang:
</t>
        </r>
        <r>
          <rPr>
            <sz val="12"/>
            <color rgb="FF000000"/>
            <rFont val="Aptos Narrow"/>
            <family val="2"/>
          </rPr>
          <t>13.190k</t>
        </r>
      </text>
    </comment>
    <comment ref="F28" authorId="5" shapeId="0" xr:uid="{1AA60926-687C-0840-B228-F32347961C48}">
      <text>
        <r>
          <rPr>
            <sz val="12"/>
            <color theme="1"/>
            <rFont val="Aptos Narrow"/>
            <family val="2"/>
            <scheme val="minor"/>
          </rPr>
          <t>chit trang:
11.490k</t>
        </r>
      </text>
    </comment>
    <comment ref="G28" authorId="3" shapeId="0" xr:uid="{00A8689C-EDEA-A84A-96AA-F0AC76EA2FA3}">
      <text>
        <r>
          <rPr>
            <b/>
            <sz val="10"/>
            <color rgb="FF000000"/>
            <rFont val="Tahoma"/>
            <family val="2"/>
          </rPr>
          <t>Tran Dat:</t>
        </r>
        <r>
          <rPr>
            <sz val="10"/>
            <color rgb="FF000000"/>
            <rFont val="Tahoma"/>
            <family val="2"/>
          </rPr>
          <t xml:space="preserve">
</t>
        </r>
        <r>
          <rPr>
            <sz val="10"/>
            <color rgb="FF000000"/>
            <rFont val="Tahoma"/>
            <family val="2"/>
          </rPr>
          <t>11690000</t>
        </r>
      </text>
    </comment>
    <comment ref="B29" authorId="4" shapeId="0" xr:uid="{9583A7B4-0CB8-5A46-8369-96E688FA198C}">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9" authorId="4" shapeId="0" xr:uid="{2A3FCDB2-FAD9-6D4C-82F6-53912087707E}">
      <text>
        <r>
          <rPr>
            <b/>
            <sz val="10"/>
            <color rgb="FF000000"/>
            <rFont val="Tahoma"/>
            <family val="2"/>
          </rPr>
          <t xml:space="preserve">W3 13320
</t>
        </r>
      </text>
    </comment>
    <comment ref="F29" authorId="5" shapeId="0" xr:uid="{AE56E8B3-B12C-41B6-A4C9-D08B2AD3209E}">
      <text>
        <r>
          <rPr>
            <sz val="12"/>
            <color theme="1"/>
            <rFont val="Aptos Narrow"/>
            <family val="2"/>
            <scheme val="minor"/>
          </rPr>
          <t>chit trang:
14.090k</t>
        </r>
      </text>
    </comment>
    <comment ref="G29" authorId="3" shapeId="0" xr:uid="{F28A2915-6AA5-8346-A4F4-9F10702AB304}">
      <text>
        <r>
          <rPr>
            <b/>
            <sz val="10"/>
            <color rgb="FF000000"/>
            <rFont val="Tahoma"/>
            <family val="2"/>
          </rPr>
          <t>Tran Dat:</t>
        </r>
        <r>
          <rPr>
            <sz val="10"/>
            <color rgb="FF000000"/>
            <rFont val="Tahoma"/>
            <family val="2"/>
          </rPr>
          <t xml:space="preserve">
</t>
        </r>
        <r>
          <rPr>
            <sz val="10"/>
            <color rgb="FF000000"/>
            <rFont val="Tahoma"/>
            <family val="2"/>
          </rPr>
          <t>13290000</t>
        </r>
      </text>
    </comment>
    <comment ref="E30" authorId="2" shapeId="0" xr:uid="{64538538-2CC4-BA47-9B91-765C17F54140}">
      <text>
        <r>
          <rPr>
            <sz val="12"/>
            <color rgb="FF000000"/>
            <rFont val="Aptos Narrow"/>
            <family val="2"/>
          </rPr>
          <t xml:space="preserve">Last week was: 21.690K
</t>
        </r>
        <r>
          <rPr>
            <sz val="12"/>
            <color rgb="FF000000"/>
            <rFont val="Aptos Narrow"/>
            <family val="2"/>
          </rPr>
          <t xml:space="preserve">
</t>
        </r>
      </text>
    </comment>
    <comment ref="G30" authorId="3" shapeId="0" xr:uid="{A41260B3-17F8-AF44-8EA2-7526F644408C}">
      <text>
        <r>
          <rPr>
            <b/>
            <sz val="10"/>
            <color rgb="FF000000"/>
            <rFont val="Tahoma"/>
            <family val="2"/>
          </rPr>
          <t>Tran Dat:</t>
        </r>
        <r>
          <rPr>
            <sz val="10"/>
            <color rgb="FF000000"/>
            <rFont val="Tahoma"/>
            <family val="2"/>
          </rPr>
          <t xml:space="preserve">
</t>
        </r>
        <r>
          <rPr>
            <sz val="10"/>
            <color rgb="FF000000"/>
            <rFont val="Tahoma"/>
            <family val="2"/>
          </rPr>
          <t xml:space="preserve">22990000
</t>
        </r>
      </text>
    </comment>
    <comment ref="B31" authorId="4" shapeId="0" xr:uid="{0A687F4B-3DBE-7441-B049-338CF901F864}">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4" shapeId="0" xr:uid="{16F19EAF-9078-9B47-9BA1-78A1AE568D52}">
      <text>
        <r>
          <rPr>
            <b/>
            <sz val="10"/>
            <color rgb="FF000000"/>
            <rFont val="Tahoma"/>
            <family val="2"/>
          </rPr>
          <t xml:space="preserve">W3 5550
</t>
        </r>
      </text>
    </comment>
    <comment ref="D31" authorId="1" shapeId="0" xr:uid="{57930DDA-D031-3544-AA4A-AAD8C48DCA6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E31" authorId="2" shapeId="0" xr:uid="{2D753B7E-7FD9-5941-8C9A-2307BF48BC2E}">
      <text>
        <r>
          <rPr>
            <sz val="12"/>
            <color rgb="FF000000"/>
            <rFont val="Aptos Narrow"/>
            <family val="2"/>
          </rPr>
          <t xml:space="preserve">Last week was: 5.290K
</t>
        </r>
      </text>
    </comment>
    <comment ref="G31" authorId="3" shapeId="0" xr:uid="{F37B420B-FA06-9D4E-98DB-03E36646B5F7}">
      <text>
        <r>
          <rPr>
            <b/>
            <sz val="10"/>
            <color rgb="FF000000"/>
            <rFont val="Tahoma"/>
            <family val="2"/>
          </rPr>
          <t>Tran Dat:</t>
        </r>
        <r>
          <rPr>
            <sz val="10"/>
            <color rgb="FF000000"/>
            <rFont val="Tahoma"/>
            <family val="2"/>
          </rPr>
          <t xml:space="preserve">
</t>
        </r>
        <r>
          <rPr>
            <sz val="10"/>
            <color rgb="FF000000"/>
            <rFont val="Tahoma"/>
            <family val="2"/>
          </rPr>
          <t>5490000</t>
        </r>
      </text>
    </comment>
    <comment ref="B32" authorId="4" shapeId="0" xr:uid="{0E09C3B6-D6C9-B74A-9639-F8B19DE24B21}">
      <text>
        <r>
          <rPr>
            <b/>
            <sz val="10"/>
            <color rgb="FF000000"/>
            <rFont val="Tahoma"/>
            <family val="2"/>
          </rPr>
          <t xml:space="preserve">was 4490
</t>
        </r>
      </text>
    </comment>
    <comment ref="C32" authorId="4" shapeId="0" xr:uid="{411B0405-AE87-F644-9C8D-7C29B689F614}">
      <text>
        <r>
          <rPr>
            <b/>
            <sz val="10"/>
            <color rgb="FF000000"/>
            <rFont val="Tahoma"/>
            <family val="2"/>
          </rPr>
          <t xml:space="preserve">W3 4490
</t>
        </r>
      </text>
    </comment>
    <comment ref="D32" authorId="1" shapeId="0" xr:uid="{983F73C3-AC7D-E045-89CF-45E7667EA01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4.490.000</t>
        </r>
      </text>
    </comment>
    <comment ref="E32" authorId="2" shapeId="0" xr:uid="{0081919B-3F21-E54C-B308-AC553F8CF44B}">
      <text>
        <r>
          <rPr>
            <sz val="12"/>
            <color rgb="FF000000"/>
            <rFont val="Aptos Narrow"/>
            <family val="2"/>
          </rPr>
          <t xml:space="preserve">Last week was: 4.790K
</t>
        </r>
        <r>
          <rPr>
            <sz val="12"/>
            <color rgb="FF000000"/>
            <rFont val="Aptos Narrow"/>
            <family val="2"/>
          </rPr>
          <t xml:space="preserve">
</t>
        </r>
        <r>
          <rPr>
            <sz val="12"/>
            <color rgb="FF000000"/>
            <rFont val="Aptos Narrow"/>
            <family val="2"/>
          </rPr>
          <t>Voucher giảm 1% tối đa 300K VNPAY</t>
        </r>
      </text>
    </comment>
    <comment ref="B33" authorId="4" shapeId="0" xr:uid="{4D9B4A6E-EE4F-BB4A-8EB8-26B329ABF13C}">
      <text>
        <r>
          <rPr>
            <b/>
            <sz val="10"/>
            <color rgb="FF000000"/>
            <rFont val="Tahoma"/>
            <family val="2"/>
          </rPr>
          <t>was 3190</t>
        </r>
      </text>
    </comment>
    <comment ref="C33" authorId="4" shapeId="0" xr:uid="{01507557-6E82-2843-9D77-F8025D9E3A82}">
      <text>
        <r>
          <rPr>
            <b/>
            <sz val="10"/>
            <color rgb="FF000000"/>
            <rFont val="Tahoma"/>
            <family val="2"/>
          </rPr>
          <t>W3 3190</t>
        </r>
      </text>
    </comment>
    <comment ref="D33" authorId="1" shapeId="0" xr:uid="{1BA92C27-2C66-3D47-9E34-F033374BDC90}">
      <text>
        <r>
          <rPr>
            <b/>
            <sz val="10"/>
            <color rgb="FF000000"/>
            <rFont val="Tahoma"/>
            <family val="2"/>
          </rPr>
          <t>Việt Hoàng:</t>
        </r>
        <r>
          <rPr>
            <sz val="10"/>
            <color rgb="FF000000"/>
            <rFont val="Tahoma"/>
            <family val="2"/>
          </rPr>
          <t xml:space="preserve">
</t>
        </r>
        <r>
          <rPr>
            <sz val="10"/>
            <color rgb="FF000000"/>
            <rFont val="Tahoma"/>
            <family val="2"/>
          </rPr>
          <t>Last week:
3.190.000</t>
        </r>
      </text>
    </comment>
    <comment ref="E33" authorId="4" shapeId="0" xr:uid="{5604128F-6805-9841-A511-1CC53500FB51}">
      <text>
        <r>
          <rPr>
            <b/>
            <sz val="10"/>
            <color rgb="FF000000"/>
            <rFont val="Tahoma"/>
            <family val="2"/>
          </rPr>
          <t>was 3490000</t>
        </r>
      </text>
    </comment>
    <comment ref="E34" authorId="2" shapeId="0" xr:uid="{20D36587-000D-AA41-B014-E6F8BE5C9804}">
      <text>
        <r>
          <rPr>
            <sz val="12"/>
            <color rgb="FF000000"/>
            <rFont val="Aptos Narrow"/>
            <family val="2"/>
          </rPr>
          <t>Last week was: 3.890K</t>
        </r>
      </text>
    </comment>
    <comment ref="B35" authorId="4" shapeId="0" xr:uid="{6483B90E-3EBC-3740-80B6-DD64AA79B10B}">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5" authorId="4" shapeId="0" xr:uid="{458E0BCC-DBEA-8C4F-9C65-AABB58991C4B}">
      <text>
        <r>
          <rPr>
            <b/>
            <sz val="10"/>
            <color rgb="FF000000"/>
            <rFont val="Tahoma"/>
            <family val="2"/>
          </rPr>
          <t xml:space="preserve">W3 18090
</t>
        </r>
      </text>
    </comment>
    <comment ref="G35" authorId="3" shapeId="0" xr:uid="{74179EE0-A53A-3A4B-894E-97F1C9324D42}">
      <text>
        <r>
          <rPr>
            <b/>
            <sz val="10"/>
            <color rgb="FF000000"/>
            <rFont val="Tahoma"/>
            <family val="2"/>
          </rPr>
          <t>Tran Dat:</t>
        </r>
        <r>
          <rPr>
            <sz val="10"/>
            <color rgb="FF000000"/>
            <rFont val="Tahoma"/>
            <family val="2"/>
          </rPr>
          <t xml:space="preserve">
</t>
        </r>
        <r>
          <rPr>
            <sz val="10"/>
            <color rgb="FF000000"/>
            <rFont val="Tahoma"/>
            <family val="2"/>
          </rPr>
          <t>17690</t>
        </r>
      </text>
    </comment>
    <comment ref="G36" authorId="3" shapeId="0" xr:uid="{EA3E0727-5D9D-114A-8308-21F559A468DD}">
      <text>
        <r>
          <rPr>
            <b/>
            <sz val="10"/>
            <color rgb="FF000000"/>
            <rFont val="Tahoma"/>
            <family val="2"/>
          </rPr>
          <t>Tran Dat:</t>
        </r>
        <r>
          <rPr>
            <sz val="10"/>
            <color rgb="FF000000"/>
            <rFont val="Tahoma"/>
            <family val="2"/>
          </rPr>
          <t xml:space="preserve">
</t>
        </r>
        <r>
          <rPr>
            <sz val="10"/>
            <color rgb="FF000000"/>
            <rFont val="Tahoma"/>
            <family val="2"/>
          </rPr>
          <t>22990</t>
        </r>
      </text>
    </comment>
    <comment ref="B37" authorId="4" shapeId="0" xr:uid="{0314F300-04AC-AB46-80EF-B128629F6265}">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G37" authorId="3" shapeId="0" xr:uid="{76AB8CAC-CE2D-6641-95C2-0D5ED2C2CDCA}">
      <text>
        <r>
          <rPr>
            <b/>
            <sz val="10"/>
            <color rgb="FF000000"/>
            <rFont val="Tahoma"/>
            <family val="2"/>
          </rPr>
          <t>Tran Dat:</t>
        </r>
        <r>
          <rPr>
            <sz val="10"/>
            <color rgb="FF000000"/>
            <rFont val="Tahoma"/>
            <family val="2"/>
          </rPr>
          <t xml:space="preserve">
</t>
        </r>
        <r>
          <rPr>
            <sz val="10"/>
            <color rgb="FF000000"/>
            <rFont val="Tahoma"/>
            <family val="2"/>
          </rPr>
          <t>25890</t>
        </r>
      </text>
    </comment>
    <comment ref="G38" authorId="3" shapeId="0" xr:uid="{3DDCB9CA-AEF4-D440-AB36-72EA3C85100D}">
      <text>
        <r>
          <rPr>
            <b/>
            <sz val="10"/>
            <color rgb="FF000000"/>
            <rFont val="Tahoma"/>
            <family val="2"/>
          </rPr>
          <t>Tran Dat:</t>
        </r>
        <r>
          <rPr>
            <sz val="10"/>
            <color rgb="FF000000"/>
            <rFont val="Tahoma"/>
            <family val="2"/>
          </rPr>
          <t xml:space="preserve">
</t>
        </r>
        <r>
          <rPr>
            <sz val="10"/>
            <color rgb="FF000000"/>
            <rFont val="Tahoma"/>
            <family val="2"/>
          </rPr>
          <t>32890000</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Microsoft Office User</author>
    <author>Guest User</author>
    <author>Sheva Son</author>
    <author>Tran Dat</author>
    <author>Việt Hoàng</author>
    <author>Duy</author>
    <author>chit trang</author>
    <author>Người dùng Khách</author>
  </authors>
  <commentList>
    <comment ref="B3" authorId="0" shapeId="0" xr:uid="{1FBED5C3-B54D-324D-93C9-6F2087BB9AD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F4" authorId="1" shapeId="0" xr:uid="{11B1A9B2-7EF9-4319-880A-F1F8AD69DC92}">
      <text>
        <r>
          <rPr>
            <sz val="12"/>
            <color rgb="FF000000"/>
            <rFont val="Aptos Narrow"/>
            <family val="2"/>
          </rPr>
          <t xml:space="preserve">Unknown User:
</t>
        </r>
      </text>
    </comment>
    <comment ref="B5" authorId="0" shapeId="0" xr:uid="{E602D92F-67A1-FA43-9CB0-059483BA1794}">
      <text>
        <r>
          <rPr>
            <sz val="10"/>
            <color rgb="FF000000"/>
            <rFont val="Aptos Narrow"/>
            <family val="2"/>
            <scheme val="minor"/>
          </rPr>
          <t xml:space="preserve">Tặng phiếu mua hàng mua AirPods và Apple Watch trị giá 500,000đ
</t>
        </r>
        <r>
          <rPr>
            <sz val="10"/>
            <color rgb="FF000000"/>
            <rFont val="Aptos Narrow"/>
            <family val="2"/>
            <scheme val="minor"/>
          </rPr>
          <t> Phiếu mua hàng mua sản phẩm giá niêm yết từ 5 triệu thuộc các nhóm TAI NGHE - LOA hãng HARMAN KARDON, JBL,MONSTER, KLIPSCH, MARSHALL, SONY; Smartwatch hãng HUAWEI, GARMIN, SAMSUNG, IMOO, OPPO, AMAZFIT trị giá 500.000đ</t>
        </r>
      </text>
    </comment>
    <comment ref="E5" authorId="2" shapeId="0" xr:uid="{B3ABDF30-9DC9-B64E-B00E-3DE19ABB4E48}">
      <text>
        <r>
          <rPr>
            <sz val="12"/>
            <color rgb="FF000000"/>
            <rFont val="Aptos Narrow"/>
            <family val="2"/>
          </rPr>
          <t xml:space="preserve">Web: 32.790K
</t>
        </r>
        <r>
          <rPr>
            <sz val="12"/>
            <color rgb="FF000000"/>
            <rFont val="Aptos Narrow"/>
            <family val="2"/>
          </rPr>
          <t xml:space="preserve">
</t>
        </r>
        <r>
          <rPr>
            <sz val="12"/>
            <color rgb="FF000000"/>
            <rFont val="Aptos Narrow"/>
            <family val="2"/>
          </rPr>
          <t>Giảm giá shock giờ vàng từ 9-22h</t>
        </r>
      </text>
    </comment>
    <comment ref="G5" authorId="3" shapeId="0" xr:uid="{1EF96EB5-43A9-4849-BDB5-3385DD9A26EE}">
      <text>
        <r>
          <rPr>
            <sz val="12"/>
            <color rgb="FF000000"/>
            <rFont val="Aptos Narrow"/>
            <family val="2"/>
          </rPr>
          <t xml:space="preserve">Tran Dat:
</t>
        </r>
        <r>
          <rPr>
            <sz val="12"/>
            <color rgb="FF000000"/>
            <rFont val="Aptos Narrow"/>
            <family val="2"/>
          </rPr>
          <t>32.590</t>
        </r>
      </text>
    </comment>
    <comment ref="F6" authorId="1" shapeId="0" xr:uid="{0FD37CFF-1725-43B7-A2D3-4698A8645B95}">
      <text>
        <r>
          <rPr>
            <sz val="12"/>
            <color rgb="FF000000"/>
            <rFont val="Aptos Narrow"/>
            <family val="2"/>
          </rPr>
          <t xml:space="preserve">Unknown User:
</t>
        </r>
        <r>
          <rPr>
            <sz val="12"/>
            <color rgb="FF000000"/>
            <rFont val="Aptos Narrow"/>
            <family val="2"/>
          </rPr>
          <t>18.690k</t>
        </r>
      </text>
    </comment>
    <comment ref="G7" authorId="3" shapeId="0" xr:uid="{D3DF7A44-3128-164A-A74A-E354624B6EE4}">
      <text>
        <r>
          <rPr>
            <b/>
            <sz val="10"/>
            <color rgb="FF000000"/>
            <rFont val="Tahoma"/>
            <family val="2"/>
          </rPr>
          <t>Tran Dat:</t>
        </r>
        <r>
          <rPr>
            <sz val="10"/>
            <color rgb="FF000000"/>
            <rFont val="Tahoma"/>
            <family val="2"/>
          </rPr>
          <t xml:space="preserve">
</t>
        </r>
        <r>
          <rPr>
            <sz val="10"/>
            <color rgb="FF000000"/>
            <rFont val="Tahoma"/>
            <family val="2"/>
          </rPr>
          <t>21.790</t>
        </r>
      </text>
    </comment>
    <comment ref="B9" authorId="0" shapeId="0" xr:uid="{F7545D24-A2AF-494A-88DC-3997C5C36B60}">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0" shapeId="0" xr:uid="{834F2BA9-38BA-4B42-B7CD-FF88E0228929}">
      <text>
        <r>
          <rPr>
            <b/>
            <sz val="10"/>
            <color rgb="FF000000"/>
            <rFont val="Tahoma"/>
            <family val="2"/>
          </rPr>
          <t>W5 28990</t>
        </r>
      </text>
    </comment>
    <comment ref="D9" authorId="4" shapeId="0" xr:uid="{E8813BDA-E0CF-6646-B0F1-0AA54DD040E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29.290.000</t>
        </r>
      </text>
    </comment>
    <comment ref="F9" authorId="1" shapeId="0" xr:uid="{57447E84-96F2-434F-A40C-27ED683063F0}">
      <text>
        <r>
          <rPr>
            <sz val="12"/>
            <color rgb="FF000000"/>
            <rFont val="Aptos Narrow"/>
            <family val="2"/>
          </rPr>
          <t xml:space="preserve">Unknown User:
</t>
        </r>
        <r>
          <rPr>
            <sz val="12"/>
            <color rgb="FF000000"/>
            <rFont val="Aptos Narrow"/>
            <family val="2"/>
          </rPr>
          <t>28.990k</t>
        </r>
      </text>
    </comment>
    <comment ref="B10" authorId="0" shapeId="0" xr:uid="{EE5CBA88-3AC5-BD47-B6C9-A9F4C6F91D42}">
      <text>
        <r>
          <rPr>
            <b/>
            <sz val="10"/>
            <color rgb="FF000000"/>
            <rFont val="Tahoma"/>
            <family val="2"/>
          </rPr>
          <t>was 18440</t>
        </r>
      </text>
    </comment>
    <comment ref="C10" authorId="0" shapeId="0" xr:uid="{C55CC826-4045-9449-82A4-236F695987FC}">
      <text>
        <r>
          <rPr>
            <b/>
            <sz val="10"/>
            <color rgb="FF000000"/>
            <rFont val="Tahoma"/>
            <family val="2"/>
          </rPr>
          <t>W5 18840</t>
        </r>
      </text>
    </comment>
    <comment ref="D10" authorId="4" shapeId="0" xr:uid="{4DD90A91-AF19-4C49-9E05-4BF54885E78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19.690.000</t>
        </r>
      </text>
    </comment>
    <comment ref="E10" authorId="0" shapeId="0" xr:uid="{2A056C90-72BD-D944-88D8-EE2E09D9BE0C}">
      <text>
        <r>
          <rPr>
            <b/>
            <sz val="10"/>
            <color rgb="FF000000"/>
            <rFont val="Tahoma"/>
            <family val="2"/>
          </rPr>
          <t>Chỉ có Blue</t>
        </r>
      </text>
    </comment>
    <comment ref="C11" authorId="5" shapeId="0" xr:uid="{73D1FF8C-F91F-4540-BA5E-2F92E6D74C1D}">
      <text>
        <r>
          <rPr>
            <b/>
            <sz val="10"/>
            <color rgb="FF000000"/>
            <rFont val="Tahoma"/>
            <family val="2"/>
          </rPr>
          <t>W5 15.790</t>
        </r>
      </text>
    </comment>
    <comment ref="F11" authorId="1" shapeId="0" xr:uid="{2BA8C23A-E98A-43CD-8261-685893610646}">
      <text>
        <r>
          <rPr>
            <sz val="12"/>
            <color rgb="FF000000"/>
            <rFont val="Aptos Narrow"/>
            <family val="2"/>
          </rPr>
          <t xml:space="preserve">Unknown User:
</t>
        </r>
        <r>
          <rPr>
            <sz val="12"/>
            <color rgb="FF000000"/>
            <rFont val="Aptos Narrow"/>
            <family val="2"/>
          </rPr>
          <t>15.890k</t>
        </r>
      </text>
    </comment>
    <comment ref="B12" authorId="0" shapeId="0" xr:uid="{42CAE5D5-2C23-D648-8610-3468BDB16E51}">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0" shapeId="0" xr:uid="{91C4CAFB-FE71-8243-9F05-3F8825A536E7}">
      <text>
        <r>
          <rPr>
            <b/>
            <sz val="10"/>
            <color rgb="FF000000"/>
            <rFont val="Tahoma"/>
            <family val="2"/>
          </rPr>
          <t xml:space="preserve">W5 12790
</t>
        </r>
      </text>
    </comment>
    <comment ref="E12" authorId="2" shapeId="0" xr:uid="{7893BA67-7A44-7349-9AAD-CA35556FB287}">
      <text>
        <r>
          <rPr>
            <sz val="12"/>
            <color rgb="FF000000"/>
            <rFont val="Aptos Narrow"/>
            <family val="2"/>
          </rPr>
          <t xml:space="preserve">- Giảm 700K cho màu Đen và Starlight (trừ vào giá)
</t>
        </r>
        <r>
          <rPr>
            <sz val="12"/>
            <color rgb="FF000000"/>
            <rFont val="Aptos Narrow"/>
            <family val="2"/>
          </rPr>
          <t>- Màu khác 13290</t>
        </r>
      </text>
    </comment>
    <comment ref="C13" authorId="5" shapeId="0" xr:uid="{0D1A7C57-BFAA-2747-AA48-9DEFD94B21E6}">
      <text>
        <r>
          <rPr>
            <b/>
            <sz val="10"/>
            <color rgb="FF000000"/>
            <rFont val="Tahoma"/>
            <family val="2"/>
          </rPr>
          <t>W5 11.490</t>
        </r>
      </text>
    </comment>
    <comment ref="F13" authorId="1" shapeId="0" xr:uid="{301BE99C-08FD-4673-A833-7740F7145E0E}">
      <text>
        <r>
          <rPr>
            <sz val="12"/>
            <color rgb="FF000000"/>
            <rFont val="Aptos Narrow"/>
            <family val="2"/>
          </rPr>
          <t xml:space="preserve">Unknown User:
</t>
        </r>
        <r>
          <rPr>
            <sz val="12"/>
            <color rgb="FF000000"/>
            <rFont val="Aptos Narrow"/>
            <family val="2"/>
          </rPr>
          <t>10.990</t>
        </r>
      </text>
    </comment>
    <comment ref="C15" authorId="5" shapeId="0" xr:uid="{4B74C735-FCC0-834B-95E0-E1630DC658EA}">
      <text>
        <r>
          <rPr>
            <b/>
            <sz val="10"/>
            <color rgb="FF000000"/>
            <rFont val="Tahoma"/>
            <family val="2"/>
          </rPr>
          <t>W5 13890</t>
        </r>
        <r>
          <rPr>
            <sz val="10"/>
            <color rgb="FF000000"/>
            <rFont val="Tahoma"/>
            <family val="2"/>
          </rPr>
          <t xml:space="preserve">
</t>
        </r>
      </text>
    </comment>
    <comment ref="F15" authorId="1" shapeId="0" xr:uid="{32F35D02-0262-4EEB-8D7F-AA3714FEDE6F}">
      <text>
        <r>
          <rPr>
            <sz val="12"/>
            <color rgb="FF000000"/>
            <rFont val="Aptos Narrow"/>
            <family val="2"/>
          </rPr>
          <t xml:space="preserve">Unknown User:
</t>
        </r>
        <r>
          <rPr>
            <sz val="12"/>
            <color rgb="FF000000"/>
            <rFont val="Aptos Narrow"/>
            <family val="2"/>
          </rPr>
          <t>13.890</t>
        </r>
      </text>
    </comment>
    <comment ref="C16" authorId="5" shapeId="0" xr:uid="{6EA17382-0D6E-C643-BEFD-E62F3ECDAED2}">
      <text>
        <r>
          <rPr>
            <b/>
            <sz val="10"/>
            <color rgb="FF000000"/>
            <rFont val="Tahoma"/>
            <family val="2"/>
          </rPr>
          <t>W5 8540</t>
        </r>
      </text>
    </comment>
    <comment ref="D16" authorId="4" shapeId="0" xr:uid="{0932AC02-227E-D04A-AA7D-9CA21F4B45E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8.490.000</t>
        </r>
      </text>
    </comment>
    <comment ref="E16" authorId="2" shapeId="0" xr:uid="{54EC0D3B-E851-B341-9D37-DF90B06F8C39}">
      <text>
        <r>
          <rPr>
            <sz val="12"/>
            <color rgb="FF000000"/>
            <rFont val="Aptos Narrow"/>
            <family val="2"/>
          </rPr>
          <t>was 8290</t>
        </r>
      </text>
    </comment>
    <comment ref="F16" authorId="1" shapeId="0" xr:uid="{B2889E3B-A9DE-4309-B564-14C6E3A5E142}">
      <text>
        <r>
          <rPr>
            <sz val="12"/>
            <color rgb="FF000000"/>
            <rFont val="Aptos Narrow"/>
            <family val="2"/>
          </rPr>
          <t xml:space="preserve">Unknown User:
</t>
        </r>
        <r>
          <rPr>
            <sz val="12"/>
            <color rgb="FF000000"/>
            <rFont val="Aptos Narrow"/>
            <family val="2"/>
          </rPr>
          <t>8.490k</t>
        </r>
      </text>
    </comment>
    <comment ref="B17" authorId="0" shapeId="0" xr:uid="{8E503900-9108-004F-B691-F86CBC119809}">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0" shapeId="0" xr:uid="{1ADB784F-A2A3-004D-B8A7-CA8E4294DC08}">
      <text>
        <r>
          <rPr>
            <b/>
            <sz val="10"/>
            <color rgb="FF000000"/>
            <rFont val="Tahoma"/>
            <family val="2"/>
          </rPr>
          <t xml:space="preserve">W5 6950
</t>
        </r>
      </text>
    </comment>
    <comment ref="B18" authorId="0" shapeId="0" xr:uid="{16DA82F3-DB70-294D-A5D1-5F25E9E10568}">
      <text>
        <r>
          <rPr>
            <b/>
            <sz val="10"/>
            <color rgb="FF000000"/>
            <rFont val="Tahoma"/>
            <family val="2"/>
          </rPr>
          <t>was 14390</t>
        </r>
      </text>
    </comment>
    <comment ref="C18" authorId="0" shapeId="0" xr:uid="{C3C57119-C44D-A74A-9239-426DB320FCD0}">
      <text>
        <r>
          <rPr>
            <b/>
            <sz val="10"/>
            <color rgb="FF000000"/>
            <rFont val="Tahoma"/>
            <family val="2"/>
          </rPr>
          <t>W5 14490</t>
        </r>
      </text>
    </comment>
    <comment ref="F18" authorId="1" shapeId="0" xr:uid="{3A217E67-0E5F-4078-8EF2-62E00CE0853D}">
      <text>
        <r>
          <rPr>
            <sz val="12"/>
            <color rgb="FF000000"/>
            <rFont val="Aptos Narrow"/>
            <family val="2"/>
          </rPr>
          <t xml:space="preserve">Unknown User:
</t>
        </r>
        <r>
          <rPr>
            <sz val="12"/>
            <color rgb="FF000000"/>
            <rFont val="Aptos Narrow"/>
            <family val="2"/>
          </rPr>
          <t>14.490k</t>
        </r>
      </text>
    </comment>
    <comment ref="G18" authorId="3" shapeId="0" xr:uid="{F85F11E9-E3C7-C64E-B88E-CD723F19F5CB}">
      <text>
        <r>
          <rPr>
            <b/>
            <sz val="10"/>
            <color rgb="FF000000"/>
            <rFont val="Tahoma"/>
            <family val="2"/>
          </rPr>
          <t>Tran Dat:</t>
        </r>
        <r>
          <rPr>
            <sz val="10"/>
            <color rgb="FF000000"/>
            <rFont val="Tahoma"/>
            <family val="2"/>
          </rPr>
          <t>14.190</t>
        </r>
      </text>
    </comment>
    <comment ref="C19" authorId="5" shapeId="0" xr:uid="{04AE1E5E-63C6-1F47-B7D0-998EAB161BA7}">
      <text>
        <r>
          <rPr>
            <b/>
            <sz val="10"/>
            <color rgb="FF000000"/>
            <rFont val="Tahoma"/>
            <family val="2"/>
          </rPr>
          <t>W5 20440</t>
        </r>
      </text>
    </comment>
    <comment ref="E19" authorId="2" shapeId="0" xr:uid="{E12CE8D1-8B69-DD4B-BB3A-8B649A83A7CB}">
      <text>
        <r>
          <rPr>
            <sz val="12"/>
            <color rgb="FF000000"/>
            <rFont val="Aptos Narrow"/>
            <family val="2"/>
          </rPr>
          <t>was 19990</t>
        </r>
      </text>
    </comment>
    <comment ref="F19" authorId="1" shapeId="0" xr:uid="{C5A547A3-5CF0-4368-B3F8-CD86E5B2505C}">
      <text>
        <r>
          <rPr>
            <sz val="12"/>
            <color rgb="FF000000"/>
            <rFont val="Aptos Narrow"/>
            <family val="2"/>
          </rPr>
          <t xml:space="preserve">Unknown User:
</t>
        </r>
        <r>
          <rPr>
            <sz val="12"/>
            <color rgb="FF000000"/>
            <rFont val="Aptos Narrow"/>
            <family val="2"/>
          </rPr>
          <t>20.090</t>
        </r>
      </text>
    </comment>
    <comment ref="G19" authorId="3" shapeId="0" xr:uid="{B1B5218D-4668-1E48-B36B-0150E61805AD}">
      <text>
        <r>
          <rPr>
            <b/>
            <sz val="10"/>
            <color rgb="FF000000"/>
            <rFont val="Tahoma"/>
            <family val="2"/>
          </rPr>
          <t>Tran Dat:</t>
        </r>
        <r>
          <rPr>
            <sz val="10"/>
            <color rgb="FF000000"/>
            <rFont val="Tahoma"/>
            <family val="2"/>
          </rPr>
          <t xml:space="preserve">
</t>
        </r>
        <r>
          <rPr>
            <sz val="10"/>
            <color rgb="FF000000"/>
            <rFont val="Tahoma"/>
            <family val="2"/>
          </rPr>
          <t>20090000</t>
        </r>
      </text>
    </comment>
    <comment ref="C20" authorId="5" shapeId="0" xr:uid="{1013F1CF-CA6B-3F4D-AD80-B3E73BC276A0}">
      <text>
        <r>
          <rPr>
            <b/>
            <sz val="10"/>
            <color rgb="FF000000"/>
            <rFont val="Tahoma"/>
            <family val="2"/>
          </rPr>
          <t>W5 27340</t>
        </r>
      </text>
    </comment>
    <comment ref="B21" authorId="0" shapeId="0" xr:uid="{C40CABBB-0224-D44E-B45C-F10AAE7716CA}">
      <text>
        <r>
          <rPr>
            <b/>
            <sz val="10"/>
            <color rgb="FF000000"/>
            <rFont val="Tahoma"/>
            <family val="2"/>
          </rPr>
          <t>was 36640</t>
        </r>
      </text>
    </comment>
    <comment ref="C21" authorId="0" shapeId="0" xr:uid="{DEA0328A-42CE-724A-9DD2-82EBFE69B611}">
      <text>
        <r>
          <rPr>
            <b/>
            <sz val="10"/>
            <color rgb="FF000000"/>
            <rFont val="Tahoma"/>
            <family val="2"/>
          </rPr>
          <t>W5 36740</t>
        </r>
      </text>
    </comment>
    <comment ref="C22" authorId="5" shapeId="0" xr:uid="{6324FF36-5F41-724A-ABE0-C8D4A49C868F}">
      <text>
        <r>
          <rPr>
            <b/>
            <sz val="10"/>
            <color rgb="FF000000"/>
            <rFont val="Tahoma"/>
            <family val="2"/>
          </rPr>
          <t>W5 5530</t>
        </r>
      </text>
    </comment>
    <comment ref="D22" authorId="4" shapeId="0" xr:uid="{BCFAF021-5998-DE4E-88D3-2AA287EC48D0}">
      <text>
        <r>
          <rPr>
            <b/>
            <sz val="10"/>
            <color rgb="FF000000"/>
            <rFont val="Tahoma"/>
            <family val="2"/>
          </rPr>
          <t>Việt Hoàng:</t>
        </r>
        <r>
          <rPr>
            <sz val="10"/>
            <color rgb="FF000000"/>
            <rFont val="Tahoma"/>
            <family val="2"/>
          </rPr>
          <t xml:space="preserve">
</t>
        </r>
        <r>
          <rPr>
            <sz val="10"/>
            <color rgb="FF000000"/>
            <rFont val="Tahoma"/>
            <family val="2"/>
          </rPr>
          <t>5.690.000</t>
        </r>
      </text>
    </comment>
    <comment ref="E22" authorId="2" shapeId="0" xr:uid="{55516F45-1E2F-BD4E-9037-F7375A3F68D2}">
      <text>
        <r>
          <rPr>
            <sz val="12"/>
            <color rgb="FF000000"/>
            <rFont val="Aptos Narrow"/>
            <family val="2"/>
          </rPr>
          <t>was 5590</t>
        </r>
      </text>
    </comment>
    <comment ref="G22" authorId="3" shapeId="0" xr:uid="{B61A226D-CE71-DA44-BA9F-BFEE84819289}">
      <text>
        <r>
          <rPr>
            <b/>
            <sz val="10"/>
            <color rgb="FF000000"/>
            <rFont val="Tahoma"/>
            <family val="2"/>
          </rPr>
          <t>Tran Dat:</t>
        </r>
        <r>
          <rPr>
            <sz val="10"/>
            <color rgb="FF000000"/>
            <rFont val="Tahoma"/>
            <family val="2"/>
          </rPr>
          <t xml:space="preserve">
</t>
        </r>
        <r>
          <rPr>
            <sz val="10"/>
            <color rgb="FF000000"/>
            <rFont val="Tahoma"/>
            <family val="2"/>
          </rPr>
          <t>5590</t>
        </r>
      </text>
    </comment>
    <comment ref="C23" authorId="5" shapeId="0" xr:uid="{AE68D005-E1D7-414C-A21C-2818ACCA936A}">
      <text>
        <r>
          <rPr>
            <b/>
            <sz val="10"/>
            <color rgb="FF000000"/>
            <rFont val="Tahoma"/>
            <family val="2"/>
          </rPr>
          <t>W5 6830</t>
        </r>
      </text>
    </comment>
    <comment ref="D23" authorId="4" shapeId="0" xr:uid="{CF7628A1-A005-D241-836E-623373000BA6}">
      <text>
        <r>
          <rPr>
            <b/>
            <sz val="10"/>
            <color rgb="FF000000"/>
            <rFont val="Tahoma"/>
            <family val="2"/>
          </rPr>
          <t>Việt Hoàng:</t>
        </r>
        <r>
          <rPr>
            <sz val="10"/>
            <color rgb="FF000000"/>
            <rFont val="Tahoma"/>
            <family val="2"/>
          </rPr>
          <t xml:space="preserve">
</t>
        </r>
        <r>
          <rPr>
            <sz val="10"/>
            <color rgb="FF000000"/>
            <rFont val="Tahoma"/>
            <family val="2"/>
          </rPr>
          <t>6.890.000</t>
        </r>
      </text>
    </comment>
    <comment ref="E23" authorId="2" shapeId="0" xr:uid="{0CF5CC16-E5F4-8B48-81E1-3B4793FE24D3}">
      <text>
        <r>
          <rPr>
            <sz val="12"/>
            <color rgb="FF000000"/>
            <rFont val="Aptos Narrow"/>
            <family val="2"/>
          </rPr>
          <t>was 6990</t>
        </r>
      </text>
    </comment>
    <comment ref="F23" authorId="6" shapeId="0" xr:uid="{16E26DF2-9304-4E48-9F76-58A42887B178}">
      <text>
        <r>
          <rPr>
            <sz val="12"/>
            <color theme="1"/>
            <rFont val="Aptos Narrow"/>
            <family val="2"/>
            <scheme val="minor"/>
          </rPr>
          <t>chit trang:
7.190k</t>
        </r>
      </text>
    </comment>
    <comment ref="C24" authorId="5" shapeId="0" xr:uid="{12AC03A8-44AD-BA4D-AE7E-E2C820F6AAC3}">
      <text>
        <r>
          <rPr>
            <b/>
            <sz val="10"/>
            <color rgb="FF000000"/>
            <rFont val="Tahoma"/>
            <family val="2"/>
          </rPr>
          <t>W5 6330</t>
        </r>
      </text>
    </comment>
    <comment ref="D24" authorId="4" shapeId="0" xr:uid="{1CF47E2E-31B6-BC43-8F44-1C718F85BEF3}">
      <text>
        <r>
          <rPr>
            <b/>
            <sz val="10"/>
            <color rgb="FF000000"/>
            <rFont val="Tahoma"/>
            <family val="2"/>
          </rPr>
          <t>Việt Hoàng:</t>
        </r>
        <r>
          <rPr>
            <sz val="10"/>
            <color rgb="FF000000"/>
            <rFont val="Tahoma"/>
            <family val="2"/>
          </rPr>
          <t xml:space="preserve">
</t>
        </r>
        <r>
          <rPr>
            <sz val="10"/>
            <color rgb="FF000000"/>
            <rFont val="Tahoma"/>
            <family val="2"/>
          </rPr>
          <t>6.490.000</t>
        </r>
      </text>
    </comment>
    <comment ref="E24" authorId="2" shapeId="0" xr:uid="{37AE2E09-E8E3-F849-A9A4-70EE75C5C6D1}">
      <text>
        <r>
          <rPr>
            <sz val="12"/>
            <color rgb="FF000000"/>
            <rFont val="Aptos Narrow"/>
            <family val="2"/>
          </rPr>
          <t>was 6390</t>
        </r>
      </text>
    </comment>
    <comment ref="G24" authorId="3" shapeId="0" xr:uid="{EA751A68-CA80-0547-B9C2-D9BBF45A7F11}">
      <text>
        <r>
          <rPr>
            <b/>
            <sz val="10"/>
            <color rgb="FF000000"/>
            <rFont val="Tahoma"/>
            <family val="2"/>
          </rPr>
          <t>Tran Dat:</t>
        </r>
        <r>
          <rPr>
            <sz val="10"/>
            <color rgb="FF000000"/>
            <rFont val="Tahoma"/>
            <family val="2"/>
          </rPr>
          <t xml:space="preserve">
</t>
        </r>
        <r>
          <rPr>
            <sz val="10"/>
            <color rgb="FF000000"/>
            <rFont val="Tahoma"/>
            <family val="2"/>
          </rPr>
          <t>6590000</t>
        </r>
      </text>
    </comment>
    <comment ref="C25" authorId="5" shapeId="0" xr:uid="{AAB91E7A-E882-A449-862C-5478AD575249}">
      <text>
        <r>
          <rPr>
            <b/>
            <sz val="10"/>
            <color rgb="FF000000"/>
            <rFont val="Tahoma"/>
            <family val="2"/>
          </rPr>
          <t>W5 7630</t>
        </r>
      </text>
    </comment>
    <comment ref="D25" authorId="4" shapeId="0" xr:uid="{5F4BB0B6-31A0-5644-8622-042038A2EA76}">
      <text>
        <r>
          <rPr>
            <b/>
            <sz val="10"/>
            <color rgb="FF000000"/>
            <rFont val="Tahoma"/>
            <family val="2"/>
          </rPr>
          <t>Việt Hoàng:</t>
        </r>
        <r>
          <rPr>
            <sz val="10"/>
            <color rgb="FF000000"/>
            <rFont val="Tahoma"/>
            <family val="2"/>
          </rPr>
          <t xml:space="preserve">
</t>
        </r>
        <r>
          <rPr>
            <sz val="10"/>
            <color rgb="FF000000"/>
            <rFont val="Tahoma"/>
            <family val="2"/>
          </rPr>
          <t>7.690.000</t>
        </r>
      </text>
    </comment>
    <comment ref="E25" authorId="2" shapeId="0" xr:uid="{E4F9F4C2-A20D-1547-AA93-C63FBB7CE5B4}">
      <text>
        <r>
          <rPr>
            <sz val="12"/>
            <color rgb="FF000000"/>
            <rFont val="Aptos Narrow"/>
            <family val="2"/>
          </rPr>
          <t>was 7790</t>
        </r>
      </text>
    </comment>
    <comment ref="D26" authorId="4" shapeId="0" xr:uid="{C035B021-2D38-7B4F-87C5-96108A823C50}">
      <text>
        <r>
          <rPr>
            <b/>
            <sz val="10"/>
            <color rgb="FF000000"/>
            <rFont val="Tahoma"/>
            <family val="2"/>
          </rPr>
          <t>Việt Hoàng:</t>
        </r>
        <r>
          <rPr>
            <sz val="10"/>
            <color rgb="FF000000"/>
            <rFont val="Tahoma"/>
            <family val="2"/>
          </rPr>
          <t xml:space="preserve">
</t>
        </r>
        <r>
          <rPr>
            <sz val="10"/>
            <color rgb="FF000000"/>
            <rFont val="Tahoma"/>
            <family val="2"/>
          </rPr>
          <t>10.090.000</t>
        </r>
      </text>
    </comment>
    <comment ref="E26" authorId="7" shapeId="0" xr:uid="{842FC2D8-47CE-BB4B-9653-4B13A17BF977}">
      <text>
        <r>
          <rPr>
            <sz val="12"/>
            <color rgb="FF000000"/>
            <rFont val="Aptos Narrow"/>
            <family val="2"/>
          </rPr>
          <t>was 9990</t>
        </r>
      </text>
    </comment>
    <comment ref="F26" authorId="6" shapeId="0" xr:uid="{6E703380-0E24-A340-A6C4-AA24D2F08B3C}">
      <text>
        <r>
          <rPr>
            <sz val="12"/>
            <color theme="1"/>
            <rFont val="Aptos Narrow"/>
            <family val="2"/>
            <scheme val="minor"/>
          </rPr>
          <t>chit trang:
10.490k</t>
        </r>
      </text>
    </comment>
    <comment ref="G26" authorId="3" shapeId="0" xr:uid="{FB9613D1-6570-4D47-8CB5-16FB9CCBCD14}">
      <text>
        <r>
          <rPr>
            <b/>
            <sz val="10"/>
            <color rgb="FF000000"/>
            <rFont val="Tahoma"/>
            <family val="2"/>
          </rPr>
          <t>Tran Dat:</t>
        </r>
        <r>
          <rPr>
            <sz val="10"/>
            <color rgb="FF000000"/>
            <rFont val="Tahoma"/>
            <family val="2"/>
          </rPr>
          <t xml:space="preserve">
</t>
        </r>
        <r>
          <rPr>
            <sz val="10"/>
            <color rgb="FF000000"/>
            <rFont val="Tahoma"/>
            <family val="2"/>
          </rPr>
          <t>9.890</t>
        </r>
      </text>
    </comment>
    <comment ref="C27" authorId="5" shapeId="0" xr:uid="{B0398E1A-392F-5641-8FCE-5AC96A2E9915}">
      <text>
        <r>
          <rPr>
            <b/>
            <sz val="10"/>
            <color rgb="FF000000"/>
            <rFont val="Tahoma"/>
            <family val="2"/>
          </rPr>
          <t>W5 12520</t>
        </r>
      </text>
    </comment>
    <comment ref="D27" authorId="4" shapeId="0" xr:uid="{F2C8920B-88AE-7649-B206-62ACAE15DAE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12.690.000</t>
        </r>
      </text>
    </comment>
    <comment ref="E27" authorId="0" shapeId="0" xr:uid="{932D32B3-9506-504C-B59C-21EB6A4AF3CF}">
      <text>
        <r>
          <rPr>
            <b/>
            <sz val="10"/>
            <color rgb="FF000000"/>
            <rFont val="Tahoma"/>
            <family val="2"/>
          </rPr>
          <t>was 12490</t>
        </r>
      </text>
    </comment>
    <comment ref="F27" authorId="6" shapeId="0" xr:uid="{2C5541D5-E225-3143-97C0-2D539AB786A6}">
      <text>
        <r>
          <rPr>
            <sz val="12"/>
            <color rgb="FF000000"/>
            <rFont val="Aptos Narrow"/>
            <family val="2"/>
          </rPr>
          <t xml:space="preserve">chit trang:
</t>
        </r>
        <r>
          <rPr>
            <sz val="12"/>
            <color rgb="FF000000"/>
            <rFont val="Aptos Narrow"/>
            <family val="2"/>
          </rPr>
          <t>13.190k</t>
        </r>
      </text>
    </comment>
    <comment ref="G27" authorId="3" shapeId="0" xr:uid="{338FD332-1861-624A-81FC-50C09E003945}">
      <text>
        <r>
          <rPr>
            <b/>
            <sz val="10"/>
            <color rgb="FF000000"/>
            <rFont val="Tahoma"/>
            <family val="2"/>
          </rPr>
          <t>Tran Dat:</t>
        </r>
        <r>
          <rPr>
            <sz val="10"/>
            <color rgb="FF000000"/>
            <rFont val="Tahoma"/>
            <family val="2"/>
          </rPr>
          <t xml:space="preserve">
</t>
        </r>
        <r>
          <rPr>
            <sz val="10"/>
            <color rgb="FF000000"/>
            <rFont val="Tahoma"/>
            <family val="2"/>
          </rPr>
          <t>13.290</t>
        </r>
      </text>
    </comment>
    <comment ref="C28" authorId="5" shapeId="0" xr:uid="{BFB33A9F-74EA-DD4B-9421-995823B3B504}">
      <text>
        <r>
          <rPr>
            <b/>
            <sz val="10"/>
            <color rgb="FF000000"/>
            <rFont val="Tahoma"/>
            <family val="2"/>
          </rPr>
          <t>W5 10720</t>
        </r>
      </text>
    </comment>
    <comment ref="D28" authorId="4" shapeId="0" xr:uid="{6775FBE7-F2BD-5346-A884-DD2357AD8C6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10.790.000</t>
        </r>
      </text>
    </comment>
    <comment ref="E28" authorId="0" shapeId="0" xr:uid="{C6C00FBC-D12C-5545-931D-BA8F00FB6EBC}">
      <text>
        <r>
          <rPr>
            <b/>
            <sz val="10"/>
            <color rgb="FF000000"/>
            <rFont val="Tahoma"/>
            <family val="2"/>
          </rPr>
          <t>was 10690</t>
        </r>
      </text>
    </comment>
    <comment ref="F28" authorId="6" shapeId="0" xr:uid="{789DF572-C906-9A4D-B7E7-FD14FBC62BB6}">
      <text>
        <r>
          <rPr>
            <sz val="12"/>
            <color rgb="FF000000"/>
            <rFont val="Aptos Narrow"/>
            <family val="2"/>
          </rPr>
          <t xml:space="preserve">chit trang:
</t>
        </r>
        <r>
          <rPr>
            <sz val="12"/>
            <color rgb="FF000000"/>
            <rFont val="Aptos Narrow"/>
            <family val="2"/>
          </rPr>
          <t>10.590</t>
        </r>
      </text>
    </comment>
    <comment ref="G28" authorId="3" shapeId="0" xr:uid="{EF68C42B-5537-CC43-933D-80B00A4FFCF6}">
      <text>
        <r>
          <rPr>
            <b/>
            <sz val="10"/>
            <color rgb="FF000000"/>
            <rFont val="Tahoma"/>
            <family val="2"/>
          </rPr>
          <t>Tran Dat:</t>
        </r>
        <r>
          <rPr>
            <sz val="10"/>
            <color rgb="FF000000"/>
            <rFont val="Tahoma"/>
            <family val="2"/>
          </rPr>
          <t xml:space="preserve">
</t>
        </r>
        <r>
          <rPr>
            <sz val="10"/>
            <color rgb="FF000000"/>
            <rFont val="Tahoma"/>
            <family val="2"/>
          </rPr>
          <t>10490</t>
        </r>
      </text>
    </comment>
    <comment ref="B29" authorId="0" shapeId="0" xr:uid="{6079F79C-E608-6244-9C6D-C9D50A7652CB}">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9" authorId="0" shapeId="0" xr:uid="{451A7BC4-A516-434F-A721-7A8044477362}">
      <text>
        <r>
          <rPr>
            <b/>
            <sz val="10"/>
            <color rgb="FF000000"/>
            <rFont val="Tahoma"/>
            <family val="2"/>
          </rPr>
          <t xml:space="preserve">W5 13990
</t>
        </r>
      </text>
    </comment>
    <comment ref="D29" authorId="4" shapeId="0" xr:uid="{B3FF2CE2-F13D-5440-853B-8C4031FE31D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29" authorId="0" shapeId="0" xr:uid="{7743ED29-2AA0-7B49-9C1F-648EFA8C8E81}">
      <text>
        <r>
          <rPr>
            <b/>
            <sz val="10"/>
            <color rgb="FF000000"/>
            <rFont val="Tahoma"/>
            <family val="2"/>
          </rPr>
          <t>was 13390</t>
        </r>
      </text>
    </comment>
    <comment ref="F29" authorId="6" shapeId="0" xr:uid="{BF063172-7B1D-2142-B8F2-F34C6F070F61}">
      <text>
        <r>
          <rPr>
            <sz val="12"/>
            <color theme="1"/>
            <rFont val="Aptos Narrow"/>
            <family val="2"/>
            <scheme val="minor"/>
          </rPr>
          <t>chit trang:
14.090k</t>
        </r>
      </text>
    </comment>
    <comment ref="G29" authorId="3" shapeId="0" xr:uid="{D0CDEC04-BC40-8940-A925-F2A70F2E8733}">
      <text>
        <r>
          <rPr>
            <b/>
            <sz val="10"/>
            <color rgb="FF000000"/>
            <rFont val="Tahoma"/>
            <family val="2"/>
          </rPr>
          <t>Tran Dat:</t>
        </r>
        <r>
          <rPr>
            <sz val="10"/>
            <color rgb="FF000000"/>
            <rFont val="Tahoma"/>
            <family val="2"/>
          </rPr>
          <t xml:space="preserve">
</t>
        </r>
        <r>
          <rPr>
            <sz val="10"/>
            <color rgb="FF000000"/>
            <rFont val="Tahoma"/>
            <family val="2"/>
          </rPr>
          <t>13290000</t>
        </r>
      </text>
    </comment>
    <comment ref="C30" authorId="5" shapeId="0" xr:uid="{E71E92AD-7745-0A49-8B7C-BC5D6144CC0D}">
      <text>
        <r>
          <rPr>
            <b/>
            <sz val="10"/>
            <color rgb="FF000000"/>
            <rFont val="Tahoma"/>
            <family val="2"/>
          </rPr>
          <t>W5 22340</t>
        </r>
      </text>
    </comment>
    <comment ref="G30" authorId="3" shapeId="0" xr:uid="{F7B82EFD-A5F7-E64F-98A9-27B8DFCB3694}">
      <text>
        <r>
          <rPr>
            <b/>
            <sz val="10"/>
            <color rgb="FF000000"/>
            <rFont val="Tahoma"/>
            <family val="2"/>
          </rPr>
          <t>Tran Dat:</t>
        </r>
        <r>
          <rPr>
            <sz val="10"/>
            <color rgb="FF000000"/>
            <rFont val="Tahoma"/>
            <family val="2"/>
          </rPr>
          <t xml:space="preserve">
</t>
        </r>
        <r>
          <rPr>
            <sz val="10"/>
            <color rgb="FF000000"/>
            <rFont val="Tahoma"/>
            <family val="2"/>
          </rPr>
          <t xml:space="preserve">22.590
</t>
        </r>
      </text>
    </comment>
    <comment ref="B31" authorId="0" shapeId="0" xr:uid="{28298F56-0DA8-3A4E-8B9B-8ED6A568233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0" shapeId="0" xr:uid="{0E3A4B10-4AA0-1B41-AC4E-FDCA7D79DB08}">
      <text>
        <r>
          <rPr>
            <b/>
            <sz val="10"/>
            <color rgb="FF000000"/>
            <rFont val="Tahoma"/>
            <family val="2"/>
          </rPr>
          <t xml:space="preserve">W5 5350
</t>
        </r>
      </text>
    </comment>
    <comment ref="D31" authorId="4" shapeId="0" xr:uid="{18544753-1FAB-034D-8918-616305C9575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5.390.000</t>
        </r>
      </text>
    </comment>
    <comment ref="E31" authorId="2" shapeId="0" xr:uid="{78124608-EC74-4D4A-B213-FE3004DC0CA7}">
      <text>
        <r>
          <rPr>
            <sz val="12"/>
            <color rgb="FF000000"/>
            <rFont val="Aptos Narrow"/>
            <family val="2"/>
          </rPr>
          <t>was 5390</t>
        </r>
      </text>
    </comment>
    <comment ref="F31" authorId="1" shapeId="0" xr:uid="{66CA9499-E6B4-416B-9465-23CD7ED78732}">
      <text>
        <r>
          <rPr>
            <sz val="12"/>
            <color rgb="FF000000"/>
            <rFont val="Aptos Narrow"/>
            <family val="2"/>
          </rPr>
          <t xml:space="preserve">Unknown User:
</t>
        </r>
        <r>
          <rPr>
            <sz val="12"/>
            <color rgb="FF000000"/>
            <rFont val="Aptos Narrow"/>
            <family val="2"/>
          </rPr>
          <t>5.290</t>
        </r>
      </text>
    </comment>
    <comment ref="G31" authorId="3" shapeId="0" xr:uid="{AB296F8B-0D89-894C-A53E-A8433092B577}">
      <text>
        <r>
          <rPr>
            <b/>
            <sz val="10"/>
            <color rgb="FF000000"/>
            <rFont val="Tahoma"/>
            <family val="2"/>
          </rPr>
          <t>Tran Dat:</t>
        </r>
        <r>
          <rPr>
            <sz val="10"/>
            <color rgb="FF000000"/>
            <rFont val="Tahoma"/>
            <family val="2"/>
          </rPr>
          <t xml:space="preserve">
</t>
        </r>
        <r>
          <rPr>
            <sz val="10"/>
            <color rgb="FF000000"/>
            <rFont val="Tahoma"/>
            <family val="2"/>
          </rPr>
          <t>5490000</t>
        </r>
      </text>
    </comment>
    <comment ref="B32" authorId="0" shapeId="0" xr:uid="{6F7E1564-9BAF-DA45-8152-C53F74745F74}">
      <text>
        <r>
          <rPr>
            <b/>
            <sz val="10"/>
            <color rgb="FF000000"/>
            <rFont val="Tahoma"/>
            <family val="2"/>
          </rPr>
          <t xml:space="preserve">was 4490
</t>
        </r>
      </text>
    </comment>
    <comment ref="C32" authorId="0" shapeId="0" xr:uid="{549C78F9-3961-3443-88BF-C0A6A716ABA1}">
      <text>
        <r>
          <rPr>
            <b/>
            <sz val="10"/>
            <color rgb="FF000000"/>
            <rFont val="Tahoma"/>
            <family val="2"/>
          </rPr>
          <t xml:space="preserve">W5 4290
</t>
        </r>
      </text>
    </comment>
    <comment ref="D32" authorId="4" shapeId="0" xr:uid="{2DC9708B-88A1-B44D-BD84-A140BD6A973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4.290.000</t>
        </r>
      </text>
    </comment>
    <comment ref="E32" authorId="2" shapeId="0" xr:uid="{0AFE5273-D062-CE46-819D-ED4BC7C64405}">
      <text>
        <r>
          <rPr>
            <sz val="12"/>
            <color rgb="FF000000"/>
            <rFont val="Aptos Narrow"/>
            <family val="2"/>
          </rPr>
          <t>was 4290</t>
        </r>
      </text>
    </comment>
    <comment ref="F32" authorId="1" shapeId="0" xr:uid="{A5E743A3-3431-4E37-8756-33E408232A78}">
      <text>
        <r>
          <rPr>
            <sz val="12"/>
            <color rgb="FF000000"/>
            <rFont val="Aptos Narrow"/>
            <family val="2"/>
          </rPr>
          <t xml:space="preserve">Unknown User:
</t>
        </r>
        <r>
          <rPr>
            <sz val="12"/>
            <color rgb="FF000000"/>
            <rFont val="Aptos Narrow"/>
            <family val="2"/>
          </rPr>
          <t>4.290</t>
        </r>
      </text>
    </comment>
    <comment ref="G32" authorId="3" shapeId="0" xr:uid="{C77859F7-8272-5D4D-AA4B-ECF828F2CE83}">
      <text>
        <r>
          <rPr>
            <b/>
            <sz val="10"/>
            <color rgb="FF000000"/>
            <rFont val="Tahoma"/>
            <family val="2"/>
          </rPr>
          <t>Tran Dat:</t>
        </r>
        <r>
          <rPr>
            <sz val="10"/>
            <color rgb="FF000000"/>
            <rFont val="Tahoma"/>
            <family val="2"/>
          </rPr>
          <t xml:space="preserve">
</t>
        </r>
        <r>
          <rPr>
            <sz val="10"/>
            <color rgb="FF000000"/>
            <rFont val="Tahoma"/>
            <family val="2"/>
          </rPr>
          <t>4490000</t>
        </r>
      </text>
    </comment>
    <comment ref="B33" authorId="0" shapeId="0" xr:uid="{7CC77C9D-CF58-774F-8C82-E49F2AC6E87A}">
      <text>
        <r>
          <rPr>
            <b/>
            <sz val="10"/>
            <color rgb="FF000000"/>
            <rFont val="Tahoma"/>
            <family val="2"/>
          </rPr>
          <t>was 3190</t>
        </r>
      </text>
    </comment>
    <comment ref="C33" authorId="0" shapeId="0" xr:uid="{E47B5AE6-3C06-FA45-957D-39E5D0D44AA9}">
      <text>
        <r>
          <rPr>
            <b/>
            <sz val="10"/>
            <color rgb="FF000000"/>
            <rFont val="Tahoma"/>
            <family val="2"/>
          </rPr>
          <t>W5 3090</t>
        </r>
      </text>
    </comment>
    <comment ref="D33" authorId="4" shapeId="0" xr:uid="{A9F7A4A7-6F72-C14B-9BB9-72B5A709770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3.090.000</t>
        </r>
      </text>
    </comment>
    <comment ref="E33" authorId="0" shapeId="0" xr:uid="{40F4BA63-369F-1647-BB76-3920E4BFCB11}">
      <text>
        <r>
          <rPr>
            <b/>
            <sz val="10"/>
            <color rgb="FF000000"/>
            <rFont val="Tahoma"/>
            <family val="2"/>
          </rPr>
          <t>was 2990</t>
        </r>
      </text>
    </comment>
    <comment ref="F33" authorId="1" shapeId="0" xr:uid="{FD904961-1E68-48A1-B874-829EAF07C824}">
      <text>
        <r>
          <rPr>
            <sz val="12"/>
            <color rgb="FF000000"/>
            <rFont val="Aptos Narrow"/>
            <family val="2"/>
          </rPr>
          <t xml:space="preserve">Unknown User:
</t>
        </r>
        <r>
          <rPr>
            <sz val="12"/>
            <color rgb="FF000000"/>
            <rFont val="Aptos Narrow"/>
            <family val="2"/>
          </rPr>
          <t>3.090</t>
        </r>
      </text>
    </comment>
    <comment ref="G33" authorId="3" shapeId="0" xr:uid="{74B795F6-3F3D-414F-AA71-FD61650C7521}">
      <text>
        <r>
          <rPr>
            <b/>
            <sz val="10"/>
            <color rgb="FF000000"/>
            <rFont val="Tahoma"/>
            <family val="2"/>
          </rPr>
          <t>Tran Dat:</t>
        </r>
        <r>
          <rPr>
            <sz val="10"/>
            <color rgb="FF000000"/>
            <rFont val="Tahoma"/>
            <family val="2"/>
          </rPr>
          <t xml:space="preserve">
</t>
        </r>
        <r>
          <rPr>
            <sz val="10"/>
            <color rgb="FF000000"/>
            <rFont val="Tahoma"/>
            <family val="2"/>
          </rPr>
          <t>3.290</t>
        </r>
      </text>
    </comment>
    <comment ref="E34" authorId="2" shapeId="0" xr:uid="{67256FD7-553C-2C41-B69B-B6DC8A2E672F}">
      <text>
        <r>
          <rPr>
            <sz val="12"/>
            <color rgb="FF000000"/>
            <rFont val="Aptos Narrow"/>
            <family val="2"/>
          </rPr>
          <t>was 3990</t>
        </r>
      </text>
    </comment>
    <comment ref="B35" authorId="0" shapeId="0" xr:uid="{DCB7F3B8-6540-C44C-9607-074EA5E772B1}">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5" authorId="0" shapeId="0" xr:uid="{0B65F43B-CEC6-4041-B241-CD96000E2403}">
      <text>
        <r>
          <rPr>
            <b/>
            <sz val="10"/>
            <color rgb="FF000000"/>
            <rFont val="Tahoma"/>
            <family val="2"/>
          </rPr>
          <t xml:space="preserve">W5 17590
</t>
        </r>
      </text>
    </comment>
    <comment ref="G35" authorId="3" shapeId="0" xr:uid="{AA73C0AD-F245-1141-BEAC-F56F5613F168}">
      <text>
        <r>
          <rPr>
            <b/>
            <sz val="10"/>
            <color rgb="FF000000"/>
            <rFont val="Tahoma"/>
            <family val="2"/>
          </rPr>
          <t>Tran Dat:</t>
        </r>
        <r>
          <rPr>
            <sz val="10"/>
            <color rgb="FF000000"/>
            <rFont val="Tahoma"/>
            <family val="2"/>
          </rPr>
          <t xml:space="preserve">
</t>
        </r>
        <r>
          <rPr>
            <sz val="10"/>
            <color rgb="FF000000"/>
            <rFont val="Tahoma"/>
            <family val="2"/>
          </rPr>
          <t>17690</t>
        </r>
      </text>
    </comment>
    <comment ref="C36" authorId="5" shapeId="0" xr:uid="{5108DCAB-3591-FA42-88B1-3DBBEBFF8224}">
      <text>
        <r>
          <rPr>
            <b/>
            <sz val="10"/>
            <color rgb="FF000000"/>
            <rFont val="Tahoma"/>
            <family val="2"/>
          </rPr>
          <t>W5 22740</t>
        </r>
      </text>
    </comment>
    <comment ref="G36" authorId="3" shapeId="0" xr:uid="{E367DA6B-8307-2B43-9C95-C1A3EBDB12D2}">
      <text>
        <r>
          <rPr>
            <b/>
            <sz val="10"/>
            <color rgb="FF000000"/>
            <rFont val="Tahoma"/>
            <family val="2"/>
          </rPr>
          <t>Tran Dat:</t>
        </r>
        <r>
          <rPr>
            <sz val="10"/>
            <color rgb="FF000000"/>
            <rFont val="Tahoma"/>
            <family val="2"/>
          </rPr>
          <t xml:space="preserve">
</t>
        </r>
        <r>
          <rPr>
            <sz val="10"/>
            <color rgb="FF000000"/>
            <rFont val="Tahoma"/>
            <family val="2"/>
          </rPr>
          <t>22990</t>
        </r>
      </text>
    </comment>
    <comment ref="B37" authorId="0" shapeId="0" xr:uid="{0D5520AF-DF9A-1D4A-B3B2-D735649CD42B}">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7" authorId="1" shapeId="0" xr:uid="{EA0790AD-6B45-449C-B479-15CB2C385565}">
      <text>
        <r>
          <rPr>
            <sz val="12"/>
            <color rgb="FF000000"/>
            <rFont val="Aptos Narrow"/>
            <family val="2"/>
          </rPr>
          <t xml:space="preserve">Unknown User:
</t>
        </r>
        <r>
          <rPr>
            <sz val="12"/>
            <color rgb="FF000000"/>
            <rFont val="Aptos Narrow"/>
            <family val="2"/>
          </rPr>
          <t>26.290k</t>
        </r>
      </text>
    </comment>
    <comment ref="G37" authorId="3" shapeId="0" xr:uid="{8C9BA757-AA8C-0D4C-9CE4-5E559FD3DDDD}">
      <text>
        <r>
          <rPr>
            <b/>
            <sz val="10"/>
            <color rgb="FF000000"/>
            <rFont val="Tahoma"/>
            <family val="2"/>
          </rPr>
          <t>Tran Dat:</t>
        </r>
        <r>
          <rPr>
            <sz val="10"/>
            <color rgb="FF000000"/>
            <rFont val="Tahoma"/>
            <family val="2"/>
          </rPr>
          <t xml:space="preserve">
</t>
        </r>
        <r>
          <rPr>
            <sz val="10"/>
            <color rgb="FF000000"/>
            <rFont val="Tahoma"/>
            <family val="2"/>
          </rPr>
          <t>26.290</t>
        </r>
      </text>
    </comment>
    <comment ref="G38" authorId="3" shapeId="0" xr:uid="{DD5E0959-2924-A741-8C99-3355026987E3}">
      <text>
        <r>
          <rPr>
            <b/>
            <sz val="10"/>
            <color rgb="FF000000"/>
            <rFont val="Tahoma"/>
            <family val="2"/>
          </rPr>
          <t>Tran Dat:</t>
        </r>
        <r>
          <rPr>
            <sz val="10"/>
            <color rgb="FF000000"/>
            <rFont val="Tahoma"/>
            <family val="2"/>
          </rPr>
          <t xml:space="preserve">
</t>
        </r>
        <r>
          <rPr>
            <sz val="10"/>
            <color rgb="FF000000"/>
            <rFont val="Tahoma"/>
            <family val="2"/>
          </rPr>
          <t>32890000</t>
        </r>
      </text>
    </comment>
    <comment ref="F39" authorId="1" shapeId="0" xr:uid="{94328188-92BA-45D4-B7A6-E19831B961C3}">
      <text>
        <r>
          <rPr>
            <sz val="12"/>
            <color rgb="FF000000"/>
            <rFont val="Aptos Narrow"/>
            <family val="2"/>
          </rPr>
          <t xml:space="preserve">Unknown User:
</t>
        </r>
        <r>
          <rPr>
            <sz val="12"/>
            <color rgb="FF000000"/>
            <rFont val="Aptos Narrow"/>
            <family val="2"/>
          </rPr>
          <t>39.990</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Việt Hoàng</author>
    <author>Tran Dat</author>
    <author>Microsoft Office User</author>
    <author>Guest User</author>
    <author>Sheva Son</author>
    <author>Duy</author>
    <author>chit trang</author>
    <author>Người dùng Khách</author>
  </authors>
  <commentList>
    <comment ref="D2" authorId="0" shapeId="0" xr:uid="{5311F98A-3CAD-8447-A104-7A4A4CEFCA0B}">
      <text>
        <r>
          <rPr>
            <b/>
            <sz val="10"/>
            <color rgb="FF000000"/>
            <rFont val="Tahoma"/>
            <family val="2"/>
          </rPr>
          <t>Việt Hoàng:</t>
        </r>
        <r>
          <rPr>
            <sz val="10"/>
            <color rgb="FF000000"/>
            <rFont val="Tahoma"/>
            <family val="2"/>
          </rPr>
          <t xml:space="preserve">
</t>
        </r>
        <r>
          <rPr>
            <sz val="10"/>
            <color rgb="FF000000"/>
            <rFont val="Tahoma"/>
            <family val="2"/>
          </rPr>
          <t>Last week:
20.490.000</t>
        </r>
      </text>
    </comment>
    <comment ref="G2" authorId="1" shapeId="0" xr:uid="{F30F1BBA-3C3C-7C4F-B75E-2587AEF08310}">
      <text>
        <r>
          <rPr>
            <b/>
            <sz val="10"/>
            <color rgb="FF000000"/>
            <rFont val="Tahoma"/>
            <family val="2"/>
          </rPr>
          <t>Tran Dat:</t>
        </r>
        <r>
          <rPr>
            <sz val="10"/>
            <color rgb="FF000000"/>
            <rFont val="Tahoma"/>
            <family val="2"/>
          </rPr>
          <t xml:space="preserve">
</t>
        </r>
        <r>
          <rPr>
            <sz val="10"/>
            <color rgb="FF000000"/>
            <rFont val="Tahoma"/>
            <family val="2"/>
          </rPr>
          <t>20.590</t>
        </r>
      </text>
    </comment>
    <comment ref="B3" authorId="2" shapeId="0" xr:uid="{2E7E09B1-63A2-954A-9888-9C82612E317A}">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3" authorId="0" shapeId="0" xr:uid="{14479C88-0C21-2548-8954-869210B27AC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24.190.000</t>
        </r>
      </text>
    </comment>
    <comment ref="F3" authorId="3" shapeId="0" xr:uid="{F98BCA7B-7A7E-429D-8398-25C0EF6518DD}">
      <text>
        <r>
          <rPr>
            <sz val="12"/>
            <color theme="1"/>
            <rFont val="Aptos Narrow"/>
            <family val="2"/>
            <scheme val="minor"/>
          </rPr>
          <t>Unknown User:
24.690k</t>
        </r>
      </text>
    </comment>
    <comment ref="D4" authorId="0" shapeId="0" xr:uid="{763AB78C-F8BA-CC45-8B63-60A0B1D9507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26.890.000</t>
        </r>
      </text>
    </comment>
    <comment ref="F4" authorId="3" shapeId="0" xr:uid="{E6ABD9F7-9A11-724C-A5CC-9519AC6048D4}">
      <text>
        <r>
          <rPr>
            <sz val="12"/>
            <color rgb="FF000000"/>
            <rFont val="Aptos Narrow"/>
            <family val="2"/>
          </rPr>
          <t xml:space="preserve">Unknown User:
</t>
        </r>
        <r>
          <rPr>
            <sz val="12"/>
            <color rgb="FF000000"/>
            <rFont val="Aptos Narrow"/>
            <family val="2"/>
          </rPr>
          <t>27.090k</t>
        </r>
      </text>
    </comment>
    <comment ref="G4" authorId="1" shapeId="0" xr:uid="{AF64773D-CBB5-6B43-AA61-60C3841F6A2B}">
      <text>
        <r>
          <rPr>
            <b/>
            <sz val="10"/>
            <color rgb="FF000000"/>
            <rFont val="Tahoma"/>
            <family val="2"/>
          </rPr>
          <t>Tran Dat:</t>
        </r>
        <r>
          <rPr>
            <sz val="10"/>
            <color rgb="FF000000"/>
            <rFont val="Tahoma"/>
            <family val="2"/>
          </rPr>
          <t xml:space="preserve">
</t>
        </r>
        <r>
          <rPr>
            <sz val="10"/>
            <color rgb="FF000000"/>
            <rFont val="Tahoma"/>
            <family val="2"/>
          </rPr>
          <t>26.990</t>
        </r>
      </text>
    </comment>
    <comment ref="B5" authorId="2" shapeId="0" xr:uid="{C75CA0C0-868C-3A4E-BC1A-FD1FD56180CB}">
      <text>
        <r>
          <rPr>
            <sz val="10"/>
            <color rgb="FF000000"/>
            <rFont val="Aptos Narrow"/>
            <family val="2"/>
            <scheme val="minor"/>
          </rPr>
          <t xml:space="preserve">Tặng phiếu mua hàng mua AirPods và Apple Watch trị giá 500,000đ
</t>
        </r>
        <r>
          <rPr>
            <sz val="10"/>
            <color rgb="FF000000"/>
            <rFont val="Aptos Narrow"/>
            <family val="2"/>
            <scheme val="minor"/>
          </rPr>
          <t> Phiếu mua hàng mua sản phẩm giá niêm yết từ 5 triệu thuộc các nhóm TAI NGHE - LOA hãng HARMAN KARDON, JBL,MONSTER, KLIPSCH, MARSHALL, SONY; Smartwatch hãng HUAWEI, GARMIN, SAMSUNG, IMOO, OPPO, AMAZFIT trị giá 500.000đ</t>
        </r>
      </text>
    </comment>
    <comment ref="D5" authorId="0" shapeId="0" xr:uid="{62F85E92-403C-A040-BAB8-7E539703C40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32.790.000</t>
        </r>
      </text>
    </comment>
    <comment ref="E5" authorId="4" shapeId="0" xr:uid="{6302DD5A-2685-F547-BB96-08A581B6CFE3}">
      <text>
        <r>
          <rPr>
            <sz val="12"/>
            <color rgb="FF000000"/>
            <rFont val="Aptos Narrow"/>
            <family val="2"/>
          </rPr>
          <t xml:space="preserve">Web: 32.790K
</t>
        </r>
        <r>
          <rPr>
            <sz val="12"/>
            <color rgb="FF000000"/>
            <rFont val="Aptos Narrow"/>
            <family val="2"/>
          </rPr>
          <t xml:space="preserve">
</t>
        </r>
        <r>
          <rPr>
            <sz val="12"/>
            <color rgb="FF000000"/>
            <rFont val="Aptos Narrow"/>
            <family val="2"/>
          </rPr>
          <t>Giảm giá shock giờ vàng từ 9-22h</t>
        </r>
      </text>
    </comment>
    <comment ref="F6" authorId="3" shapeId="0" xr:uid="{C2D18264-7E57-3644-B38E-498EEF05A655}">
      <text>
        <r>
          <rPr>
            <sz val="12"/>
            <color theme="1"/>
            <rFont val="Aptos Narrow"/>
            <family val="2"/>
            <scheme val="minor"/>
          </rPr>
          <t>Unknown User:
18.990k</t>
        </r>
      </text>
    </comment>
    <comment ref="C7" authorId="5" shapeId="0" xr:uid="{D36350F2-007F-854E-A404-7536C1EBEE33}">
      <text>
        <r>
          <rPr>
            <b/>
            <sz val="10"/>
            <color rgb="FF000000"/>
            <rFont val="Tahoma"/>
            <family val="2"/>
          </rPr>
          <t>W6 22.690</t>
        </r>
      </text>
    </comment>
    <comment ref="G7" authorId="1" shapeId="0" xr:uid="{CC4ED0BE-B2B6-2A41-9B7E-AA6EF500D68C}">
      <text>
        <r>
          <rPr>
            <b/>
            <sz val="10"/>
            <color rgb="FF000000"/>
            <rFont val="Tahoma"/>
            <family val="2"/>
          </rPr>
          <t>Tran Dat:</t>
        </r>
        <r>
          <rPr>
            <sz val="10"/>
            <color rgb="FF000000"/>
            <rFont val="Tahoma"/>
            <family val="2"/>
          </rPr>
          <t xml:space="preserve">
</t>
        </r>
        <r>
          <rPr>
            <sz val="10"/>
            <color rgb="FF000000"/>
            <rFont val="Tahoma"/>
            <family val="2"/>
          </rPr>
          <t>21.790</t>
        </r>
      </text>
    </comment>
    <comment ref="B9" authorId="2" shapeId="0" xr:uid="{22B89284-6BE8-3A42-BEB7-018A1FB56EDF}">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F9" authorId="3" shapeId="0" xr:uid="{C1DE233E-5D45-EB41-B84C-64374431B0DE}">
      <text>
        <r>
          <rPr>
            <sz val="12"/>
            <color rgb="FF000000"/>
            <rFont val="Aptos Narrow"/>
            <family val="2"/>
          </rPr>
          <t xml:space="preserve">Unknown User:
</t>
        </r>
        <r>
          <rPr>
            <sz val="12"/>
            <color rgb="FF000000"/>
            <rFont val="Aptos Narrow"/>
            <family val="2"/>
          </rPr>
          <t>29.090</t>
        </r>
      </text>
    </comment>
    <comment ref="G9" authorId="1" shapeId="0" xr:uid="{C0290058-2A87-9D48-9A10-EE50E6529870}">
      <text>
        <r>
          <rPr>
            <b/>
            <sz val="10"/>
            <color rgb="FF000000"/>
            <rFont val="Tahoma"/>
            <family val="2"/>
          </rPr>
          <t>Tran Dat:</t>
        </r>
        <r>
          <rPr>
            <sz val="10"/>
            <color rgb="FF000000"/>
            <rFont val="Tahoma"/>
            <family val="2"/>
          </rPr>
          <t xml:space="preserve">
</t>
        </r>
        <r>
          <rPr>
            <sz val="10"/>
            <color rgb="FF000000"/>
            <rFont val="Tahoma"/>
            <family val="2"/>
          </rPr>
          <t>28.690</t>
        </r>
      </text>
    </comment>
    <comment ref="B10" authorId="2" shapeId="0" xr:uid="{C41147B8-E0EE-AB4E-A482-0054E9EC318B}">
      <text>
        <r>
          <rPr>
            <b/>
            <sz val="10"/>
            <color rgb="FF000000"/>
            <rFont val="Tahoma"/>
            <family val="2"/>
          </rPr>
          <t>was 18440</t>
        </r>
      </text>
    </comment>
    <comment ref="D10" authorId="0" shapeId="0" xr:uid="{BA418064-E9AF-BA4D-8B32-C70871FC3C9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18.990.000</t>
        </r>
      </text>
    </comment>
    <comment ref="G11" authorId="1" shapeId="0" xr:uid="{3A3F319A-C795-AA49-A3C4-B99CD0E6F99C}">
      <text>
        <r>
          <rPr>
            <b/>
            <sz val="10"/>
            <color rgb="FF000000"/>
            <rFont val="Tahoma"/>
            <family val="2"/>
          </rPr>
          <t>Tran Dat:</t>
        </r>
        <r>
          <rPr>
            <sz val="10"/>
            <color rgb="FF000000"/>
            <rFont val="Tahoma"/>
            <family val="2"/>
          </rPr>
          <t xml:space="preserve">
</t>
        </r>
        <r>
          <rPr>
            <sz val="10"/>
            <color rgb="FF000000"/>
            <rFont val="Tahoma"/>
            <family val="2"/>
          </rPr>
          <t>16.390</t>
        </r>
      </text>
    </comment>
    <comment ref="B12" authorId="2" shapeId="0" xr:uid="{A677B066-1DCD-EE47-8F30-A6C7C939E82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2" shapeId="0" xr:uid="{B5CB8B70-73C8-134A-9480-938E4F04BDB9}">
      <text>
        <r>
          <rPr>
            <b/>
            <sz val="10"/>
            <color rgb="FF000000"/>
            <rFont val="Tahoma"/>
            <family val="2"/>
          </rPr>
          <t xml:space="preserve">W6 12950
</t>
        </r>
      </text>
    </comment>
    <comment ref="C13" authorId="5" shapeId="0" xr:uid="{A8DE250D-8388-DE48-9F4D-91F9EE73F556}">
      <text>
        <r>
          <rPr>
            <b/>
            <sz val="10"/>
            <color rgb="FF000000"/>
            <rFont val="Tahoma"/>
            <family val="2"/>
          </rPr>
          <t>W6 9900</t>
        </r>
      </text>
    </comment>
    <comment ref="D16" authorId="0" shapeId="0" xr:uid="{E1B68108-3531-D542-B1C3-5170C510140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8.790.000</t>
        </r>
      </text>
    </comment>
    <comment ref="B17" authorId="2" shapeId="0" xr:uid="{1E4290B5-4CB8-284C-AC90-27BA03019C11}">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2" shapeId="0" xr:uid="{C7F421E4-8E6F-1B48-B722-CD0F0CFD7C5F}">
      <text>
        <r>
          <rPr>
            <b/>
            <sz val="10"/>
            <color rgb="FF000000"/>
            <rFont val="Tahoma"/>
            <family val="2"/>
          </rPr>
          <t>was 14390</t>
        </r>
      </text>
    </comment>
    <comment ref="D18" authorId="0" shapeId="0" xr:uid="{36C7986D-14E9-F841-9E22-0CE2C1A7F9F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14.590.000</t>
        </r>
      </text>
    </comment>
    <comment ref="F18" authorId="3" shapeId="0" xr:uid="{3611A688-A2B0-8142-A0A8-49398FFFA819}">
      <text>
        <r>
          <rPr>
            <sz val="12"/>
            <color rgb="FF000000"/>
            <rFont val="Aptos Narrow"/>
            <family val="2"/>
          </rPr>
          <t xml:space="preserve">Unknown User:
</t>
        </r>
        <r>
          <rPr>
            <sz val="12"/>
            <color rgb="FF000000"/>
            <rFont val="Aptos Narrow"/>
            <family val="2"/>
          </rPr>
          <t>14.690k</t>
        </r>
      </text>
    </comment>
    <comment ref="G18" authorId="1" shapeId="0" xr:uid="{40FC7265-19BE-424D-A658-29DBF90C5B79}">
      <text>
        <r>
          <rPr>
            <b/>
            <sz val="10"/>
            <color rgb="FF000000"/>
            <rFont val="Tahoma"/>
            <family val="2"/>
          </rPr>
          <t>Tran Dat:</t>
        </r>
        <r>
          <rPr>
            <sz val="10"/>
            <color rgb="FF000000"/>
            <rFont val="Tahoma"/>
            <family val="2"/>
          </rPr>
          <t>14.190</t>
        </r>
      </text>
    </comment>
    <comment ref="G19" authorId="1" shapeId="0" xr:uid="{0273ECC5-BADF-2546-9662-9E74C46534C8}">
      <text>
        <r>
          <rPr>
            <b/>
            <sz val="10"/>
            <color rgb="FF000000"/>
            <rFont val="Tahoma"/>
            <family val="2"/>
          </rPr>
          <t>Tran Dat:</t>
        </r>
        <r>
          <rPr>
            <sz val="10"/>
            <color rgb="FF000000"/>
            <rFont val="Tahoma"/>
            <family val="2"/>
          </rPr>
          <t xml:space="preserve">
</t>
        </r>
        <r>
          <rPr>
            <sz val="10"/>
            <color rgb="FF000000"/>
            <rFont val="Tahoma"/>
            <family val="2"/>
          </rPr>
          <t>19.890.000</t>
        </r>
      </text>
    </comment>
    <comment ref="B21" authorId="2" shapeId="0" xr:uid="{7C301CF7-6D2D-4048-ADAE-5980AE84E38E}">
      <text>
        <r>
          <rPr>
            <b/>
            <sz val="10"/>
            <color rgb="FF000000"/>
            <rFont val="Tahoma"/>
            <family val="2"/>
          </rPr>
          <t>was 36640</t>
        </r>
      </text>
    </comment>
    <comment ref="D21" authorId="0" shapeId="0" xr:uid="{4D7D4BE4-914E-C74C-9856-2D85B4567E3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36.790.000</t>
        </r>
      </text>
    </comment>
    <comment ref="C22" authorId="5" shapeId="0" xr:uid="{D11506D7-37DB-A74B-B130-1CC183B67BAF}">
      <text>
        <r>
          <rPr>
            <b/>
            <sz val="10"/>
            <color rgb="FF000000"/>
            <rFont val="Tahoma"/>
            <family val="2"/>
          </rPr>
          <t>W6 5890</t>
        </r>
      </text>
    </comment>
    <comment ref="D22" authorId="0" shapeId="0" xr:uid="{69FE16BE-3C4D-FF45-9EA8-20FA2E5AF522}">
      <text>
        <r>
          <rPr>
            <b/>
            <sz val="10"/>
            <color rgb="FF000000"/>
            <rFont val="Tahoma"/>
            <family val="2"/>
          </rPr>
          <t>Việt Hoàng:</t>
        </r>
        <r>
          <rPr>
            <sz val="10"/>
            <color rgb="FF000000"/>
            <rFont val="Tahoma"/>
            <family val="2"/>
          </rPr>
          <t xml:space="preserve">
</t>
        </r>
        <r>
          <rPr>
            <sz val="10"/>
            <color rgb="FF000000"/>
            <rFont val="Tahoma"/>
            <family val="2"/>
          </rPr>
          <t>5.890.000</t>
        </r>
      </text>
    </comment>
    <comment ref="E22" authorId="4" shapeId="0" xr:uid="{29EB4EF6-DA04-044C-A927-91F29B88FFCB}">
      <text>
        <r>
          <rPr>
            <sz val="12"/>
            <color rgb="FF000000"/>
            <rFont val="Aptos Narrow"/>
            <family val="2"/>
          </rPr>
          <t>was 5790</t>
        </r>
      </text>
    </comment>
    <comment ref="G22" authorId="1" shapeId="0" xr:uid="{C9EEA52D-1A94-1540-8496-C93A6631792C}">
      <text>
        <r>
          <rPr>
            <b/>
            <sz val="10"/>
            <color rgb="FF000000"/>
            <rFont val="Tahoma"/>
            <family val="2"/>
          </rPr>
          <t>Tran Dat:</t>
        </r>
        <r>
          <rPr>
            <sz val="10"/>
            <color rgb="FF000000"/>
            <rFont val="Tahoma"/>
            <family val="2"/>
          </rPr>
          <t xml:space="preserve">
</t>
        </r>
        <r>
          <rPr>
            <sz val="10"/>
            <color rgb="FF000000"/>
            <rFont val="Tahoma"/>
            <family val="2"/>
          </rPr>
          <t>5690</t>
        </r>
      </text>
    </comment>
    <comment ref="C23" authorId="5" shapeId="0" xr:uid="{E9DC04F9-3626-4F41-B939-B174DA8C150E}">
      <text>
        <r>
          <rPr>
            <b/>
            <sz val="10"/>
            <color rgb="FF000000"/>
            <rFont val="Tahoma"/>
            <family val="2"/>
          </rPr>
          <t>W6 7190</t>
        </r>
      </text>
    </comment>
    <comment ref="D23" authorId="0" shapeId="0" xr:uid="{2A9084AD-4CEF-4743-B75F-D2C6E1910CE2}">
      <text>
        <r>
          <rPr>
            <b/>
            <sz val="10"/>
            <color rgb="FF000000"/>
            <rFont val="Tahoma"/>
            <family val="2"/>
          </rPr>
          <t>Việt Hoàng:</t>
        </r>
        <r>
          <rPr>
            <sz val="10"/>
            <color rgb="FF000000"/>
            <rFont val="Tahoma"/>
            <family val="2"/>
          </rPr>
          <t xml:space="preserve">
</t>
        </r>
        <r>
          <rPr>
            <sz val="10"/>
            <color rgb="FF000000"/>
            <rFont val="Tahoma"/>
            <family val="2"/>
          </rPr>
          <t>6.990.000</t>
        </r>
      </text>
    </comment>
    <comment ref="E23" authorId="4" shapeId="0" xr:uid="{00DEBE72-4FC7-B848-93C2-99875C892D9A}">
      <text>
        <r>
          <rPr>
            <sz val="12"/>
            <color rgb="FF000000"/>
            <rFont val="Aptos Narrow"/>
            <family val="2"/>
          </rPr>
          <t>was 7290</t>
        </r>
      </text>
    </comment>
    <comment ref="F23" authorId="6" shapeId="0" xr:uid="{69E2BAFA-FB60-FA42-A2F5-8C2A2846601F}">
      <text>
        <r>
          <rPr>
            <sz val="12"/>
            <color rgb="FF000000"/>
            <rFont val="Aptos Narrow"/>
            <family val="2"/>
          </rPr>
          <t xml:space="preserve">chit trang:
</t>
        </r>
        <r>
          <rPr>
            <sz val="12"/>
            <color rgb="FF000000"/>
            <rFont val="Aptos Narrow"/>
            <family val="2"/>
          </rPr>
          <t>7.190k</t>
        </r>
      </text>
    </comment>
    <comment ref="G23" authorId="1" shapeId="0" xr:uid="{A2B779B3-627D-7E48-9766-60D9AA167903}">
      <text>
        <r>
          <rPr>
            <b/>
            <sz val="10"/>
            <color rgb="FF000000"/>
            <rFont val="Tahoma"/>
            <family val="2"/>
          </rPr>
          <t>Tran Dat:</t>
        </r>
        <r>
          <rPr>
            <sz val="10"/>
            <color rgb="FF000000"/>
            <rFont val="Tahoma"/>
            <family val="2"/>
          </rPr>
          <t xml:space="preserve">
</t>
        </r>
        <r>
          <rPr>
            <sz val="10"/>
            <color rgb="FF000000"/>
            <rFont val="Tahoma"/>
            <family val="2"/>
          </rPr>
          <t>7.190.000</t>
        </r>
      </text>
    </comment>
    <comment ref="C24" authorId="5" shapeId="0" xr:uid="{D7F5F09B-A191-3943-999C-8465C570EB77}">
      <text>
        <r>
          <rPr>
            <b/>
            <sz val="10"/>
            <color rgb="FF000000"/>
            <rFont val="Tahoma"/>
            <family val="2"/>
          </rPr>
          <t>W6 6690</t>
        </r>
      </text>
    </comment>
    <comment ref="D24" authorId="0" shapeId="0" xr:uid="{5FDE4F7D-3DFD-6E4D-81B2-999D8C4AEF7E}">
      <text>
        <r>
          <rPr>
            <b/>
            <sz val="10"/>
            <color rgb="FF000000"/>
            <rFont val="Tahoma"/>
            <family val="2"/>
          </rPr>
          <t>Việt Hoàng:</t>
        </r>
        <r>
          <rPr>
            <sz val="10"/>
            <color rgb="FF000000"/>
            <rFont val="Tahoma"/>
            <family val="2"/>
          </rPr>
          <t xml:space="preserve">
</t>
        </r>
        <r>
          <rPr>
            <sz val="10"/>
            <color rgb="FF000000"/>
            <rFont val="Tahoma"/>
            <family val="2"/>
          </rPr>
          <t>6.590.000</t>
        </r>
      </text>
    </comment>
    <comment ref="E24" authorId="4" shapeId="0" xr:uid="{FD87BA5B-289D-8148-A42E-11DBBD5D679C}">
      <text>
        <r>
          <rPr>
            <sz val="12"/>
            <color rgb="FF000000"/>
            <rFont val="Aptos Narrow"/>
            <family val="2"/>
          </rPr>
          <t>was 6590</t>
        </r>
      </text>
    </comment>
    <comment ref="G24" authorId="1" shapeId="0" xr:uid="{39B7EFE0-6032-7248-926B-C95D13E239FA}">
      <text>
        <r>
          <rPr>
            <b/>
            <sz val="10"/>
            <color rgb="FF000000"/>
            <rFont val="Tahoma"/>
            <family val="2"/>
          </rPr>
          <t>Tran Dat:</t>
        </r>
        <r>
          <rPr>
            <sz val="10"/>
            <color rgb="FF000000"/>
            <rFont val="Tahoma"/>
            <family val="2"/>
          </rPr>
          <t xml:space="preserve">
</t>
        </r>
        <r>
          <rPr>
            <sz val="10"/>
            <color rgb="FF000000"/>
            <rFont val="Tahoma"/>
            <family val="2"/>
          </rPr>
          <t>6.450</t>
        </r>
      </text>
    </comment>
    <comment ref="C25" authorId="5" shapeId="0" xr:uid="{E38A287F-8C5D-0444-BDB0-B70C68E58552}">
      <text>
        <r>
          <rPr>
            <b/>
            <sz val="10"/>
            <color rgb="FF000000"/>
            <rFont val="Tahoma"/>
            <family val="2"/>
          </rPr>
          <t>W6 7990</t>
        </r>
      </text>
    </comment>
    <comment ref="E25" authorId="4" shapeId="0" xr:uid="{97BAC163-4D07-0048-A0A4-6317AF53F117}">
      <text>
        <r>
          <rPr>
            <sz val="12"/>
            <color rgb="FF000000"/>
            <rFont val="Aptos Narrow"/>
            <family val="2"/>
          </rPr>
          <t>was 7990</t>
        </r>
      </text>
    </comment>
    <comment ref="G25" authorId="1" shapeId="0" xr:uid="{C2FC6A88-284B-2F40-8AF7-AB7482E5820C}">
      <text>
        <r>
          <rPr>
            <b/>
            <sz val="10"/>
            <color rgb="FF000000"/>
            <rFont val="Tahoma"/>
            <family val="2"/>
          </rPr>
          <t>Tran Dat:</t>
        </r>
        <r>
          <rPr>
            <sz val="10"/>
            <color rgb="FF000000"/>
            <rFont val="Tahoma"/>
            <family val="2"/>
          </rPr>
          <t xml:space="preserve">
</t>
        </r>
        <r>
          <rPr>
            <sz val="10"/>
            <color rgb="FF000000"/>
            <rFont val="Tahoma"/>
            <family val="2"/>
          </rPr>
          <t>7.890.000</t>
        </r>
      </text>
    </comment>
    <comment ref="D26" authorId="0" shapeId="0" xr:uid="{8D870691-7D39-4246-83A0-A0AB908EB550}">
      <text>
        <r>
          <rPr>
            <b/>
            <sz val="10"/>
            <color rgb="FF000000"/>
            <rFont val="Tahoma"/>
            <family val="2"/>
          </rPr>
          <t>Việt Hoàng:</t>
        </r>
        <r>
          <rPr>
            <sz val="10"/>
            <color rgb="FF000000"/>
            <rFont val="Tahoma"/>
            <family val="2"/>
          </rPr>
          <t xml:space="preserve">
</t>
        </r>
        <r>
          <rPr>
            <sz val="10"/>
            <color rgb="FF000000"/>
            <rFont val="Tahoma"/>
            <family val="2"/>
          </rPr>
          <t>10.790.000</t>
        </r>
      </text>
    </comment>
    <comment ref="E26" authorId="7" shapeId="0" xr:uid="{AEC26BEE-6F39-1B41-894B-176F593EE6E0}">
      <text>
        <r>
          <rPr>
            <sz val="12"/>
            <color rgb="FF000000"/>
            <rFont val="Aptos Narrow"/>
            <family val="2"/>
          </rPr>
          <t>was 10390</t>
        </r>
      </text>
    </comment>
    <comment ref="F26" authorId="6" shapeId="0" xr:uid="{02FE2F27-0AA3-A643-B656-AEE339F5DB25}">
      <text>
        <r>
          <rPr>
            <sz val="12"/>
            <color theme="1"/>
            <rFont val="Aptos Narrow"/>
            <family val="2"/>
            <scheme val="minor"/>
          </rPr>
          <t>chit trang:
10.990k</t>
        </r>
      </text>
    </comment>
    <comment ref="G26" authorId="1" shapeId="0" xr:uid="{9B4FBE9A-33C3-C341-AEEC-0E5CE1E126AF}">
      <text>
        <r>
          <rPr>
            <b/>
            <sz val="10"/>
            <color rgb="FF000000"/>
            <rFont val="Tahoma"/>
            <family val="2"/>
          </rPr>
          <t>Tran Dat:</t>
        </r>
        <r>
          <rPr>
            <sz val="10"/>
            <color rgb="FF000000"/>
            <rFont val="Tahoma"/>
            <family val="2"/>
          </rPr>
          <t xml:space="preserve">
</t>
        </r>
        <r>
          <rPr>
            <sz val="10"/>
            <color rgb="FF000000"/>
            <rFont val="Tahoma"/>
            <family val="2"/>
          </rPr>
          <t>10.490.000</t>
        </r>
      </text>
    </comment>
    <comment ref="C27" authorId="5" shapeId="0" xr:uid="{DA3C1C76-D84D-5847-B0B1-D49D314E4E15}">
      <text>
        <r>
          <rPr>
            <b/>
            <sz val="10"/>
            <color rgb="FF000000"/>
            <rFont val="Tahoma"/>
            <family val="2"/>
          </rPr>
          <t>W6 13190</t>
        </r>
      </text>
    </comment>
    <comment ref="D27" authorId="0" shapeId="0" xr:uid="{5A6E1BA1-68B4-2943-BB66-C3D19EB235E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13.290.000</t>
        </r>
      </text>
    </comment>
    <comment ref="E27" authorId="2" shapeId="0" xr:uid="{71C34ABD-176E-6444-8057-6255048A0ECA}">
      <text>
        <r>
          <rPr>
            <b/>
            <sz val="10"/>
            <color rgb="FF000000"/>
            <rFont val="Tahoma"/>
            <family val="2"/>
          </rPr>
          <t>was 12990</t>
        </r>
      </text>
    </comment>
    <comment ref="F27" authorId="6" shapeId="0" xr:uid="{322A4F2E-B517-A64E-9E16-B2FA3978EEF4}">
      <text>
        <r>
          <rPr>
            <sz val="12"/>
            <color theme="1"/>
            <rFont val="Aptos Narrow"/>
            <family val="2"/>
            <scheme val="minor"/>
          </rPr>
          <t>chit trang:
12.590k</t>
        </r>
      </text>
    </comment>
    <comment ref="G27" authorId="1" shapeId="0" xr:uid="{454A9A87-AE00-E346-86DA-A9827A8A2113}">
      <text>
        <r>
          <rPr>
            <b/>
            <sz val="10"/>
            <color rgb="FF000000"/>
            <rFont val="Tahoma"/>
            <family val="2"/>
          </rPr>
          <t>Tran Dat:</t>
        </r>
        <r>
          <rPr>
            <sz val="10"/>
            <color rgb="FF000000"/>
            <rFont val="Tahoma"/>
            <family val="2"/>
          </rPr>
          <t xml:space="preserve">
</t>
        </r>
        <r>
          <rPr>
            <sz val="10"/>
            <color rgb="FF000000"/>
            <rFont val="Tahoma"/>
            <family val="2"/>
          </rPr>
          <t>12.590</t>
        </r>
      </text>
    </comment>
    <comment ref="C28" authorId="5" shapeId="0" xr:uid="{78CFF54B-D651-304B-B2CC-5F7EF25E8B36}">
      <text>
        <r>
          <rPr>
            <b/>
            <sz val="10"/>
            <color rgb="FF000000"/>
            <rFont val="Tahoma"/>
            <family val="2"/>
          </rPr>
          <t>W6 11590</t>
        </r>
      </text>
    </comment>
    <comment ref="D28" authorId="0" shapeId="0" xr:uid="{C55190BE-51BD-6243-8CE2-AD9851425FE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11.490.000</t>
        </r>
      </text>
    </comment>
    <comment ref="E28" authorId="2" shapeId="0" xr:uid="{E2B81B84-AFA8-5A45-82FD-F9FAB49D1136}">
      <text>
        <r>
          <rPr>
            <b/>
            <sz val="10"/>
            <color rgb="FF000000"/>
            <rFont val="Tahoma"/>
            <family val="2"/>
          </rPr>
          <t>was 11290</t>
        </r>
      </text>
    </comment>
    <comment ref="F28" authorId="6" shapeId="0" xr:uid="{5A7AF1C7-F399-6140-AAEA-B2980421F118}">
      <text>
        <r>
          <rPr>
            <sz val="12"/>
            <color theme="1"/>
            <rFont val="Aptos Narrow"/>
            <family val="2"/>
            <scheme val="minor"/>
          </rPr>
          <t>chit trang:
11.390</t>
        </r>
      </text>
    </comment>
    <comment ref="G28" authorId="1" shapeId="0" xr:uid="{9CAC5AE1-EACE-EC4E-B155-EFEC9E6D2B80}">
      <text>
        <r>
          <rPr>
            <b/>
            <sz val="10"/>
            <color rgb="FF000000"/>
            <rFont val="Tahoma"/>
            <family val="2"/>
          </rPr>
          <t>Tran Dat:</t>
        </r>
        <r>
          <rPr>
            <sz val="10"/>
            <color rgb="FF000000"/>
            <rFont val="Tahoma"/>
            <family val="2"/>
          </rPr>
          <t xml:space="preserve">
</t>
        </r>
        <r>
          <rPr>
            <sz val="10"/>
            <color rgb="FF000000"/>
            <rFont val="Tahoma"/>
            <family val="2"/>
          </rPr>
          <t>11.490</t>
        </r>
      </text>
    </comment>
    <comment ref="B29" authorId="2" shapeId="0" xr:uid="{970BDFA4-59EF-0E41-B031-E457048927FD}">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9" authorId="2" shapeId="0" xr:uid="{4943A175-2437-A042-B998-2CA74194A4BF}">
      <text>
        <r>
          <rPr>
            <b/>
            <sz val="10"/>
            <color rgb="FF000000"/>
            <rFont val="Tahoma"/>
            <family val="2"/>
          </rPr>
          <t xml:space="preserve">W6 14190
</t>
        </r>
      </text>
    </comment>
    <comment ref="D29" authorId="0" shapeId="0" xr:uid="{6486E951-B183-CE4E-81F1-1B6F88257BB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13.990.000</t>
        </r>
      </text>
    </comment>
    <comment ref="E29" authorId="2" shapeId="0" xr:uid="{0CAC2183-8A33-9242-A1CC-5A704EF14755}">
      <text>
        <r>
          <rPr>
            <b/>
            <sz val="10"/>
            <color rgb="FF000000"/>
            <rFont val="Tahoma"/>
            <family val="2"/>
          </rPr>
          <t>was 13890</t>
        </r>
      </text>
    </comment>
    <comment ref="F29" authorId="6" shapeId="0" xr:uid="{3AB4F2AE-521A-3047-825F-432A68C472E4}">
      <text>
        <r>
          <rPr>
            <sz val="12"/>
            <color theme="1"/>
            <rFont val="Aptos Narrow"/>
            <family val="2"/>
            <scheme val="minor"/>
          </rPr>
          <t>chit trang:
14.090k</t>
        </r>
      </text>
    </comment>
    <comment ref="G29" authorId="1" shapeId="0" xr:uid="{97B05EB2-9EBD-8A49-A463-B5A130DB1B22}">
      <text>
        <r>
          <rPr>
            <b/>
            <sz val="10"/>
            <color rgb="FF000000"/>
            <rFont val="Tahoma"/>
            <family val="2"/>
          </rPr>
          <t>Tran Dat:</t>
        </r>
        <r>
          <rPr>
            <sz val="10"/>
            <color rgb="FF000000"/>
            <rFont val="Tahoma"/>
            <family val="2"/>
          </rPr>
          <t xml:space="preserve">
</t>
        </r>
        <r>
          <rPr>
            <sz val="10"/>
            <color rgb="FF000000"/>
            <rFont val="Tahoma"/>
            <family val="2"/>
          </rPr>
          <t>13.890</t>
        </r>
      </text>
    </comment>
    <comment ref="F30" authorId="3" shapeId="0" xr:uid="{AD28FA93-39D2-4A70-B9C9-B2FB3D89B669}">
      <text>
        <r>
          <rPr>
            <sz val="12"/>
            <color theme="1"/>
            <rFont val="Aptos Narrow"/>
            <family val="2"/>
            <scheme val="minor"/>
          </rPr>
          <t>Unknown User:
22.490</t>
        </r>
      </text>
    </comment>
    <comment ref="B31" authorId="2" shapeId="0" xr:uid="{DFA25BFA-938A-9942-A0FF-294D31D33D1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2" shapeId="0" xr:uid="{F1CA2A89-2367-6A4C-97C4-F94A1EA0E6A4}">
      <text>
        <r>
          <rPr>
            <b/>
            <sz val="10"/>
            <color rgb="FF000000"/>
            <rFont val="Tahoma"/>
            <family val="2"/>
          </rPr>
          <t xml:space="preserve">W6 5790
</t>
        </r>
      </text>
    </comment>
    <comment ref="D31" authorId="0" shapeId="0" xr:uid="{60085C9F-8803-B543-AFC9-9BD53BCD19A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5.790.000</t>
        </r>
      </text>
    </comment>
    <comment ref="E31" authorId="4" shapeId="0" xr:uid="{6320312B-8705-6D48-9CE4-BF91D94FB8BF}">
      <text>
        <r>
          <rPr>
            <sz val="12"/>
            <color rgb="FF000000"/>
            <rFont val="Aptos Narrow"/>
            <family val="2"/>
          </rPr>
          <t>was 5690</t>
        </r>
      </text>
    </comment>
    <comment ref="F31" authorId="3" shapeId="0" xr:uid="{6457DA2F-4D89-0D42-8A95-0EC3164F5264}">
      <text>
        <r>
          <rPr>
            <sz val="12"/>
            <color theme="1"/>
            <rFont val="Aptos Narrow"/>
            <family val="2"/>
            <scheme val="minor"/>
          </rPr>
          <t>Unknown User:
5.690</t>
        </r>
      </text>
    </comment>
    <comment ref="G31" authorId="1" shapeId="0" xr:uid="{CB3155D5-99E3-7A43-88E5-9F4B9C262B0E}">
      <text>
        <r>
          <rPr>
            <b/>
            <sz val="10"/>
            <color rgb="FF000000"/>
            <rFont val="Tahoma"/>
            <family val="2"/>
          </rPr>
          <t>Tran Dat:</t>
        </r>
        <r>
          <rPr>
            <sz val="10"/>
            <color rgb="FF000000"/>
            <rFont val="Tahoma"/>
            <family val="2"/>
          </rPr>
          <t xml:space="preserve">
</t>
        </r>
        <r>
          <rPr>
            <sz val="10"/>
            <color rgb="FF000000"/>
            <rFont val="Tahoma"/>
            <family val="2"/>
          </rPr>
          <t>5290000</t>
        </r>
      </text>
    </comment>
    <comment ref="B32" authorId="2" shapeId="0" xr:uid="{7989134F-1375-424B-9187-4B546E137594}">
      <text>
        <r>
          <rPr>
            <b/>
            <sz val="10"/>
            <color rgb="FF000000"/>
            <rFont val="Tahoma"/>
            <family val="2"/>
          </rPr>
          <t xml:space="preserve">was 4490
</t>
        </r>
      </text>
    </comment>
    <comment ref="C32" authorId="2" shapeId="0" xr:uid="{E883F55E-DBD3-AD45-A982-07FA27FDCF8E}">
      <text>
        <r>
          <rPr>
            <b/>
            <sz val="10"/>
            <color rgb="FF000000"/>
            <rFont val="Tahoma"/>
            <family val="2"/>
          </rPr>
          <t xml:space="preserve">W6 4650
</t>
        </r>
      </text>
    </comment>
    <comment ref="D32" authorId="0" shapeId="0" xr:uid="{4D568E12-4502-BF4F-A6C6-297B9F5E859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4.650.000</t>
        </r>
      </text>
    </comment>
    <comment ref="E32" authorId="4" shapeId="0" xr:uid="{FEC1C1B6-85DF-E546-940E-325985718531}">
      <text>
        <r>
          <rPr>
            <sz val="12"/>
            <color rgb="FF000000"/>
            <rFont val="Aptos Narrow"/>
            <family val="2"/>
          </rPr>
          <t>was 4590</t>
        </r>
      </text>
    </comment>
    <comment ref="F32" authorId="3" shapeId="0" xr:uid="{08605736-5FBD-394A-BBFA-39621C698A5A}">
      <text>
        <r>
          <rPr>
            <sz val="12"/>
            <color theme="1"/>
            <rFont val="Aptos Narrow"/>
            <family val="2"/>
            <scheme val="minor"/>
          </rPr>
          <t>Unknown User:
4.590</t>
        </r>
      </text>
    </comment>
    <comment ref="G32" authorId="1" shapeId="0" xr:uid="{8F50CED4-54A1-D347-9A4C-88E867EB8E48}">
      <text>
        <r>
          <rPr>
            <b/>
            <sz val="10"/>
            <color rgb="FF000000"/>
            <rFont val="Tahoma"/>
            <family val="2"/>
          </rPr>
          <t>Tran Dat:</t>
        </r>
        <r>
          <rPr>
            <sz val="10"/>
            <color rgb="FF000000"/>
            <rFont val="Tahoma"/>
            <family val="2"/>
          </rPr>
          <t xml:space="preserve">
</t>
        </r>
        <r>
          <rPr>
            <sz val="10"/>
            <color rgb="FF000000"/>
            <rFont val="Tahoma"/>
            <family val="2"/>
          </rPr>
          <t>4690000</t>
        </r>
      </text>
    </comment>
    <comment ref="B33" authorId="2" shapeId="0" xr:uid="{4A8D1A87-CBA0-3C45-94FF-35A475DBCBAF}">
      <text>
        <r>
          <rPr>
            <b/>
            <sz val="10"/>
            <color rgb="FF000000"/>
            <rFont val="Tahoma"/>
            <family val="2"/>
          </rPr>
          <t>was 3190</t>
        </r>
      </text>
    </comment>
    <comment ref="C33" authorId="2" shapeId="0" xr:uid="{9B269AAB-6B99-3149-ACFF-85BFCC795BC8}">
      <text>
        <r>
          <rPr>
            <b/>
            <sz val="10"/>
            <color rgb="FF000000"/>
            <rFont val="Tahoma"/>
            <family val="2"/>
          </rPr>
          <t>W6 3390</t>
        </r>
      </text>
    </comment>
    <comment ref="D33" authorId="0" shapeId="0" xr:uid="{E83EA2DD-C648-B24A-93EC-FE8646E2505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3.090.000</t>
        </r>
      </text>
    </comment>
    <comment ref="E33" authorId="2" shapeId="0" xr:uid="{D5AC8046-28BA-424E-964C-80C95AA9139F}">
      <text>
        <r>
          <rPr>
            <b/>
            <sz val="10"/>
            <color rgb="FF000000"/>
            <rFont val="Tahoma"/>
            <family val="2"/>
          </rPr>
          <t>was 3290</t>
        </r>
      </text>
    </comment>
    <comment ref="F33" authorId="3" shapeId="0" xr:uid="{E6EFA2CC-8800-B346-932C-C06906BCC4B8}">
      <text>
        <r>
          <rPr>
            <sz val="12"/>
            <color theme="1"/>
            <rFont val="Aptos Narrow"/>
            <family val="2"/>
            <scheme val="minor"/>
          </rPr>
          <t>Unknown User:
3.390</t>
        </r>
      </text>
    </comment>
    <comment ref="G33" authorId="1" shapeId="0" xr:uid="{9E3ACA19-D2E1-AF49-844F-A174F9B8988D}">
      <text>
        <r>
          <rPr>
            <b/>
            <sz val="10"/>
            <color rgb="FF000000"/>
            <rFont val="Tahoma"/>
            <family val="2"/>
          </rPr>
          <t>Tran Dat:</t>
        </r>
        <r>
          <rPr>
            <sz val="10"/>
            <color rgb="FF000000"/>
            <rFont val="Tahoma"/>
            <family val="2"/>
          </rPr>
          <t xml:space="preserve">
</t>
        </r>
        <r>
          <rPr>
            <sz val="10"/>
            <color rgb="FF000000"/>
            <rFont val="Tahoma"/>
            <family val="2"/>
          </rPr>
          <t>3.340</t>
        </r>
      </text>
    </comment>
    <comment ref="B35" authorId="2" shapeId="0" xr:uid="{D777C8BA-41C9-7C4E-95E2-507E642EFA47}">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5" authorId="0" shapeId="0" xr:uid="{1E56F9EA-7DAF-334A-B3CC-78E30B2EB81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17.490.000</t>
        </r>
      </text>
    </comment>
    <comment ref="G35" authorId="1" shapeId="0" xr:uid="{1890A07D-06AC-7845-B296-EE2C5562F0A5}">
      <text>
        <r>
          <rPr>
            <b/>
            <sz val="10"/>
            <color rgb="FF000000"/>
            <rFont val="Tahoma"/>
            <family val="2"/>
          </rPr>
          <t>Tran Dat:</t>
        </r>
        <r>
          <rPr>
            <sz val="10"/>
            <color rgb="FF000000"/>
            <rFont val="Tahoma"/>
            <family val="2"/>
          </rPr>
          <t xml:space="preserve">
</t>
        </r>
        <r>
          <rPr>
            <sz val="10"/>
            <color rgb="FF000000"/>
            <rFont val="Tahoma"/>
            <family val="2"/>
          </rPr>
          <t>17690</t>
        </r>
      </text>
    </comment>
    <comment ref="G36" authorId="1" shapeId="0" xr:uid="{0817C417-A302-F342-9644-8FC5BAD61E38}">
      <text>
        <r>
          <rPr>
            <b/>
            <sz val="10"/>
            <color rgb="FF000000"/>
            <rFont val="Tahoma"/>
            <family val="2"/>
          </rPr>
          <t>Tran Dat:</t>
        </r>
        <r>
          <rPr>
            <sz val="10"/>
            <color rgb="FF000000"/>
            <rFont val="Tahoma"/>
            <family val="2"/>
          </rPr>
          <t xml:space="preserve">
</t>
        </r>
        <r>
          <rPr>
            <sz val="10"/>
            <color rgb="FF000000"/>
            <rFont val="Tahoma"/>
            <family val="2"/>
          </rPr>
          <t>23990</t>
        </r>
      </text>
    </comment>
    <comment ref="B37" authorId="2" shapeId="0" xr:uid="{2A73435D-7E69-5D44-8534-83E59C1F8ADD}">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7" authorId="0" shapeId="0" xr:uid="{4C41E081-1434-7E41-AE08-783AF9EE6A5A}">
      <text>
        <r>
          <rPr>
            <b/>
            <sz val="10"/>
            <color rgb="FF000000"/>
            <rFont val="Tahoma"/>
            <family val="2"/>
          </rPr>
          <t>Việt Hoàng:</t>
        </r>
        <r>
          <rPr>
            <sz val="10"/>
            <color rgb="FF000000"/>
            <rFont val="Tahoma"/>
            <family val="2"/>
          </rPr>
          <t xml:space="preserve">
</t>
        </r>
        <r>
          <rPr>
            <sz val="10"/>
            <color rgb="FF000000"/>
            <rFont val="Tahoma"/>
            <family val="2"/>
          </rPr>
          <t>25.790.000</t>
        </r>
      </text>
    </comment>
    <comment ref="G37" authorId="1" shapeId="0" xr:uid="{0EAA7B1D-8A62-804E-817C-E9CF92360B67}">
      <text>
        <r>
          <rPr>
            <b/>
            <sz val="10"/>
            <color rgb="FF000000"/>
            <rFont val="Tahoma"/>
            <family val="2"/>
          </rPr>
          <t>Tran Dat:</t>
        </r>
        <r>
          <rPr>
            <sz val="10"/>
            <color rgb="FF000000"/>
            <rFont val="Tahoma"/>
            <family val="2"/>
          </rPr>
          <t xml:space="preserve">
</t>
        </r>
        <r>
          <rPr>
            <sz val="10"/>
            <color rgb="FF000000"/>
            <rFont val="Tahoma"/>
            <family val="2"/>
          </rPr>
          <t>26.290</t>
        </r>
      </text>
    </comment>
    <comment ref="D38" authorId="0" shapeId="0" xr:uid="{10DC11CB-5701-6F44-8E7C-910D47B9F45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32.190.000</t>
        </r>
      </text>
    </comment>
    <comment ref="G38" authorId="1" shapeId="0" xr:uid="{ABBD3020-02B4-B947-9C3F-27B35EC63D2D}">
      <text>
        <r>
          <rPr>
            <b/>
            <sz val="10"/>
            <color rgb="FF000000"/>
            <rFont val="Tahoma"/>
            <family val="2"/>
          </rPr>
          <t>Tran Dat:</t>
        </r>
        <r>
          <rPr>
            <sz val="10"/>
            <color rgb="FF000000"/>
            <rFont val="Tahoma"/>
            <family val="2"/>
          </rPr>
          <t xml:space="preserve">
</t>
        </r>
        <r>
          <rPr>
            <sz val="10"/>
            <color rgb="FF000000"/>
            <rFont val="Tahoma"/>
            <family val="2"/>
          </rPr>
          <t>32890000</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Tran Dat</author>
    <author>Guest User</author>
    <author>Sheva Son</author>
    <author>Duy</author>
    <author>chit trang</author>
  </authors>
  <commentList>
    <comment ref="D2" authorId="0" shapeId="0" xr:uid="{620038D8-C422-834D-B5C4-75C36086C83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20.890.000</t>
        </r>
      </text>
    </comment>
    <comment ref="B3" authorId="1" shapeId="0" xr:uid="{C1844CA1-830F-CB4C-AE01-C4B865373616}">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3" authorId="0" shapeId="0" xr:uid="{59EC9D8D-B542-9F4F-B3ED-CDE5D6724B8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24.290.000</t>
        </r>
      </text>
    </comment>
    <comment ref="G3" authorId="2" shapeId="0" xr:uid="{CA899F19-10F7-2342-8290-520D6239DF12}">
      <text>
        <r>
          <rPr>
            <b/>
            <sz val="10"/>
            <color rgb="FF000000"/>
            <rFont val="Tahoma"/>
            <family val="2"/>
          </rPr>
          <t>Tran Dat:</t>
        </r>
        <r>
          <rPr>
            <sz val="10"/>
            <color rgb="FF000000"/>
            <rFont val="Tahoma"/>
            <family val="2"/>
          </rPr>
          <t xml:space="preserve">
</t>
        </r>
        <r>
          <rPr>
            <sz val="10"/>
            <color rgb="FF000000"/>
            <rFont val="Tahoma"/>
            <family val="2"/>
          </rPr>
          <t>24190</t>
        </r>
      </text>
    </comment>
    <comment ref="D4" authorId="0" shapeId="0" xr:uid="{662873D8-3A1D-FE4F-AED6-5B8422A1F39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26.990.000</t>
        </r>
      </text>
    </comment>
    <comment ref="F4" authorId="3" shapeId="0" xr:uid="{3337C598-0B71-B84D-A152-506D49F8EFAE}">
      <text>
        <r>
          <rPr>
            <sz val="12"/>
            <color theme="1"/>
            <rFont val="Aptos Narrow"/>
            <family val="2"/>
            <scheme val="minor"/>
          </rPr>
          <t>Unknown User:
27.390k</t>
        </r>
      </text>
    </comment>
    <comment ref="G4" authorId="2" shapeId="0" xr:uid="{0696EF6A-6498-D743-8F82-F01798FAC8E0}">
      <text>
        <r>
          <rPr>
            <b/>
            <sz val="10"/>
            <color rgb="FF000000"/>
            <rFont val="Tahoma"/>
            <family val="2"/>
          </rPr>
          <t>Tran Dat:</t>
        </r>
        <r>
          <rPr>
            <sz val="10"/>
            <color rgb="FF000000"/>
            <rFont val="Tahoma"/>
            <family val="2"/>
          </rPr>
          <t xml:space="preserve">
</t>
        </r>
        <r>
          <rPr>
            <sz val="10"/>
            <color rgb="FF000000"/>
            <rFont val="Tahoma"/>
            <family val="2"/>
          </rPr>
          <t>27190</t>
        </r>
      </text>
    </comment>
    <comment ref="B5" authorId="1" shapeId="0" xr:uid="{B7DA4098-A348-F34A-8157-FA9807F34560}">
      <text>
        <r>
          <rPr>
            <sz val="10"/>
            <color rgb="FF000000"/>
            <rFont val="Aptos Narrow"/>
            <family val="2"/>
            <scheme val="minor"/>
          </rPr>
          <t xml:space="preserve">Tặng phiếu mua hàng mua AirPods và Apple Watch trị giá 500,000đ
</t>
        </r>
        <r>
          <rPr>
            <sz val="10"/>
            <color rgb="FF000000"/>
            <rFont val="Aptos Narrow"/>
            <family val="2"/>
            <scheme val="minor"/>
          </rPr>
          <t> Phiếu mua hàng mua sản phẩm giá niêm yết từ 5 triệu thuộc các nhóm TAI NGHE - LOA hãng HARMAN KARDON, JBL,MONSTER, KLIPSCH, MARSHALL, SONY; Smartwatch hãng HUAWEI, GARMIN, SAMSUNG, IMOO, OPPO, AMAZFIT trị giá 500.000đ</t>
        </r>
      </text>
    </comment>
    <comment ref="D5" authorId="0" shapeId="0" xr:uid="{AD578B0F-3D01-F046-8B80-99703119530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32.390.000</t>
        </r>
      </text>
    </comment>
    <comment ref="E5" authorId="4" shapeId="0" xr:uid="{341AABE3-489A-6344-8BDE-09264E9CE69F}">
      <text>
        <r>
          <rPr>
            <sz val="12"/>
            <color rgb="FF000000"/>
            <rFont val="Aptos Narrow"/>
            <family val="2"/>
          </rPr>
          <t xml:space="preserve">Web: 32.790K
</t>
        </r>
        <r>
          <rPr>
            <sz val="12"/>
            <color rgb="FF000000"/>
            <rFont val="Aptos Narrow"/>
            <family val="2"/>
          </rPr>
          <t xml:space="preserve">
</t>
        </r>
        <r>
          <rPr>
            <sz val="12"/>
            <color rgb="FF000000"/>
            <rFont val="Aptos Narrow"/>
            <family val="2"/>
          </rPr>
          <t>Giảm giá shock giờ vàng từ 9-22h</t>
        </r>
      </text>
    </comment>
    <comment ref="G5" authorId="2" shapeId="0" xr:uid="{B457E888-64F3-0D4D-87E4-7A65C347DEFD}">
      <text>
        <r>
          <rPr>
            <b/>
            <sz val="10"/>
            <color rgb="FF000000"/>
            <rFont val="Tahoma"/>
            <family val="2"/>
          </rPr>
          <t>Tran Dat:</t>
        </r>
        <r>
          <rPr>
            <sz val="10"/>
            <color rgb="FF000000"/>
            <rFont val="Tahoma"/>
            <family val="2"/>
          </rPr>
          <t xml:space="preserve">
</t>
        </r>
        <r>
          <rPr>
            <sz val="10"/>
            <color rgb="FF000000"/>
            <rFont val="Tahoma"/>
            <family val="2"/>
          </rPr>
          <t>32.490</t>
        </r>
      </text>
    </comment>
    <comment ref="D6" authorId="0" shapeId="0" xr:uid="{01B4F058-8230-0040-886D-3384ED1D397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18.690.000</t>
        </r>
      </text>
    </comment>
    <comment ref="G6" authorId="2" shapeId="0" xr:uid="{F44E6E4C-4A80-8445-B0A1-66AB89A57CE7}">
      <text>
        <r>
          <rPr>
            <b/>
            <sz val="10"/>
            <color rgb="FF000000"/>
            <rFont val="Tahoma"/>
            <family val="2"/>
          </rPr>
          <t>Tran Dat:</t>
        </r>
        <r>
          <rPr>
            <sz val="10"/>
            <color rgb="FF000000"/>
            <rFont val="Tahoma"/>
            <family val="2"/>
          </rPr>
          <t xml:space="preserve">
</t>
        </r>
        <r>
          <rPr>
            <sz val="10"/>
            <color rgb="FF000000"/>
            <rFont val="Tahoma"/>
            <family val="2"/>
          </rPr>
          <t>18.790.000</t>
        </r>
      </text>
    </comment>
    <comment ref="B9" authorId="1" shapeId="0" xr:uid="{1441013B-DE46-1545-BEED-66A56941BD05}">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5" shapeId="0" xr:uid="{DB58EEAD-9B9F-C849-AD28-719AE4D75004}">
      <text>
        <r>
          <rPr>
            <b/>
            <sz val="10"/>
            <color rgb="FF000000"/>
            <rFont val="Tahoma"/>
            <family val="2"/>
          </rPr>
          <t>W7 29690</t>
        </r>
        <r>
          <rPr>
            <sz val="10"/>
            <color rgb="FF000000"/>
            <rFont val="Tahoma"/>
            <family val="2"/>
          </rPr>
          <t xml:space="preserve">
</t>
        </r>
      </text>
    </comment>
    <comment ref="F9" authorId="3" shapeId="0" xr:uid="{1B710F76-DCB5-264D-8BF5-BD02552C5865}">
      <text>
        <r>
          <rPr>
            <sz val="12"/>
            <color theme="1"/>
            <rFont val="Aptos Narrow"/>
            <family val="2"/>
            <scheme val="minor"/>
          </rPr>
          <t>Unknown User:
28.890</t>
        </r>
      </text>
    </comment>
    <comment ref="B10" authorId="1" shapeId="0" xr:uid="{62F70778-B126-2D4E-8C8F-D364C770325F}">
      <text>
        <r>
          <rPr>
            <b/>
            <sz val="10"/>
            <color rgb="FF000000"/>
            <rFont val="Tahoma"/>
            <family val="2"/>
          </rPr>
          <t>was 18440</t>
        </r>
      </text>
    </comment>
    <comment ref="G11" authorId="2" shapeId="0" xr:uid="{28FBA19A-E67E-694F-8F7E-3B45C3E348CC}">
      <text>
        <r>
          <rPr>
            <b/>
            <sz val="10"/>
            <color rgb="FF000000"/>
            <rFont val="Tahoma"/>
            <family val="2"/>
          </rPr>
          <t>Tran Dat:</t>
        </r>
        <r>
          <rPr>
            <sz val="10"/>
            <color rgb="FF000000"/>
            <rFont val="Tahoma"/>
            <family val="2"/>
          </rPr>
          <t xml:space="preserve">
</t>
        </r>
        <r>
          <rPr>
            <sz val="10"/>
            <color rgb="FF000000"/>
            <rFont val="Tahoma"/>
            <family val="2"/>
          </rPr>
          <t>15.990</t>
        </r>
      </text>
    </comment>
    <comment ref="B12" authorId="1" shapeId="0" xr:uid="{FD093152-4FA1-F940-8E2B-A76F7B204AAF}">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1" shapeId="0" xr:uid="{E7320DE6-3BD7-ED4B-B051-3B7BD6CAF6E6}">
      <text>
        <r>
          <rPr>
            <b/>
            <sz val="10"/>
            <color rgb="FF000000"/>
            <rFont val="Tahoma"/>
            <family val="2"/>
          </rPr>
          <t xml:space="preserve">W7 12890
</t>
        </r>
      </text>
    </comment>
    <comment ref="C13" authorId="5" shapeId="0" xr:uid="{186E3874-6E24-B345-9ABC-4FB736332E0F}">
      <text>
        <r>
          <rPr>
            <b/>
            <sz val="10"/>
            <color rgb="FF000000"/>
            <rFont val="Tahoma"/>
            <family val="2"/>
          </rPr>
          <t>W7 9590</t>
        </r>
      </text>
    </comment>
    <comment ref="D14" authorId="0" shapeId="0" xr:uid="{E1698C07-56A9-4E44-A27F-2EE6C775843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8.990.000</t>
        </r>
      </text>
    </comment>
    <comment ref="D16" authorId="0" shapeId="0" xr:uid="{BDDC77EE-456F-E74C-A3D9-F9F24DB7D50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8.990.000</t>
        </r>
      </text>
    </comment>
    <comment ref="G16" authorId="2" shapeId="0" xr:uid="{0FC2616A-1664-DB44-B19C-94B0BEB2CF22}">
      <text>
        <r>
          <rPr>
            <b/>
            <sz val="10"/>
            <color rgb="FF000000"/>
            <rFont val="Tahoma"/>
            <family val="2"/>
          </rPr>
          <t>Tran Dat:</t>
        </r>
        <r>
          <rPr>
            <sz val="10"/>
            <color rgb="FF000000"/>
            <rFont val="Tahoma"/>
            <family val="2"/>
          </rPr>
          <t xml:space="preserve">
</t>
        </r>
        <r>
          <rPr>
            <sz val="10"/>
            <color rgb="FF000000"/>
            <rFont val="Tahoma"/>
            <family val="2"/>
          </rPr>
          <t>8.390</t>
        </r>
      </text>
    </comment>
    <comment ref="B17" authorId="1" shapeId="0" xr:uid="{BEC10403-FD7A-FA41-9131-7796F8B05A8B}">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1" shapeId="0" xr:uid="{94A3C61A-474B-7E44-A138-262E8EB4AC95}">
      <text>
        <r>
          <rPr>
            <b/>
            <sz val="10"/>
            <color rgb="FF000000"/>
            <rFont val="Tahoma"/>
            <family val="2"/>
          </rPr>
          <t>was 14390</t>
        </r>
      </text>
    </comment>
    <comment ref="F20" authorId="3" shapeId="0" xr:uid="{A612C05F-5E18-49F3-AE93-527FA684475B}">
      <text>
        <r>
          <rPr>
            <sz val="12"/>
            <color rgb="FF000000"/>
            <rFont val="Aptos Narrow"/>
            <family val="2"/>
          </rPr>
          <t xml:space="preserve">Unknown User:
</t>
        </r>
        <r>
          <rPr>
            <sz val="12"/>
            <color rgb="FF000000"/>
            <rFont val="Aptos Narrow"/>
            <family val="2"/>
          </rPr>
          <t>27.690k</t>
        </r>
      </text>
    </comment>
    <comment ref="B21" authorId="1" shapeId="0" xr:uid="{58E60F8A-D247-1841-B17F-04E4438E5CB8}">
      <text>
        <r>
          <rPr>
            <b/>
            <sz val="10"/>
            <color rgb="FF000000"/>
            <rFont val="Tahoma"/>
            <family val="2"/>
          </rPr>
          <t>was 36640</t>
        </r>
      </text>
    </comment>
    <comment ref="G22" authorId="2" shapeId="0" xr:uid="{0200406A-8855-3B41-A9CC-C2EC96D3C29D}">
      <text>
        <r>
          <rPr>
            <b/>
            <sz val="10"/>
            <color rgb="FF000000"/>
            <rFont val="Tahoma"/>
            <family val="2"/>
          </rPr>
          <t>Tran Dat:</t>
        </r>
        <r>
          <rPr>
            <sz val="10"/>
            <color rgb="FF000000"/>
            <rFont val="Tahoma"/>
            <family val="2"/>
          </rPr>
          <t xml:space="preserve">
</t>
        </r>
        <r>
          <rPr>
            <sz val="10"/>
            <color rgb="FF000000"/>
            <rFont val="Tahoma"/>
            <family val="2"/>
          </rPr>
          <t>5590</t>
        </r>
      </text>
    </comment>
    <comment ref="F23" authorId="6" shapeId="0" xr:uid="{D60AA42F-DF51-2342-9FEB-7712B97674EB}">
      <text>
        <r>
          <rPr>
            <sz val="12"/>
            <color rgb="FF000000"/>
            <rFont val="Aptos Narrow"/>
            <family val="2"/>
          </rPr>
          <t xml:space="preserve">chit trang:
</t>
        </r>
        <r>
          <rPr>
            <sz val="12"/>
            <color rgb="FF000000"/>
            <rFont val="Aptos Narrow"/>
            <family val="2"/>
          </rPr>
          <t>7.190k</t>
        </r>
      </text>
    </comment>
    <comment ref="G23" authorId="2" shapeId="0" xr:uid="{0B60BB00-C3E3-184C-9A58-E1B5ED7E8E8E}">
      <text>
        <r>
          <rPr>
            <b/>
            <sz val="10"/>
            <color rgb="FF000000"/>
            <rFont val="Tahoma"/>
            <family val="2"/>
          </rPr>
          <t>Tran Dat:</t>
        </r>
        <r>
          <rPr>
            <sz val="10"/>
            <color rgb="FF000000"/>
            <rFont val="Tahoma"/>
            <family val="2"/>
          </rPr>
          <t xml:space="preserve">
</t>
        </r>
        <r>
          <rPr>
            <sz val="10"/>
            <color rgb="FF000000"/>
            <rFont val="Tahoma"/>
            <family val="2"/>
          </rPr>
          <t>7.190.000</t>
        </r>
      </text>
    </comment>
    <comment ref="G24" authorId="2" shapeId="0" xr:uid="{DD355596-4E22-0D46-BC90-8B68B095BA5B}">
      <text>
        <r>
          <rPr>
            <b/>
            <sz val="10"/>
            <color rgb="FF000000"/>
            <rFont val="Tahoma"/>
            <family val="2"/>
          </rPr>
          <t>Tran Dat:</t>
        </r>
        <r>
          <rPr>
            <sz val="10"/>
            <color rgb="FF000000"/>
            <rFont val="Tahoma"/>
            <family val="2"/>
          </rPr>
          <t xml:space="preserve">
</t>
        </r>
        <r>
          <rPr>
            <sz val="10"/>
            <color rgb="FF000000"/>
            <rFont val="Tahoma"/>
            <family val="2"/>
          </rPr>
          <t>6.390</t>
        </r>
      </text>
    </comment>
    <comment ref="G25" authorId="2" shapeId="0" xr:uid="{B6E6445B-66B7-8A4F-B244-D1E97D65B1DF}">
      <text>
        <r>
          <rPr>
            <b/>
            <sz val="10"/>
            <color rgb="FF000000"/>
            <rFont val="Tahoma"/>
            <family val="2"/>
          </rPr>
          <t>7.790</t>
        </r>
      </text>
    </comment>
    <comment ref="F26" authorId="6" shapeId="0" xr:uid="{7998AB13-D24B-F742-B2F7-F7C131EF34F0}">
      <text>
        <r>
          <rPr>
            <sz val="12"/>
            <color theme="1"/>
            <rFont val="Aptos Narrow"/>
            <family val="2"/>
            <scheme val="minor"/>
          </rPr>
          <t>chit trang:
9,990k</t>
        </r>
      </text>
    </comment>
    <comment ref="G26" authorId="2" shapeId="0" xr:uid="{4937A26B-62F1-2049-BAEB-4897974F55B1}">
      <text>
        <r>
          <rPr>
            <b/>
            <sz val="10"/>
            <color rgb="FF000000"/>
            <rFont val="Tahoma"/>
            <family val="2"/>
          </rPr>
          <t>Tran Dat:</t>
        </r>
        <r>
          <rPr>
            <sz val="10"/>
            <color rgb="FF000000"/>
            <rFont val="Tahoma"/>
            <family val="2"/>
          </rPr>
          <t xml:space="preserve">
</t>
        </r>
        <r>
          <rPr>
            <sz val="10"/>
            <color rgb="FF000000"/>
            <rFont val="Tahoma"/>
            <family val="2"/>
          </rPr>
          <t>10.490.000</t>
        </r>
      </text>
    </comment>
    <comment ref="G27" authorId="2" shapeId="0" xr:uid="{700A9C3F-9DB1-2E4B-834E-14CBD664D986}">
      <text>
        <r>
          <rPr>
            <b/>
            <sz val="10"/>
            <color rgb="FF000000"/>
            <rFont val="Tahoma"/>
            <family val="2"/>
          </rPr>
          <t>Tran Dat:</t>
        </r>
        <r>
          <rPr>
            <sz val="10"/>
            <color rgb="FF000000"/>
            <rFont val="Tahoma"/>
            <family val="2"/>
          </rPr>
          <t xml:space="preserve">
</t>
        </r>
        <r>
          <rPr>
            <sz val="10"/>
            <color rgb="FF000000"/>
            <rFont val="Tahoma"/>
            <family val="2"/>
          </rPr>
          <t>12.190</t>
        </r>
      </text>
    </comment>
    <comment ref="G28" authorId="2" shapeId="0" xr:uid="{2C199404-4DAF-6A45-9C41-71568F4414B9}">
      <text>
        <r>
          <rPr>
            <b/>
            <sz val="10"/>
            <color rgb="FF000000"/>
            <rFont val="Tahoma"/>
            <family val="2"/>
          </rPr>
          <t>Tran Dat:</t>
        </r>
        <r>
          <rPr>
            <sz val="10"/>
            <color rgb="FF000000"/>
            <rFont val="Tahoma"/>
            <family val="2"/>
          </rPr>
          <t xml:space="preserve">
</t>
        </r>
        <r>
          <rPr>
            <sz val="10"/>
            <color rgb="FF000000"/>
            <rFont val="Tahoma"/>
            <family val="2"/>
          </rPr>
          <t>10.590</t>
        </r>
      </text>
    </comment>
    <comment ref="B29" authorId="1" shapeId="0" xr:uid="{E3017C78-151F-3B4F-B660-11B46B1B31C2}">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G29" authorId="2" shapeId="0" xr:uid="{003D7483-64AC-6040-9458-2E3E4012C79F}">
      <text>
        <r>
          <rPr>
            <b/>
            <sz val="10"/>
            <color rgb="FF000000"/>
            <rFont val="Tahoma"/>
            <family val="2"/>
          </rPr>
          <t>Tran Dat:</t>
        </r>
        <r>
          <rPr>
            <sz val="10"/>
            <color rgb="FF000000"/>
            <rFont val="Tahoma"/>
            <family val="2"/>
          </rPr>
          <t xml:space="preserve">
</t>
        </r>
        <r>
          <rPr>
            <sz val="10"/>
            <color rgb="FF000000"/>
            <rFont val="Tahoma"/>
            <family val="2"/>
          </rPr>
          <t>13.690</t>
        </r>
      </text>
    </comment>
    <comment ref="F30" authorId="3" shapeId="0" xr:uid="{ABE354F5-91C4-C842-921B-98EE09EA68CE}">
      <text>
        <r>
          <rPr>
            <sz val="12"/>
            <color theme="1"/>
            <rFont val="Aptos Narrow"/>
            <family val="2"/>
            <scheme val="minor"/>
          </rPr>
          <t>Unknown User:
22.490</t>
        </r>
      </text>
    </comment>
    <comment ref="B31" authorId="1" shapeId="0" xr:uid="{1CE64248-9CC9-8E42-991E-542B632646E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G31" authorId="2" shapeId="0" xr:uid="{DAFFAF10-791C-A447-B8D2-5E098B9A4866}">
      <text>
        <r>
          <rPr>
            <b/>
            <sz val="10"/>
            <color rgb="FF000000"/>
            <rFont val="Tahoma"/>
            <family val="2"/>
          </rPr>
          <t>Tran Dat:</t>
        </r>
        <r>
          <rPr>
            <sz val="10"/>
            <color rgb="FF000000"/>
            <rFont val="Tahoma"/>
            <family val="2"/>
          </rPr>
          <t xml:space="preserve">
</t>
        </r>
        <r>
          <rPr>
            <sz val="10"/>
            <color rgb="FF000000"/>
            <rFont val="Tahoma"/>
            <family val="2"/>
          </rPr>
          <t>5290000</t>
        </r>
      </text>
    </comment>
    <comment ref="B32" authorId="1" shapeId="0" xr:uid="{C7F9B986-DD0C-BB4D-B2CB-B29B86B1BD53}">
      <text>
        <r>
          <rPr>
            <b/>
            <sz val="10"/>
            <color rgb="FF000000"/>
            <rFont val="Tahoma"/>
            <family val="2"/>
          </rPr>
          <t xml:space="preserve">was 4490
</t>
        </r>
      </text>
    </comment>
    <comment ref="G32" authorId="2" shapeId="0" xr:uid="{519FEAD0-4EC1-3C49-8CF1-4C8179CC5E2E}">
      <text>
        <r>
          <rPr>
            <b/>
            <sz val="10"/>
            <color rgb="FF000000"/>
            <rFont val="Tahoma"/>
            <family val="2"/>
          </rPr>
          <t>Tran Dat:</t>
        </r>
        <r>
          <rPr>
            <sz val="10"/>
            <color rgb="FF000000"/>
            <rFont val="Tahoma"/>
            <family val="2"/>
          </rPr>
          <t xml:space="preserve">
</t>
        </r>
        <r>
          <rPr>
            <sz val="10"/>
            <color rgb="FF000000"/>
            <rFont val="Tahoma"/>
            <family val="2"/>
          </rPr>
          <t>4690000</t>
        </r>
      </text>
    </comment>
    <comment ref="B33" authorId="1" shapeId="0" xr:uid="{2799B33F-BD7A-F041-8E63-885193ECAB9B}">
      <text>
        <r>
          <rPr>
            <b/>
            <sz val="10"/>
            <color rgb="FF000000"/>
            <rFont val="Tahoma"/>
            <family val="2"/>
          </rPr>
          <t>was 3190</t>
        </r>
      </text>
    </comment>
    <comment ref="D33" authorId="0" shapeId="0" xr:uid="{B73A7AAA-5308-E643-BD74-21814B169E9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3.390.000</t>
        </r>
      </text>
    </comment>
    <comment ref="G33" authorId="2" shapeId="0" xr:uid="{9E402828-3959-3C4D-A3C6-04EB4060402C}">
      <text>
        <r>
          <rPr>
            <b/>
            <sz val="10"/>
            <color rgb="FF000000"/>
            <rFont val="Tahoma"/>
            <family val="2"/>
          </rPr>
          <t>Tran Dat:</t>
        </r>
        <r>
          <rPr>
            <sz val="10"/>
            <color rgb="FF000000"/>
            <rFont val="Tahoma"/>
            <family val="2"/>
          </rPr>
          <t xml:space="preserve">
</t>
        </r>
        <r>
          <rPr>
            <sz val="10"/>
            <color rgb="FF000000"/>
            <rFont val="Tahoma"/>
            <family val="2"/>
          </rPr>
          <t>3.340</t>
        </r>
      </text>
    </comment>
    <comment ref="B35" authorId="1" shapeId="0" xr:uid="{FE42AF4D-8C8F-E14F-93DB-47AED4CE1B45}">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5" authorId="0" shapeId="0" xr:uid="{2D338003-289F-E147-BDA2-DE9B9CD422D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17.590.000</t>
        </r>
      </text>
    </comment>
    <comment ref="D36" authorId="0" shapeId="0" xr:uid="{02F4D2C4-38A8-F341-9D97-4D1C35042CA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22.790.000</t>
        </r>
      </text>
    </comment>
    <comment ref="B37" authorId="1" shapeId="0" xr:uid="{D4D02FA1-3337-3A42-8B99-28F64BD26CFA}">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7" authorId="0" shapeId="0" xr:uid="{828F42AF-DB9F-4049-9EB0-6BE8B42B4F66}">
      <text>
        <r>
          <rPr>
            <b/>
            <sz val="10"/>
            <color rgb="FF000000"/>
            <rFont val="Tahoma"/>
            <family val="2"/>
          </rPr>
          <t>Việt Hoàng:</t>
        </r>
        <r>
          <rPr>
            <sz val="10"/>
            <color rgb="FF000000"/>
            <rFont val="Tahoma"/>
            <family val="2"/>
          </rPr>
          <t xml:space="preserve">
</t>
        </r>
        <r>
          <rPr>
            <sz val="10"/>
            <color rgb="FF000000"/>
            <rFont val="Tahoma"/>
            <family val="2"/>
          </rPr>
          <t>25.890.000</t>
        </r>
      </text>
    </comment>
    <comment ref="D38" authorId="0" shapeId="0" xr:uid="{9E62B024-BFDD-7144-BDAB-558306EB5B8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31.890.000</t>
        </r>
      </text>
    </comment>
    <comment ref="D39" authorId="0" shapeId="0" xr:uid="{958B45A2-464D-D445-A899-80D05CA4EA8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39.790.000</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Guest User</author>
    <author>Tran Dat</author>
    <author>Việt Hoàng</author>
    <author>Sheva Son</author>
    <author>chit trang</author>
  </authors>
  <commentList>
    <comment ref="E2" authorId="0" shapeId="0" xr:uid="{FCFBF967-740D-1747-AFB3-55AC4E4320E3}">
      <text>
        <r>
          <rPr>
            <b/>
            <sz val="10"/>
            <color rgb="FF000000"/>
            <rFont val="Tahoma"/>
            <family val="2"/>
          </rPr>
          <t>Hotsale 20490</t>
        </r>
      </text>
    </comment>
    <comment ref="B3" authorId="0" shapeId="0" xr:uid="{8D562E7A-04B4-4F13-99EA-15E2DB55E6C4}">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3" authorId="0" shapeId="0" xr:uid="{938BE700-65F9-7841-A6E7-4C14DC80945C}">
      <text>
        <r>
          <rPr>
            <b/>
            <sz val="10"/>
            <color rgb="FF000000"/>
            <rFont val="Tahoma"/>
            <family val="2"/>
          </rPr>
          <t>Hotsale 24290</t>
        </r>
      </text>
    </comment>
    <comment ref="C4" authorId="1" shapeId="0" xr:uid="{097C2DA0-63B9-A348-909F-57242C1F5EF9}">
      <text>
        <r>
          <rPr>
            <b/>
            <sz val="10"/>
            <color rgb="FF000000"/>
            <rFont val="Tahoma"/>
            <family val="2"/>
          </rPr>
          <t>W8 27590</t>
        </r>
      </text>
    </comment>
    <comment ref="F4" authorId="2" shapeId="0" xr:uid="{CCAE1B9A-F630-4F21-B19D-6AE528273226}">
      <text>
        <r>
          <rPr>
            <sz val="12"/>
            <color theme="1"/>
            <rFont val="Aptos Narrow"/>
            <family val="2"/>
            <scheme val="minor"/>
          </rPr>
          <t>Unknown User:
27.290k</t>
        </r>
      </text>
    </comment>
    <comment ref="G4" authorId="3" shapeId="0" xr:uid="{BD66DCA1-F592-480E-885F-6C78BB8D848E}">
      <text>
        <r>
          <rPr>
            <sz val="12"/>
            <color theme="1"/>
            <rFont val="Aptos Narrow"/>
            <family val="2"/>
            <scheme val="minor"/>
          </rPr>
          <t>Tran Dat:
26890</t>
        </r>
      </text>
    </comment>
    <comment ref="B5" authorId="0" shapeId="0" xr:uid="{3435260D-4F45-4D38-94DC-1F88756E68F9}">
      <text>
        <r>
          <rPr>
            <sz val="10"/>
            <color rgb="FF000000"/>
            <rFont val="Aptos Narrow"/>
            <family val="2"/>
            <scheme val="minor"/>
          </rPr>
          <t xml:space="preserve">Tặng phiếu mua hàng mua AirPods và Apple Watch trị giá 500,000đ
</t>
        </r>
        <r>
          <rPr>
            <sz val="10"/>
            <color rgb="FF000000"/>
            <rFont val="Aptos Narrow"/>
            <family val="2"/>
            <scheme val="minor"/>
          </rPr>
          <t> Phiếu mua hàng mua sản phẩm giá niêm yết từ 5 triệu thuộc các nhóm TAI NGHE - LOA hãng HARMAN KARDON, JBL,MONSTER, KLIPSCH, MARSHALL, SONY; Smartwatch hãng HUAWEI, GARMIN, SAMSUNG, IMOO, OPPO, AMAZFIT trị giá 500.000đ</t>
        </r>
      </text>
    </comment>
    <comment ref="C5" authorId="1" shapeId="0" xr:uid="{41FB158B-CF63-5345-BAF9-856A73412C48}">
      <text>
        <r>
          <rPr>
            <b/>
            <sz val="10"/>
            <color rgb="FF000000"/>
            <rFont val="Tahoma"/>
            <family val="2"/>
          </rPr>
          <t>W8 32890</t>
        </r>
      </text>
    </comment>
    <comment ref="D5" authorId="4" shapeId="0" xr:uid="{CA570B45-ADCA-466F-A462-2FA8449A0C2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32.890.000</t>
        </r>
      </text>
    </comment>
    <comment ref="E5" authorId="5" shapeId="0" xr:uid="{2966901B-D2B0-406E-97DD-251F12930562}">
      <text>
        <r>
          <rPr>
            <sz val="12"/>
            <color rgb="FF000000"/>
            <rFont val="Aptos Narrow"/>
            <family val="2"/>
          </rPr>
          <t xml:space="preserve">Web: 32.790K
</t>
        </r>
        <r>
          <rPr>
            <sz val="12"/>
            <color rgb="FF000000"/>
            <rFont val="Aptos Narrow"/>
            <family val="2"/>
          </rPr>
          <t xml:space="preserve">
</t>
        </r>
        <r>
          <rPr>
            <sz val="12"/>
            <color rgb="FF000000"/>
            <rFont val="Aptos Narrow"/>
            <family val="2"/>
          </rPr>
          <t>Giảm giá shock giờ vàng từ 9-22h</t>
        </r>
      </text>
    </comment>
    <comment ref="F5" authorId="6" shapeId="0" xr:uid="{F3579EA2-6727-4E9A-868E-2DD33AA0EB53}">
      <text>
        <r>
          <rPr>
            <sz val="12"/>
            <color theme="1"/>
            <rFont val="Aptos Narrow"/>
            <family val="2"/>
            <scheme val="minor"/>
          </rPr>
          <t>chit trang:
32.890k</t>
        </r>
      </text>
    </comment>
    <comment ref="G5" authorId="3" shapeId="0" xr:uid="{B2E1984E-28F3-462D-9361-31BB0FCC6123}">
      <text>
        <r>
          <rPr>
            <sz val="12"/>
            <color theme="1"/>
            <rFont val="Aptos Narrow"/>
            <family val="2"/>
            <scheme val="minor"/>
          </rPr>
          <t>Tran Dat:
32.290</t>
        </r>
      </text>
    </comment>
    <comment ref="E6" authorId="0" shapeId="0" xr:uid="{114A1352-E05E-254A-8379-9FD0973FADB0}">
      <text>
        <r>
          <rPr>
            <b/>
            <sz val="10"/>
            <color rgb="FF000000"/>
            <rFont val="Tahoma"/>
            <family val="2"/>
          </rPr>
          <t>hotsale 18490</t>
        </r>
      </text>
    </comment>
    <comment ref="C7" authorId="1" shapeId="0" xr:uid="{6FDFD143-C193-EE41-9963-0E382D687027}">
      <text>
        <r>
          <rPr>
            <b/>
            <sz val="10"/>
            <color rgb="FF000000"/>
            <rFont val="Tahoma"/>
            <family val="2"/>
          </rPr>
          <t>W8 22990</t>
        </r>
      </text>
    </comment>
    <comment ref="E7" authorId="0" shapeId="0" xr:uid="{2EBF6F26-C3F7-B941-9E46-3EB82A3B59BA}">
      <text>
        <r>
          <rPr>
            <b/>
            <sz val="10"/>
            <color rgb="FF000000"/>
            <rFont val="Tahoma"/>
            <family val="2"/>
          </rPr>
          <t>Hotsale 21990</t>
        </r>
      </text>
    </comment>
    <comment ref="F7" authorId="6" shapeId="0" xr:uid="{D6AD6032-6F3E-43D3-B504-AC97E26EB0A0}">
      <text>
        <r>
          <rPr>
            <sz val="12"/>
            <color rgb="FF000000"/>
            <rFont val="Aptos Narrow"/>
            <family val="2"/>
          </rPr>
          <t xml:space="preserve">chit trang:
</t>
        </r>
        <r>
          <rPr>
            <sz val="12"/>
            <color rgb="FF000000"/>
            <rFont val="Aptos Narrow"/>
            <family val="2"/>
          </rPr>
          <t>22.390k</t>
        </r>
      </text>
    </comment>
    <comment ref="B9" authorId="0" shapeId="0" xr:uid="{84C2B15E-CDEF-46A9-B536-C4E991531B0C}">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F9" authorId="2" shapeId="0" xr:uid="{2C6475BB-C70C-4E49-9EAF-BDA74BE6F32F}">
      <text>
        <r>
          <rPr>
            <sz val="12"/>
            <color theme="1"/>
            <rFont val="Aptos Narrow"/>
            <family val="2"/>
            <scheme val="minor"/>
          </rPr>
          <t>Unknown User:
29.090k</t>
        </r>
      </text>
    </comment>
    <comment ref="B10" authorId="0" shapeId="0" xr:uid="{F869DE86-9D40-4507-AE1A-D48DCE324BE8}">
      <text>
        <r>
          <rPr>
            <b/>
            <sz val="10"/>
            <color rgb="FF000000"/>
            <rFont val="Tahoma"/>
            <family val="2"/>
          </rPr>
          <t>was 18440</t>
        </r>
      </text>
    </comment>
    <comment ref="D10" authorId="4" shapeId="0" xr:uid="{C70D6D54-8B1D-BE44-854A-9268B702E44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19.690.000</t>
        </r>
      </text>
    </comment>
    <comment ref="F10" authorId="6" shapeId="0" xr:uid="{1FD374F6-F08A-4C1B-8E52-5B5478E57603}">
      <text>
        <r>
          <rPr>
            <sz val="12"/>
            <color theme="1"/>
            <rFont val="Aptos Narrow"/>
            <family val="2"/>
            <scheme val="minor"/>
          </rPr>
          <t>chit trang:
19.490k</t>
        </r>
      </text>
    </comment>
    <comment ref="F11" authorId="6" shapeId="0" xr:uid="{99EF8116-DF77-4370-BDED-CB052D38BB8E}">
      <text>
        <r>
          <rPr>
            <sz val="12"/>
            <color theme="1"/>
            <rFont val="Aptos Narrow"/>
            <family val="2"/>
            <scheme val="minor"/>
          </rPr>
          <t>chit trang:
15.590k</t>
        </r>
      </text>
    </comment>
    <comment ref="B12" authorId="0" shapeId="0" xr:uid="{9B388381-5B7F-4513-AB98-456857600990}">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0" shapeId="0" xr:uid="{80D5F930-3069-4359-A0EB-DA0865454EA6}">
      <text>
        <r>
          <rPr>
            <b/>
            <sz val="10"/>
            <color rgb="FF000000"/>
            <rFont val="Tahoma"/>
            <family val="2"/>
          </rPr>
          <t xml:space="preserve">W8 12850
</t>
        </r>
      </text>
    </comment>
    <comment ref="E13" authorId="0" shapeId="0" xr:uid="{A74ADFC8-553F-C24D-BA0C-1888FDB1C2F6}">
      <text>
        <r>
          <rPr>
            <b/>
            <sz val="10"/>
            <color rgb="FF000000"/>
            <rFont val="Tahoma"/>
            <family val="2"/>
          </rPr>
          <t>was 10490</t>
        </r>
      </text>
    </comment>
    <comment ref="C16" authorId="1" shapeId="0" xr:uid="{2AB3D553-15BE-2345-A716-EFE49C6C2B31}">
      <text>
        <r>
          <rPr>
            <b/>
            <sz val="10"/>
            <color rgb="FF000000"/>
            <rFont val="Tahoma"/>
            <family val="2"/>
          </rPr>
          <t>W8 8990</t>
        </r>
      </text>
    </comment>
    <comment ref="D16" authorId="4" shapeId="0" xr:uid="{23FD89D7-7326-42A1-958E-C0B9EF12DC3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8.890.000</t>
        </r>
      </text>
    </comment>
    <comment ref="E16" authorId="0" shapeId="0" xr:uid="{8CE72E5E-296B-1742-B095-B74597640AA6}">
      <text>
        <r>
          <rPr>
            <b/>
            <sz val="10"/>
            <color rgb="FF000000"/>
            <rFont val="Tahoma"/>
            <family val="2"/>
          </rPr>
          <t xml:space="preserve">was 8390
</t>
        </r>
        <r>
          <rPr>
            <b/>
            <sz val="10"/>
            <color rgb="FF000000"/>
            <rFont val="Tahoma"/>
            <family val="2"/>
          </rPr>
          <t xml:space="preserve">
</t>
        </r>
        <r>
          <rPr>
            <b/>
            <sz val="10"/>
            <color rgb="FF000000"/>
            <rFont val="Tahoma"/>
            <family val="2"/>
          </rPr>
          <t>giảm thêm 200k onl</t>
        </r>
      </text>
    </comment>
    <comment ref="F16" authorId="6" shapeId="0" xr:uid="{5F045FDC-2C93-4B68-9382-417C33A6E7B0}">
      <text>
        <r>
          <rPr>
            <sz val="12"/>
            <color theme="1"/>
            <rFont val="Aptos Narrow"/>
            <family val="2"/>
            <scheme val="minor"/>
          </rPr>
          <t>chit trang:
8.790k</t>
        </r>
      </text>
    </comment>
    <comment ref="G16" authorId="3" shapeId="0" xr:uid="{65077E74-9527-418D-96C0-9B223551D0AA}">
      <text>
        <r>
          <rPr>
            <sz val="12"/>
            <color theme="1"/>
            <rFont val="Aptos Narrow"/>
            <family val="2"/>
            <scheme val="minor"/>
          </rPr>
          <t>Tran Dat:
8.690</t>
        </r>
      </text>
    </comment>
    <comment ref="B17" authorId="0" shapeId="0" xr:uid="{90F69999-86FC-483D-BCA9-32846F448D1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0" shapeId="0" xr:uid="{6416F623-5E30-4D29-A1E0-EEA2E83CBA85}">
      <text>
        <r>
          <rPr>
            <b/>
            <sz val="10"/>
            <color rgb="FF000000"/>
            <rFont val="Tahoma"/>
            <family val="2"/>
          </rPr>
          <t>was 14390</t>
        </r>
      </text>
    </comment>
    <comment ref="D18" authorId="4" shapeId="0" xr:uid="{06229A9E-983A-F34F-89A6-465A67402C2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14.890.000</t>
        </r>
      </text>
    </comment>
    <comment ref="E18" authorId="0" shapeId="0" xr:uid="{86DF7F8F-9F31-3B4B-A5DE-E4B17165E1DB}">
      <text>
        <r>
          <rPr>
            <b/>
            <sz val="10"/>
            <color rgb="FF000000"/>
            <rFont val="Tahoma"/>
            <family val="2"/>
          </rPr>
          <t>was 13990</t>
        </r>
      </text>
    </comment>
    <comment ref="F18" authorId="6" shapeId="0" xr:uid="{02CA5353-8DE5-4C01-B5D0-5EE7EAE43103}">
      <text>
        <r>
          <rPr>
            <sz val="12"/>
            <color theme="1"/>
            <rFont val="Aptos Narrow"/>
            <family val="2"/>
            <scheme val="minor"/>
          </rPr>
          <t>chit trang:
14.990k</t>
        </r>
      </text>
    </comment>
    <comment ref="G18" authorId="3" shapeId="0" xr:uid="{26FBB7BD-9066-4B50-916D-6E5FD090E3FE}">
      <text>
        <r>
          <rPr>
            <sz val="12"/>
            <color theme="1"/>
            <rFont val="Aptos Narrow"/>
            <family val="2"/>
            <scheme val="minor"/>
          </rPr>
          <t>Tran Dat:
14590</t>
        </r>
      </text>
    </comment>
    <comment ref="D19" authorId="4" shapeId="0" xr:uid="{44CC742B-7C74-2042-A112-05BA3330BC1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20.490.000</t>
        </r>
      </text>
    </comment>
    <comment ref="E19" authorId="0" shapeId="0" xr:uid="{EB9EB1DA-E0A8-7A48-913E-E363355697A7}">
      <text>
        <r>
          <rPr>
            <b/>
            <sz val="10"/>
            <color rgb="FF000000"/>
            <rFont val="Tahoma"/>
            <family val="2"/>
          </rPr>
          <t>was 19490</t>
        </r>
      </text>
    </comment>
    <comment ref="G19" authorId="3" shapeId="0" xr:uid="{B0A94F19-4848-47D9-8361-830D71A70C9D}">
      <text>
        <r>
          <rPr>
            <sz val="12"/>
            <color rgb="FF000000"/>
            <rFont val="Aptos Narrow"/>
            <family val="2"/>
          </rPr>
          <t xml:space="preserve">Tran Dat:
</t>
        </r>
        <r>
          <rPr>
            <sz val="12"/>
            <color rgb="FF000000"/>
            <rFont val="Aptos Narrow"/>
            <family val="2"/>
          </rPr>
          <t>20090</t>
        </r>
      </text>
    </comment>
    <comment ref="D20" authorId="4" shapeId="0" xr:uid="{74183BB2-253A-3A4C-A09F-19DC964AF3A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27.690.000</t>
        </r>
      </text>
    </comment>
    <comment ref="B21" authorId="0" shapeId="0" xr:uid="{EA373154-BBF0-44FE-A80D-8E9F8BFC6EC9}">
      <text>
        <r>
          <rPr>
            <b/>
            <sz val="10"/>
            <color rgb="FF000000"/>
            <rFont val="Tahoma"/>
            <family val="2"/>
          </rPr>
          <t>was 36640</t>
        </r>
      </text>
    </comment>
    <comment ref="C22" authorId="1" shapeId="0" xr:uid="{EDD081C7-1C4F-AE40-90A9-FD923DCA84A9}">
      <text>
        <r>
          <rPr>
            <b/>
            <sz val="10"/>
            <color rgb="FF000000"/>
            <rFont val="Tahoma"/>
            <family val="2"/>
          </rPr>
          <t>W8 5770</t>
        </r>
      </text>
    </comment>
    <comment ref="D22" authorId="4" shapeId="0" xr:uid="{C37B716C-9B3C-6343-BB98-98990012CC5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5.690.000</t>
        </r>
      </text>
    </comment>
    <comment ref="E22" authorId="0" shapeId="0" xr:uid="{55385823-12D9-AA40-83CD-5E03C9E0AD17}">
      <text>
        <r>
          <rPr>
            <b/>
            <sz val="10"/>
            <color rgb="FF000000"/>
            <rFont val="Tahoma"/>
            <family val="2"/>
          </rPr>
          <t>was 5590</t>
        </r>
      </text>
    </comment>
    <comment ref="G22" authorId="3" shapeId="0" xr:uid="{69F9A7DA-9E2F-4481-966E-9426BB1DC0CF}">
      <text>
        <r>
          <rPr>
            <sz val="12"/>
            <color theme="1"/>
            <rFont val="Aptos Narrow"/>
            <family val="2"/>
            <scheme val="minor"/>
          </rPr>
          <t>Tran Dat:
5690</t>
        </r>
      </text>
    </comment>
    <comment ref="C23" authorId="1" shapeId="0" xr:uid="{C25BC6F9-F13F-404F-960C-2B95E5C7EBA2}">
      <text>
        <r>
          <rPr>
            <b/>
            <sz val="10"/>
            <color rgb="FF000000"/>
            <rFont val="Tahoma"/>
            <family val="2"/>
          </rPr>
          <t>W8 7070</t>
        </r>
      </text>
    </comment>
    <comment ref="D23" authorId="4" shapeId="0" xr:uid="{D6995F6B-5BAA-0848-BE36-82BFC7CCF83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7.090.000</t>
        </r>
      </text>
    </comment>
    <comment ref="E23" authorId="0" shapeId="0" xr:uid="{897AC2DC-0D82-EE4E-9E16-A5A7C7ECD62B}">
      <text>
        <r>
          <rPr>
            <b/>
            <sz val="10"/>
            <color rgb="FF000000"/>
            <rFont val="Tahoma"/>
            <family val="2"/>
          </rPr>
          <t>was 6990</t>
        </r>
      </text>
    </comment>
    <comment ref="F23" authorId="6" shapeId="0" xr:uid="{2A271BAA-9B38-4E01-AF73-8C9FF7C742CF}">
      <text>
        <r>
          <rPr>
            <sz val="12"/>
            <color rgb="FF000000"/>
            <rFont val="Aptos Narrow"/>
            <family val="2"/>
          </rPr>
          <t xml:space="preserve">chit trang:
</t>
        </r>
        <r>
          <rPr>
            <sz val="12"/>
            <color rgb="FF000000"/>
            <rFont val="Aptos Narrow"/>
            <family val="2"/>
          </rPr>
          <t>7.190k</t>
        </r>
      </text>
    </comment>
    <comment ref="G23" authorId="3" shapeId="0" xr:uid="{4CD47753-2B65-456D-9934-A7A6E068C75A}">
      <text>
        <r>
          <rPr>
            <b/>
            <sz val="10"/>
            <color rgb="FF000000"/>
            <rFont val="Tahoma"/>
            <family val="2"/>
          </rPr>
          <t>Tran Dat:</t>
        </r>
        <r>
          <rPr>
            <sz val="10"/>
            <color rgb="FF000000"/>
            <rFont val="Tahoma"/>
            <family val="2"/>
          </rPr>
          <t xml:space="preserve">
</t>
        </r>
        <r>
          <rPr>
            <sz val="10"/>
            <color rgb="FF000000"/>
            <rFont val="Tahoma"/>
            <family val="2"/>
          </rPr>
          <t>7.190.000</t>
        </r>
      </text>
    </comment>
    <comment ref="C24" authorId="1" shapeId="0" xr:uid="{2C8743EB-7C64-F847-B505-5D2E85089C86}">
      <text>
        <r>
          <rPr>
            <b/>
            <sz val="10"/>
            <color rgb="FF000000"/>
            <rFont val="Tahoma"/>
            <family val="2"/>
          </rPr>
          <t>W8 6570</t>
        </r>
      </text>
    </comment>
    <comment ref="D24" authorId="4" shapeId="0" xr:uid="{7B300B2A-32F5-3442-B13C-AFE3A7FF8AE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6.490.000</t>
        </r>
      </text>
    </comment>
    <comment ref="E24" authorId="0" shapeId="0" xr:uid="{68A3E246-FB82-4047-9A5B-83A7FB08774F}">
      <text>
        <r>
          <rPr>
            <b/>
            <sz val="10"/>
            <color rgb="FF000000"/>
            <rFont val="Tahoma"/>
            <family val="2"/>
          </rPr>
          <t>was 6390</t>
        </r>
      </text>
    </comment>
    <comment ref="G24" authorId="3" shapeId="0" xr:uid="{C95BB5B2-8BA9-4CF9-BC63-D794CD7E7F7E}">
      <text>
        <r>
          <rPr>
            <sz val="12"/>
            <color theme="1"/>
            <rFont val="Aptos Narrow"/>
            <family val="2"/>
            <scheme val="minor"/>
          </rPr>
          <t>Tran Dat:
6.490</t>
        </r>
      </text>
    </comment>
    <comment ref="C25" authorId="1" shapeId="0" xr:uid="{C6C85A97-F6B4-6B46-B283-933562EE5CD6}">
      <text>
        <r>
          <rPr>
            <b/>
            <sz val="10"/>
            <color rgb="FF000000"/>
            <rFont val="Tahoma"/>
            <family val="2"/>
          </rPr>
          <t>W8 7870</t>
        </r>
      </text>
    </comment>
    <comment ref="D25" authorId="4" shapeId="0" xr:uid="{E54C4BB5-C2FB-F846-AD70-413311B7F42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7.890.000</t>
        </r>
      </text>
    </comment>
    <comment ref="E25" authorId="0" shapeId="0" xr:uid="{2A445EC7-BBDA-9145-89DC-B8A2518354E4}">
      <text>
        <r>
          <rPr>
            <b/>
            <sz val="10"/>
            <color rgb="FF000000"/>
            <rFont val="Tahoma"/>
            <family val="2"/>
          </rPr>
          <t>was 7790</t>
        </r>
      </text>
    </comment>
    <comment ref="F25" authorId="6" shapeId="0" xr:uid="{B76A9F19-64B5-48DF-9756-4B8F87547F2D}">
      <text>
        <r>
          <rPr>
            <sz val="12"/>
            <color theme="1"/>
            <rFont val="Aptos Narrow"/>
            <family val="2"/>
            <scheme val="minor"/>
          </rPr>
          <t>chit trang:
8.090k</t>
        </r>
      </text>
    </comment>
    <comment ref="G25" authorId="3" shapeId="0" xr:uid="{89F51418-732D-4C13-90B3-2B0FA334B342}">
      <text>
        <r>
          <rPr>
            <b/>
            <sz val="10"/>
            <color rgb="FF000000"/>
            <rFont val="Tahoma"/>
            <family val="2"/>
          </rPr>
          <t>7.790</t>
        </r>
      </text>
    </comment>
    <comment ref="C26" authorId="1" shapeId="0" xr:uid="{2F089789-C93E-2A4A-B510-F067A153AF53}">
      <text>
        <r>
          <rPr>
            <b/>
            <sz val="10"/>
            <color rgb="FF000000"/>
            <rFont val="Tahoma"/>
            <family val="2"/>
          </rPr>
          <t>W8 9690</t>
        </r>
      </text>
    </comment>
    <comment ref="D26" authorId="4" shapeId="0" xr:uid="{667BD866-208F-4D4C-8425-5BA9F8417AF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9.990.000</t>
        </r>
      </text>
    </comment>
    <comment ref="E26" authorId="0" shapeId="0" xr:uid="{5E3DF4E5-7872-A44B-A19D-D287774BCF00}">
      <text>
        <r>
          <rPr>
            <b/>
            <sz val="10"/>
            <color rgb="FF000000"/>
            <rFont val="Tahoma"/>
            <family val="2"/>
          </rPr>
          <t>was 9990</t>
        </r>
      </text>
    </comment>
    <comment ref="F26" authorId="6" shapeId="0" xr:uid="{62B69C18-F3FA-4695-86D7-743A06479E8D}">
      <text>
        <r>
          <rPr>
            <sz val="12"/>
            <color theme="1"/>
            <rFont val="Aptos Narrow"/>
            <family val="2"/>
            <scheme val="minor"/>
          </rPr>
          <t>chit trang:
9,790k</t>
        </r>
      </text>
    </comment>
    <comment ref="G26" authorId="3" shapeId="0" xr:uid="{DAAADCA6-DC8D-47A7-89BB-4B74928A5603}">
      <text>
        <r>
          <rPr>
            <sz val="12"/>
            <color theme="1"/>
            <rFont val="Aptos Narrow"/>
            <family val="2"/>
            <scheme val="minor"/>
          </rPr>
          <t>Tran Dat:
9.750</t>
        </r>
      </text>
    </comment>
    <comment ref="C27" authorId="1" shapeId="0" xr:uid="{430CBCB7-F944-E247-AFD6-3FA73D71F892}">
      <text>
        <r>
          <rPr>
            <b/>
            <sz val="10"/>
            <color rgb="FF000000"/>
            <rFont val="Tahoma"/>
            <family val="2"/>
          </rPr>
          <t>W8 12390</t>
        </r>
      </text>
    </comment>
    <comment ref="D27" authorId="4" shapeId="0" xr:uid="{A934D133-7E1F-5C40-9E3B-D4B3E9B2FDE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12.390.000</t>
        </r>
      </text>
    </comment>
    <comment ref="E27" authorId="0" shapeId="0" xr:uid="{01013631-E545-3649-B46B-00B8D1F60B0E}">
      <text>
        <r>
          <rPr>
            <b/>
            <sz val="10"/>
            <color rgb="FF000000"/>
            <rFont val="Tahoma"/>
            <family val="2"/>
          </rPr>
          <t>was 12490</t>
        </r>
      </text>
    </comment>
    <comment ref="F27" authorId="6" shapeId="0" xr:uid="{4F66154A-EE62-49CC-A353-2A4DDE9D5BB9}">
      <text>
        <r>
          <rPr>
            <sz val="12"/>
            <color theme="1"/>
            <rFont val="Aptos Narrow"/>
            <family val="2"/>
            <scheme val="minor"/>
          </rPr>
          <t>chit trang:
12.390</t>
        </r>
      </text>
    </comment>
    <comment ref="G27" authorId="3" shapeId="0" xr:uid="{B423BD80-F47C-4A65-B063-4EA06F9D0EE4}">
      <text>
        <r>
          <rPr>
            <sz val="12"/>
            <color rgb="FF000000"/>
            <rFont val="Aptos Narrow"/>
            <family val="2"/>
          </rPr>
          <t xml:space="preserve">Tran Dat:
</t>
        </r>
        <r>
          <rPr>
            <sz val="12"/>
            <color rgb="FF000000"/>
            <rFont val="Aptos Narrow"/>
            <family val="2"/>
          </rPr>
          <t>12.390</t>
        </r>
      </text>
    </comment>
    <comment ref="C28" authorId="1" shapeId="0" xr:uid="{82C6A996-3561-974C-AEDA-B6C522B441B2}">
      <text>
        <r>
          <rPr>
            <b/>
            <sz val="10"/>
            <color rgb="FF000000"/>
            <rFont val="Tahoma"/>
            <family val="2"/>
          </rPr>
          <t>W8 10790</t>
        </r>
      </text>
    </comment>
    <comment ref="D28" authorId="4" shapeId="0" xr:uid="{F300F56D-B087-CC4E-B656-C6321CD3AFA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10.890.000</t>
        </r>
      </text>
    </comment>
    <comment ref="E28" authorId="0" shapeId="0" xr:uid="{7BBC331D-2E5A-A844-A39B-6899577F5C39}">
      <text>
        <r>
          <rPr>
            <b/>
            <sz val="10"/>
            <color rgb="FF000000"/>
            <rFont val="Tahoma"/>
            <family val="2"/>
          </rPr>
          <t>was 10690</t>
        </r>
      </text>
    </comment>
    <comment ref="F28" authorId="6" shapeId="0" xr:uid="{6BE18BAA-8C62-4344-B522-996BA4C8BD2C}">
      <text>
        <r>
          <rPr>
            <sz val="12"/>
            <color rgb="FF000000"/>
            <rFont val="Aptos Narrow"/>
            <family val="2"/>
          </rPr>
          <t xml:space="preserve">chit trang:
</t>
        </r>
        <r>
          <rPr>
            <sz val="12"/>
            <color rgb="FF000000"/>
            <rFont val="Aptos Narrow"/>
            <family val="2"/>
          </rPr>
          <t>10.790k</t>
        </r>
      </text>
    </comment>
    <comment ref="G28" authorId="3" shapeId="0" xr:uid="{305683BB-6334-45C3-9C82-8A56CD0D21C9}">
      <text>
        <r>
          <rPr>
            <sz val="12"/>
            <color theme="1"/>
            <rFont val="Aptos Narrow"/>
            <family val="2"/>
            <scheme val="minor"/>
          </rPr>
          <t>Tran Dat:
10.990</t>
        </r>
      </text>
    </comment>
    <comment ref="B29" authorId="0" shapeId="0" xr:uid="{6EAE9D4D-FDBE-4829-A7D1-6C59D5213081}">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9" authorId="1" shapeId="0" xr:uid="{48C83FA0-E542-4547-AA58-99A6059D6A31}">
      <text>
        <r>
          <rPr>
            <b/>
            <sz val="10"/>
            <color rgb="FF000000"/>
            <rFont val="Tahoma"/>
            <family val="2"/>
          </rPr>
          <t>W8 13390</t>
        </r>
      </text>
    </comment>
    <comment ref="D29" authorId="4" shapeId="0" xr:uid="{B45EF95C-5C27-B04C-A0EE-E2E5A969351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29" authorId="0" shapeId="0" xr:uid="{88B279D1-63F6-0E45-8F97-D3BFDACAB809}">
      <text>
        <r>
          <rPr>
            <b/>
            <sz val="10"/>
            <color rgb="FF000000"/>
            <rFont val="Tahoma"/>
            <family val="2"/>
          </rPr>
          <t>was 13390</t>
        </r>
      </text>
    </comment>
    <comment ref="E30" authorId="0" shapeId="0" xr:uid="{76A9AC1E-6DF8-F048-AD3F-FEB48EC0218F}">
      <text>
        <r>
          <rPr>
            <b/>
            <sz val="10"/>
            <color rgb="FF000000"/>
            <rFont val="Tahoma"/>
            <family val="2"/>
          </rPr>
          <t>was 21990</t>
        </r>
      </text>
    </comment>
    <comment ref="F30" authorId="2" shapeId="0" xr:uid="{4170A2DD-6CCE-457A-86F0-228578159128}">
      <text>
        <r>
          <rPr>
            <sz val="12"/>
            <color rgb="FF000000"/>
            <rFont val="Aptos Narrow"/>
            <family val="2"/>
          </rPr>
          <t xml:space="preserve">Unknown User:
</t>
        </r>
        <r>
          <rPr>
            <sz val="12"/>
            <color rgb="FF000000"/>
            <rFont val="Aptos Narrow"/>
            <family val="2"/>
          </rPr>
          <t>22.490</t>
        </r>
      </text>
    </comment>
    <comment ref="B31" authorId="0" shapeId="0" xr:uid="{AD3F7E4B-28D9-4B1C-AAB4-B0BB53D9CCBA}">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1" shapeId="0" xr:uid="{DBA365B5-B8AF-C145-8110-66CACA3A9236}">
      <text>
        <r>
          <rPr>
            <b/>
            <sz val="10"/>
            <color rgb="FF000000"/>
            <rFont val="Tahoma"/>
            <family val="2"/>
          </rPr>
          <t>W8 5690</t>
        </r>
      </text>
    </comment>
    <comment ref="E31" authorId="0" shapeId="0" xr:uid="{D7F0E24D-DE18-9047-B2A1-C7FCBD2BB9C0}">
      <text>
        <r>
          <rPr>
            <b/>
            <sz val="10"/>
            <color rgb="FF000000"/>
            <rFont val="Tahoma"/>
            <family val="2"/>
          </rPr>
          <t>was 5390</t>
        </r>
      </text>
    </comment>
    <comment ref="F31" authorId="6" shapeId="0" xr:uid="{0F3F09A3-68DF-4E2A-96A5-FA52DE35A1C0}">
      <text>
        <r>
          <rPr>
            <sz val="12"/>
            <color theme="1"/>
            <rFont val="Aptos Narrow"/>
            <family val="2"/>
            <scheme val="minor"/>
          </rPr>
          <t>chit trang:
5.590</t>
        </r>
      </text>
    </comment>
    <comment ref="B32" authorId="0" shapeId="0" xr:uid="{5A59DE21-FE60-4A86-9793-A8DCA9893924}">
      <text>
        <r>
          <rPr>
            <b/>
            <sz val="10"/>
            <color rgb="FF000000"/>
            <rFont val="Tahoma"/>
            <family val="2"/>
          </rPr>
          <t xml:space="preserve">was 4490
</t>
        </r>
      </text>
    </comment>
    <comment ref="C32" authorId="1" shapeId="0" xr:uid="{9BF2CBA1-53E2-5C4F-9513-EE5ACF2F66CB}">
      <text>
        <r>
          <rPr>
            <b/>
            <sz val="10"/>
            <color rgb="FF000000"/>
            <rFont val="Tahoma"/>
            <family val="2"/>
          </rPr>
          <t>W8 4490</t>
        </r>
      </text>
    </comment>
    <comment ref="D32" authorId="4" shapeId="0" xr:uid="{B73F3B2D-06B8-C74B-94E9-71561B9E949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4.490.000</t>
        </r>
      </text>
    </comment>
    <comment ref="E32" authorId="0" shapeId="0" xr:uid="{8AEAAE05-670C-A646-A537-39EA8D1291F5}">
      <text>
        <r>
          <rPr>
            <b/>
            <sz val="10"/>
            <color rgb="FF000000"/>
            <rFont val="Tahoma"/>
            <family val="2"/>
          </rPr>
          <t>was 4290</t>
        </r>
      </text>
    </comment>
    <comment ref="F32" authorId="6" shapeId="0" xr:uid="{CBB9D22E-33A6-4FC6-9C92-6010304DE52C}">
      <text>
        <r>
          <rPr>
            <sz val="12"/>
            <color theme="1"/>
            <rFont val="Aptos Narrow"/>
            <family val="2"/>
            <scheme val="minor"/>
          </rPr>
          <t>chit trang:
4.450k</t>
        </r>
      </text>
    </comment>
    <comment ref="B33" authorId="0" shapeId="0" xr:uid="{73EF0CBB-A38F-4967-8F6C-84B6F159F6E9}">
      <text>
        <r>
          <rPr>
            <b/>
            <sz val="10"/>
            <color rgb="FF000000"/>
            <rFont val="Tahoma"/>
            <family val="2"/>
          </rPr>
          <t>was 3190</t>
        </r>
      </text>
    </comment>
    <comment ref="C33" authorId="1" shapeId="0" xr:uid="{48B78F09-8FAC-A344-BC9B-DDBC5005D94B}">
      <text>
        <r>
          <rPr>
            <b/>
            <sz val="10"/>
            <color rgb="FF000000"/>
            <rFont val="Tahoma"/>
            <family val="2"/>
          </rPr>
          <t>W8 3190</t>
        </r>
      </text>
    </comment>
    <comment ref="D33" authorId="4" shapeId="0" xr:uid="{B0033002-BB43-40B4-93D4-7418690F0CE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3.190.000</t>
        </r>
      </text>
    </comment>
    <comment ref="E33" authorId="0" shapeId="0" xr:uid="{08A6BF39-E5A9-934A-9284-7CC0B7BFC47A}">
      <text>
        <r>
          <rPr>
            <b/>
            <sz val="10"/>
            <color rgb="FF000000"/>
            <rFont val="Tahoma"/>
            <family val="2"/>
          </rPr>
          <t>was 2990</t>
        </r>
      </text>
    </comment>
    <comment ref="G33" authorId="3" shapeId="0" xr:uid="{67A332AD-BBA0-43F1-B98D-4364A04D734B}">
      <text>
        <r>
          <rPr>
            <sz val="12"/>
            <color theme="1"/>
            <rFont val="Aptos Narrow"/>
            <family val="2"/>
            <scheme val="minor"/>
          </rPr>
          <t>Tran Dat:
3.190</t>
        </r>
      </text>
    </comment>
    <comment ref="B35" authorId="0" shapeId="0" xr:uid="{3F04493A-03DB-4183-8982-AA7BD39E8A83}">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5" authorId="4" shapeId="0" xr:uid="{1BC5DD7B-0240-4E1D-9A09-238B1C7BD03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17.790.000</t>
        </r>
      </text>
    </comment>
    <comment ref="G35" authorId="3" shapeId="0" xr:uid="{168ACAAD-5D80-4D43-B882-A0C87FCA235E}">
      <text>
        <r>
          <rPr>
            <sz val="12"/>
            <color theme="1"/>
            <rFont val="Aptos Narrow"/>
            <family val="2"/>
            <scheme val="minor"/>
          </rPr>
          <t>Tran Dat:
17.290</t>
        </r>
      </text>
    </comment>
    <comment ref="C36" authorId="1" shapeId="0" xr:uid="{2534A3BF-9BE9-574C-929F-8D313965FFC1}">
      <text>
        <r>
          <rPr>
            <b/>
            <sz val="10"/>
            <color rgb="FF000000"/>
            <rFont val="Tahoma"/>
            <family val="2"/>
          </rPr>
          <t>W8 22990</t>
        </r>
      </text>
    </comment>
    <comment ref="D36" authorId="4" shapeId="0" xr:uid="{374D4C18-3C6E-4613-A309-67CC792B354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22.990.000</t>
        </r>
      </text>
    </comment>
    <comment ref="F36" authorId="6" shapeId="0" xr:uid="{528A47C3-D265-48A6-B5DA-6C3856BC4F4D}">
      <text>
        <r>
          <rPr>
            <sz val="12"/>
            <color theme="1"/>
            <rFont val="Aptos Narrow"/>
            <family val="2"/>
            <scheme val="minor"/>
          </rPr>
          <t>chit trang:
22.990k</t>
        </r>
      </text>
    </comment>
    <comment ref="G36" authorId="3" shapeId="0" xr:uid="{64D5ADA5-B813-4755-B902-04A4A5123EDC}">
      <text>
        <r>
          <rPr>
            <sz val="12"/>
            <color theme="1"/>
            <rFont val="Aptos Narrow"/>
            <family val="2"/>
            <scheme val="minor"/>
          </rPr>
          <t>Tran Dat:
23090</t>
        </r>
      </text>
    </comment>
    <comment ref="B37" authorId="0" shapeId="0" xr:uid="{0EEA9FDA-1726-4CC8-994B-9EB90E4ED177}">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7" authorId="4" shapeId="0" xr:uid="{94703555-E3F8-431A-AAFB-0DA3C9F3A7F4}">
      <text>
        <r>
          <rPr>
            <b/>
            <sz val="10"/>
            <color rgb="FF000000"/>
            <rFont val="Tahoma"/>
            <family val="2"/>
          </rPr>
          <t>Việt Hoàng:</t>
        </r>
        <r>
          <rPr>
            <sz val="10"/>
            <color rgb="FF000000"/>
            <rFont val="Tahoma"/>
            <family val="2"/>
          </rPr>
          <t xml:space="preserve">
</t>
        </r>
        <r>
          <rPr>
            <sz val="10"/>
            <color rgb="FF000000"/>
            <rFont val="Tahoma"/>
            <family val="2"/>
          </rPr>
          <t>26.090.000</t>
        </r>
      </text>
    </comment>
    <comment ref="F37" authorId="6" shapeId="0" xr:uid="{0B925522-5071-489B-A9D7-72C5F7BBB971}">
      <text>
        <r>
          <rPr>
            <sz val="12"/>
            <color theme="1"/>
            <rFont val="Aptos Narrow"/>
            <family val="2"/>
            <scheme val="minor"/>
          </rPr>
          <t>chit trang:
25,990k</t>
        </r>
      </text>
    </comment>
    <comment ref="G37" authorId="3" shapeId="0" xr:uid="{286D7B13-BF81-4CC8-8F91-A30FD4A73EFD}">
      <text>
        <r>
          <rPr>
            <sz val="12"/>
            <color theme="1"/>
            <rFont val="Aptos Narrow"/>
            <family val="2"/>
            <scheme val="minor"/>
          </rPr>
          <t>Tran Dat:
25490</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Guest User</author>
    <author>Sheva Son</author>
  </authors>
  <commentList>
    <comment ref="C3" authorId="0" shapeId="0" xr:uid="{1E472262-B036-0341-B3A7-D0035F7D3F95}">
      <text>
        <r>
          <rPr>
            <b/>
            <sz val="10"/>
            <color rgb="FF000000"/>
            <rFont val="Tahoma"/>
            <family val="2"/>
          </rPr>
          <t>W9 21490</t>
        </r>
      </text>
    </comment>
    <comment ref="D3" authorId="1" shapeId="0" xr:uid="{90CA448F-0ED4-4047-AD70-00A4AE716C0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21.390.000</t>
        </r>
      </text>
    </comment>
    <comment ref="E3" authorId="2" shapeId="0" xr:uid="{A651A2AB-51D7-4186-B461-507A51CC0E61}">
      <text>
        <r>
          <rPr>
            <b/>
            <sz val="10"/>
            <color rgb="FF000000"/>
            <rFont val="Tahoma"/>
            <family val="2"/>
          </rPr>
          <t>was 20790</t>
        </r>
      </text>
    </comment>
    <comment ref="F3" authorId="3" shapeId="0" xr:uid="{EDC1A0AA-E0C0-4BA8-AA94-EE38BEFCE7F5}">
      <text>
        <r>
          <rPr>
            <sz val="12"/>
            <color rgb="FF000000"/>
            <rFont val="Aptos Narrow"/>
            <family val="2"/>
          </rPr>
          <t xml:space="preserve">chit trang:
</t>
        </r>
        <r>
          <rPr>
            <sz val="12"/>
            <color rgb="FF000000"/>
            <rFont val="Aptos Narrow"/>
            <family val="2"/>
          </rPr>
          <t>20.990k</t>
        </r>
      </text>
    </comment>
    <comment ref="G3" authorId="4" shapeId="0" xr:uid="{B1E02AFD-2D66-44D3-A997-3530557EC004}">
      <text>
        <r>
          <rPr>
            <sz val="12"/>
            <color theme="1"/>
            <rFont val="Aptos Narrow"/>
            <family val="2"/>
            <scheme val="minor"/>
          </rPr>
          <t>Tran Dat:
20490</t>
        </r>
      </text>
    </comment>
    <comment ref="B4" authorId="2" shapeId="0" xr:uid="{9E46B308-F25D-4DE9-83E4-39531C6DF43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0" shapeId="0" xr:uid="{2FEEF8BB-04C3-6042-A3B5-A394A2B58BA8}">
      <text>
        <r>
          <rPr>
            <b/>
            <sz val="10"/>
            <color rgb="FF000000"/>
            <rFont val="Tahoma"/>
            <family val="2"/>
          </rPr>
          <t>W9 24790</t>
        </r>
      </text>
    </comment>
    <comment ref="D4" authorId="1" shapeId="0" xr:uid="{7C9C2BBA-E1DC-5549-90BE-60EC2341D6C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24.790.000</t>
        </r>
      </text>
    </comment>
    <comment ref="E4" authorId="2" shapeId="0" xr:uid="{EC435E1D-48E3-436A-84B5-3380F19D6242}">
      <text>
        <r>
          <rPr>
            <b/>
            <sz val="10"/>
            <color rgb="FF000000"/>
            <rFont val="Tahoma"/>
            <family val="2"/>
          </rPr>
          <t>was 24790</t>
        </r>
      </text>
    </comment>
    <comment ref="F4" authorId="3" shapeId="0" xr:uid="{FC8FD82B-0E13-49D2-8F54-EBC697FA32CA}">
      <text>
        <r>
          <rPr>
            <sz val="12"/>
            <color rgb="FF000000"/>
            <rFont val="Aptos Narrow"/>
            <family val="2"/>
          </rPr>
          <t xml:space="preserve">chit trang:
</t>
        </r>
        <r>
          <rPr>
            <sz val="12"/>
            <color rgb="FF000000"/>
            <rFont val="Aptos Narrow"/>
            <family val="2"/>
          </rPr>
          <t>24.990k</t>
        </r>
      </text>
    </comment>
    <comment ref="G4" authorId="4" shapeId="0" xr:uid="{F46061E7-7BF5-4CA2-A93D-64A864437182}">
      <text>
        <r>
          <rPr>
            <sz val="12"/>
            <color theme="1"/>
            <rFont val="Aptos Narrow"/>
            <family val="2"/>
            <scheme val="minor"/>
          </rPr>
          <t>Tran Dat:
24590</t>
        </r>
      </text>
    </comment>
    <comment ref="C5" authorId="0" shapeId="0" xr:uid="{18DC6A94-DD2F-4564-9AA3-BDEA125F1E7E}">
      <text>
        <r>
          <rPr>
            <b/>
            <sz val="10"/>
            <color rgb="FF000000"/>
            <rFont val="Tahoma"/>
            <family val="2"/>
          </rPr>
          <t>W9 27490</t>
        </r>
      </text>
    </comment>
    <comment ref="D5" authorId="1" shapeId="0" xr:uid="{6B5D7DF0-27F8-D842-B077-D72F94446A9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27.490.000</t>
        </r>
      </text>
    </comment>
    <comment ref="E5" authorId="2" shapeId="0" xr:uid="{92E6938E-A612-1346-99E0-44745B3F13C5}">
      <text>
        <r>
          <rPr>
            <b/>
            <sz val="10"/>
            <color rgb="FF000000"/>
            <rFont val="Tahoma"/>
            <family val="2"/>
          </rPr>
          <t>was 26990</t>
        </r>
      </text>
    </comment>
    <comment ref="F5" authorId="5" shapeId="0" xr:uid="{57A0B17C-C670-432E-981D-D7648D235BC1}">
      <text>
        <r>
          <rPr>
            <sz val="12"/>
            <color rgb="FF000000"/>
            <rFont val="Aptos Narrow"/>
            <family val="2"/>
          </rPr>
          <t xml:space="preserve">Unknown User:
</t>
        </r>
        <r>
          <rPr>
            <sz val="12"/>
            <color rgb="FF000000"/>
            <rFont val="Aptos Narrow"/>
            <family val="2"/>
          </rPr>
          <t>26.990k</t>
        </r>
      </text>
    </comment>
    <comment ref="G5" authorId="4" shapeId="0" xr:uid="{B4A72AF5-5A17-468C-B173-29F261D20C92}">
      <text>
        <r>
          <rPr>
            <sz val="12"/>
            <color theme="1"/>
            <rFont val="Aptos Narrow"/>
            <family val="2"/>
            <scheme val="minor"/>
          </rPr>
          <t>26590</t>
        </r>
      </text>
    </comment>
    <comment ref="B6" authorId="2" shapeId="0" xr:uid="{43F2015A-1BDF-4AE9-A067-38139F1B6B4F}">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533D35F3-9D2B-4EF1-8997-C97A50E7DEA1}">
      <text>
        <r>
          <rPr>
            <b/>
            <sz val="10"/>
            <color rgb="FF000000"/>
            <rFont val="Tahoma"/>
            <family val="2"/>
          </rPr>
          <t>W9 32090</t>
        </r>
      </text>
    </comment>
    <comment ref="D6" authorId="1" shapeId="0" xr:uid="{531BFB9A-43DD-48A5-9B03-525AA65978F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31.990.000</t>
        </r>
      </text>
    </comment>
    <comment ref="E6" authorId="6" shapeId="0" xr:uid="{B0D90E8A-C21B-4B3B-8289-8D3775738F24}">
      <text>
        <r>
          <rPr>
            <sz val="12"/>
            <color rgb="FF000000"/>
            <rFont val="Aptos Narrow"/>
            <family val="2"/>
          </rPr>
          <t>was 31790</t>
        </r>
      </text>
    </comment>
    <comment ref="F6" authorId="3" shapeId="0" xr:uid="{D5D3C409-E382-40A2-8ADB-C1367DA5043D}">
      <text>
        <r>
          <rPr>
            <sz val="12"/>
            <color rgb="FF000000"/>
            <rFont val="Aptos Narrow"/>
            <family val="2"/>
          </rPr>
          <t xml:space="preserve">chit trang:
</t>
        </r>
        <r>
          <rPr>
            <sz val="12"/>
            <color rgb="FF000000"/>
            <rFont val="Aptos Narrow"/>
            <family val="2"/>
          </rPr>
          <t>31.990k</t>
        </r>
      </text>
    </comment>
    <comment ref="G6" authorId="4" shapeId="0" xr:uid="{0E177B83-D6C6-4A9D-9EE9-037C8773BE94}">
      <text>
        <r>
          <rPr>
            <sz val="12"/>
            <color theme="1"/>
            <rFont val="Aptos Narrow"/>
            <family val="2"/>
            <scheme val="minor"/>
          </rPr>
          <t>Tran Dat:
31.590</t>
        </r>
      </text>
    </comment>
    <comment ref="C7" authorId="0" shapeId="0" xr:uid="{5427BE24-DFD4-7E45-8E92-F840D79D6736}">
      <text>
        <r>
          <rPr>
            <b/>
            <sz val="10"/>
            <color rgb="FF000000"/>
            <rFont val="Tahoma"/>
            <family val="2"/>
          </rPr>
          <t>w9 18990</t>
        </r>
      </text>
    </comment>
    <comment ref="D7" authorId="1" shapeId="0" xr:uid="{CD328F87-3CFC-0146-AF84-271577B93EF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18.990.000</t>
        </r>
      </text>
    </comment>
    <comment ref="E7" authorId="2" shapeId="0" xr:uid="{AB74AF6D-5875-45E7-9490-475BFCC28232}">
      <text>
        <r>
          <rPr>
            <b/>
            <sz val="10"/>
            <color rgb="FF000000"/>
            <rFont val="Tahoma"/>
            <family val="2"/>
          </rPr>
          <t>was 18990</t>
        </r>
      </text>
    </comment>
    <comment ref="F7" authorId="3" shapeId="0" xr:uid="{1A9E57A4-7006-468F-80B5-9F29FCBB9CF5}">
      <text>
        <r>
          <rPr>
            <sz val="12"/>
            <color rgb="FF000000"/>
            <rFont val="Aptos Narrow"/>
            <family val="2"/>
          </rPr>
          <t xml:space="preserve">chit trang:
</t>
        </r>
        <r>
          <rPr>
            <sz val="12"/>
            <color rgb="FF000000"/>
            <rFont val="Aptos Narrow"/>
            <family val="2"/>
          </rPr>
          <t>18.690k</t>
        </r>
      </text>
    </comment>
    <comment ref="G7" authorId="4" shapeId="0" xr:uid="{0CCC1B81-A259-495A-BA78-48209659EB78}">
      <text>
        <r>
          <rPr>
            <sz val="12"/>
            <color theme="1"/>
            <rFont val="Aptos Narrow"/>
            <family val="2"/>
            <scheme val="minor"/>
          </rPr>
          <t>Tran Dat:
18390</t>
        </r>
      </text>
    </comment>
    <comment ref="C8" authorId="0" shapeId="0" xr:uid="{4D233487-220B-486C-BCE6-83880589C042}">
      <text>
        <r>
          <rPr>
            <b/>
            <sz val="10"/>
            <color rgb="FF000000"/>
            <rFont val="Tahoma"/>
            <family val="2"/>
          </rPr>
          <t>W8 22690</t>
        </r>
      </text>
    </comment>
    <comment ref="D8" authorId="1" shapeId="0" xr:uid="{F96FF3DC-EFF6-7145-98F2-66803809807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22.590.000</t>
        </r>
      </text>
    </comment>
    <comment ref="E8" authorId="2" shapeId="0" xr:uid="{15FBEEB5-987D-4FD9-9098-17E755EA44F7}">
      <text>
        <r>
          <rPr>
            <b/>
            <sz val="10"/>
            <color rgb="FF000000"/>
            <rFont val="Tahoma"/>
            <family val="2"/>
          </rPr>
          <t>was 22290</t>
        </r>
      </text>
    </comment>
    <comment ref="F8" authorId="3" shapeId="0" xr:uid="{D9F4675C-0597-4F1B-9327-922B78291E18}">
      <text>
        <r>
          <rPr>
            <sz val="12"/>
            <color rgb="FF000000"/>
            <rFont val="Aptos Narrow"/>
            <family val="2"/>
          </rPr>
          <t>chit trang:21.890k</t>
        </r>
      </text>
    </comment>
    <comment ref="G8" authorId="4" shapeId="0" xr:uid="{01E08688-1765-4DB5-B169-FD3C08FA8235}">
      <text>
        <r>
          <rPr>
            <sz val="12"/>
            <color theme="1"/>
            <rFont val="Aptos Narrow"/>
            <family val="2"/>
            <scheme val="minor"/>
          </rPr>
          <t>Tran Dat:
22090</t>
        </r>
      </text>
    </comment>
    <comment ref="B10" authorId="2" shapeId="0" xr:uid="{305F6095-5378-4AB4-A221-EA496056CC06}">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1" authorId="2" shapeId="0" xr:uid="{6B8F637F-2BE5-45E8-877C-31D47F1D7E34}">
      <text>
        <r>
          <rPr>
            <b/>
            <sz val="10"/>
            <color rgb="FF000000"/>
            <rFont val="Tahoma"/>
            <family val="2"/>
          </rPr>
          <t>was 18440</t>
        </r>
      </text>
    </comment>
    <comment ref="F11" authorId="3" shapeId="0" xr:uid="{BAB0D3F7-2306-4765-85F8-BB71F0C9AABB}">
      <text>
        <r>
          <rPr>
            <sz val="12"/>
            <color rgb="FF000000"/>
            <rFont val="Aptos Narrow"/>
            <family val="2"/>
          </rPr>
          <t xml:space="preserve">chit trang:
</t>
        </r>
        <r>
          <rPr>
            <sz val="12"/>
            <color rgb="FF000000"/>
            <rFont val="Aptos Narrow"/>
            <family val="2"/>
          </rPr>
          <t>19.490k</t>
        </r>
      </text>
    </comment>
    <comment ref="G11" authorId="4" shapeId="0" xr:uid="{3A3586E5-F2FB-4645-AD88-BE0F84625F28}">
      <text>
        <r>
          <rPr>
            <sz val="12"/>
            <color theme="1"/>
            <rFont val="Aptos Narrow"/>
            <family val="2"/>
            <scheme val="minor"/>
          </rPr>
          <t>Tran Dat:
19690</t>
        </r>
      </text>
    </comment>
    <comment ref="C12" authorId="0" shapeId="0" xr:uid="{78F90B6F-FA18-A24F-9320-85007D6ABAEB}">
      <text>
        <r>
          <rPr>
            <b/>
            <sz val="10"/>
            <color rgb="FF000000"/>
            <rFont val="Tahoma"/>
            <family val="2"/>
          </rPr>
          <t>W9 15990</t>
        </r>
      </text>
    </comment>
    <comment ref="D12" authorId="1" shapeId="0" xr:uid="{C9610280-2919-D948-BA14-2A29BBE0588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15.990.000</t>
        </r>
      </text>
    </comment>
    <comment ref="E12" authorId="2" shapeId="0" xr:uid="{803E83C6-9AA8-5A48-A6FC-B8473CEF6F18}">
      <text>
        <r>
          <rPr>
            <b/>
            <sz val="10"/>
            <color rgb="FF000000"/>
            <rFont val="Tahoma"/>
            <family val="2"/>
          </rPr>
          <t>was 15290</t>
        </r>
      </text>
    </comment>
    <comment ref="F12" authorId="3" shapeId="0" xr:uid="{86C3FFE0-4B1E-4027-9671-2CBDA39F7F9D}">
      <text>
        <r>
          <rPr>
            <sz val="12"/>
            <color rgb="FF000000"/>
            <rFont val="Aptos Narrow"/>
            <family val="2"/>
          </rPr>
          <t xml:space="preserve">chit trang:
</t>
        </r>
        <r>
          <rPr>
            <sz val="12"/>
            <color rgb="FF000000"/>
            <rFont val="Aptos Narrow"/>
            <family val="2"/>
          </rPr>
          <t>15.090k</t>
        </r>
      </text>
    </comment>
    <comment ref="G12" authorId="4" shapeId="0" xr:uid="{F060900A-F163-46CB-82FF-CD86503800DC}">
      <text>
        <r>
          <rPr>
            <sz val="12"/>
            <color theme="1"/>
            <rFont val="Aptos Narrow"/>
            <family val="2"/>
            <scheme val="minor"/>
          </rPr>
          <t>Tran Dat:
15690</t>
        </r>
      </text>
    </comment>
    <comment ref="B13" authorId="2" shapeId="0" xr:uid="{3B7FC63A-D134-4E5B-8E74-3FC564BA820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3" authorId="2" shapeId="0" xr:uid="{7E833528-1393-4A2F-8A3F-B36FD37684A9}">
      <text>
        <r>
          <rPr>
            <b/>
            <sz val="10"/>
            <color rgb="FF000000"/>
            <rFont val="Tahoma"/>
            <family val="2"/>
          </rPr>
          <t xml:space="preserve">W9 13290
</t>
        </r>
      </text>
    </comment>
    <comment ref="D13" authorId="1" shapeId="0" xr:uid="{7539E895-95F5-A643-B209-1B96D62B409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12.890.000</t>
        </r>
      </text>
    </comment>
    <comment ref="E13" authorId="2" shapeId="0" xr:uid="{C36CA6F7-87DD-3B48-AC8E-0EBAED8C0019}">
      <text>
        <r>
          <rPr>
            <b/>
            <sz val="10"/>
            <color rgb="FF000000"/>
            <rFont val="Tahoma"/>
            <family val="2"/>
          </rPr>
          <t>was 12590</t>
        </r>
      </text>
    </comment>
    <comment ref="F13" authorId="3" shapeId="0" xr:uid="{1C052165-19BA-4EA1-A5FD-D0744C12BA86}">
      <text>
        <r>
          <rPr>
            <sz val="12"/>
            <color rgb="FF000000"/>
            <rFont val="Aptos Narrow"/>
            <family val="2"/>
          </rPr>
          <t xml:space="preserve">chit trang:
</t>
        </r>
        <r>
          <rPr>
            <sz val="12"/>
            <color rgb="FF000000"/>
            <rFont val="Aptos Narrow"/>
            <family val="2"/>
          </rPr>
          <t>12.590k</t>
        </r>
      </text>
    </comment>
    <comment ref="G13" authorId="4" shapeId="0" xr:uid="{8E3FD77A-1C93-41D0-9EFA-4BA782A7D9FD}">
      <text>
        <r>
          <rPr>
            <sz val="12"/>
            <color theme="1"/>
            <rFont val="Aptos Narrow"/>
            <family val="2"/>
            <scheme val="minor"/>
          </rPr>
          <t>12590</t>
        </r>
      </text>
    </comment>
    <comment ref="C14" authorId="0" shapeId="0" xr:uid="{B818BB66-7EF0-BC4E-802E-E791451E5C82}">
      <text>
        <r>
          <rPr>
            <b/>
            <sz val="10"/>
            <color rgb="FF000000"/>
            <rFont val="Tahoma"/>
            <family val="2"/>
          </rPr>
          <t>W9 9990</t>
        </r>
      </text>
    </comment>
    <comment ref="F14" authorId="3" shapeId="0" xr:uid="{7DC5ED68-1316-4686-85F7-38AE4FF19FC9}">
      <text>
        <r>
          <rPr>
            <sz val="12"/>
            <color rgb="FF000000"/>
            <rFont val="Aptos Narrow"/>
            <family val="2"/>
          </rPr>
          <t xml:space="preserve">chit trang:
</t>
        </r>
        <r>
          <rPr>
            <sz val="12"/>
            <color rgb="FF000000"/>
            <rFont val="Aptos Narrow"/>
            <family val="2"/>
          </rPr>
          <t>9.990k</t>
        </r>
      </text>
    </comment>
    <comment ref="E17" authorId="2" shapeId="0" xr:uid="{E6E1587E-2FBF-45E2-A2AF-4513576FD512}">
      <text>
        <r>
          <rPr>
            <b/>
            <sz val="10"/>
            <color rgb="FF000000"/>
            <rFont val="Tahoma"/>
            <family val="2"/>
          </rPr>
          <t xml:space="preserve">was 9690
</t>
        </r>
        <r>
          <rPr>
            <b/>
            <sz val="10"/>
            <color rgb="FF000000"/>
            <rFont val="Tahoma"/>
            <family val="2"/>
          </rPr>
          <t xml:space="preserve">
</t>
        </r>
        <r>
          <rPr>
            <b/>
            <sz val="10"/>
            <color rgb="FF000000"/>
            <rFont val="Tahoma"/>
            <family val="2"/>
          </rPr>
          <t>giảm online 200k, vnp 1%</t>
        </r>
      </text>
    </comment>
    <comment ref="B18" authorId="2" shapeId="0" xr:uid="{501908CA-D486-440F-A9BE-002FC4109F05}">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9" authorId="2" shapeId="0" xr:uid="{A3140558-1FE4-44F7-BF34-B9FE9A4523A2}">
      <text>
        <r>
          <rPr>
            <b/>
            <sz val="10"/>
            <color rgb="FF000000"/>
            <rFont val="Tahoma"/>
            <family val="2"/>
          </rPr>
          <t>was 14390</t>
        </r>
      </text>
    </comment>
    <comment ref="E19" authorId="2" shapeId="0" xr:uid="{4541AD12-F08B-4212-95B6-F8F7BA509129}">
      <text>
        <r>
          <rPr>
            <b/>
            <sz val="10"/>
            <color rgb="FF000000"/>
            <rFont val="Tahoma"/>
            <family val="2"/>
          </rPr>
          <t xml:space="preserve">was 15790
</t>
        </r>
        <r>
          <rPr>
            <b/>
            <sz val="10"/>
            <color rgb="FF000000"/>
            <rFont val="Tahoma"/>
            <family val="2"/>
          </rPr>
          <t>VNP1%</t>
        </r>
      </text>
    </comment>
    <comment ref="E20" authorId="2" shapeId="0" xr:uid="{0C717798-1BAF-45A2-83BD-620C7DD4C48D}">
      <text>
        <r>
          <rPr>
            <b/>
            <sz val="10"/>
            <color rgb="FF000000"/>
            <rFont val="Tahoma"/>
            <family val="2"/>
          </rPr>
          <t xml:space="preserve">was 21490
</t>
        </r>
        <r>
          <rPr>
            <b/>
            <sz val="10"/>
            <color rgb="FF000000"/>
            <rFont val="Tahoma"/>
            <family val="2"/>
          </rPr>
          <t>vnp1%</t>
        </r>
      </text>
    </comment>
    <comment ref="F21" authorId="3" shapeId="0" xr:uid="{AA0E2B3E-262E-4900-A839-344E965E8080}">
      <text>
        <r>
          <rPr>
            <sz val="12"/>
            <color rgb="FF000000"/>
            <rFont val="Aptos Narrow"/>
            <family val="2"/>
          </rPr>
          <t xml:space="preserve">chit trang:
</t>
        </r>
        <r>
          <rPr>
            <sz val="12"/>
            <color rgb="FF000000"/>
            <rFont val="Aptos Narrow"/>
            <family val="2"/>
          </rPr>
          <t>27.890k</t>
        </r>
      </text>
    </comment>
    <comment ref="B22" authorId="2" shapeId="0" xr:uid="{095107F8-7B0B-48DF-AF33-A7649A286BF4}">
      <text>
        <r>
          <rPr>
            <b/>
            <sz val="10"/>
            <color rgb="FF000000"/>
            <rFont val="Tahoma"/>
            <family val="2"/>
          </rPr>
          <t>was 36640</t>
        </r>
      </text>
    </comment>
    <comment ref="E22" authorId="2" shapeId="0" xr:uid="{098B0A9B-53A6-124A-B8A0-3E7B5BB9975F}">
      <text>
        <r>
          <rPr>
            <b/>
            <sz val="10"/>
            <color rgb="FF000000"/>
            <rFont val="Tahoma"/>
            <family val="2"/>
          </rPr>
          <t>was 36490</t>
        </r>
      </text>
    </comment>
    <comment ref="C23" authorId="0" shapeId="0" xr:uid="{E91736C5-752B-4169-8435-D126CA24B378}">
      <text>
        <r>
          <rPr>
            <b/>
            <sz val="10"/>
            <color rgb="FF000000"/>
            <rFont val="Tahoma"/>
            <family val="2"/>
          </rPr>
          <t>W9 5990</t>
        </r>
      </text>
    </comment>
    <comment ref="D23" authorId="1" shapeId="0" xr:uid="{873F6D60-325D-4C2F-B240-5C6D07B9586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5.890.000</t>
        </r>
      </text>
    </comment>
    <comment ref="E23" authorId="2" shapeId="0" xr:uid="{4312B251-A50C-48C2-AB2D-6B86A79FE8BD}">
      <text>
        <r>
          <rPr>
            <b/>
            <sz val="10"/>
            <color rgb="FF000000"/>
            <rFont val="Tahoma"/>
            <family val="2"/>
          </rPr>
          <t xml:space="preserve">was 5690
</t>
        </r>
        <r>
          <rPr>
            <b/>
            <sz val="10"/>
            <color rgb="FF000000"/>
            <rFont val="Tahoma"/>
            <family val="2"/>
          </rPr>
          <t xml:space="preserve">
</t>
        </r>
        <r>
          <rPr>
            <b/>
            <sz val="10"/>
            <color rgb="FF000000"/>
            <rFont val="Tahoma"/>
            <family val="2"/>
          </rPr>
          <t>vnp1%</t>
        </r>
      </text>
    </comment>
    <comment ref="F23" authorId="3" shapeId="0" xr:uid="{80E44342-110D-479C-9A62-2CB111A06D34}">
      <text>
        <r>
          <rPr>
            <sz val="12"/>
            <color rgb="FF000000"/>
            <rFont val="Aptos Narrow"/>
            <family val="2"/>
          </rPr>
          <t xml:space="preserve">chit trang:
</t>
        </r>
        <r>
          <rPr>
            <sz val="12"/>
            <color rgb="FF000000"/>
            <rFont val="Aptos Narrow"/>
            <family val="2"/>
          </rPr>
          <t>5.690k</t>
        </r>
      </text>
    </comment>
    <comment ref="G23" authorId="4" shapeId="0" xr:uid="{E4182742-D011-4EE1-BFEC-8306E5689402}">
      <text>
        <r>
          <rPr>
            <sz val="12"/>
            <color theme="1"/>
            <rFont val="Aptos Narrow"/>
            <family val="2"/>
            <scheme val="minor"/>
          </rPr>
          <t>Tran Dat:
5890</t>
        </r>
      </text>
    </comment>
    <comment ref="C24" authorId="0" shapeId="0" xr:uid="{3CA3A8EA-D5E0-44DC-83AE-A2338307DB17}">
      <text>
        <r>
          <rPr>
            <b/>
            <sz val="10"/>
            <color rgb="FF000000"/>
            <rFont val="Tahoma"/>
            <family val="2"/>
          </rPr>
          <t>W9 7190</t>
        </r>
      </text>
    </comment>
    <comment ref="D24" authorId="1" shapeId="0" xr:uid="{4E9DE91E-0070-4355-AB79-621D803D1F3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7.190.000</t>
        </r>
      </text>
    </comment>
    <comment ref="E24" authorId="2" shapeId="0" xr:uid="{F5240BEE-8531-442E-A169-28AF220A6CBF}">
      <text>
        <r>
          <rPr>
            <b/>
            <sz val="10"/>
            <color rgb="FF000000"/>
            <rFont val="Tahoma"/>
            <family val="2"/>
          </rPr>
          <t>was 6890</t>
        </r>
      </text>
    </comment>
    <comment ref="C25" authorId="0" shapeId="0" xr:uid="{8CE4E1C9-1BB1-4917-A9DC-047EF0987708}">
      <text>
        <r>
          <rPr>
            <b/>
            <sz val="10"/>
            <color rgb="FF000000"/>
            <rFont val="Tahoma"/>
            <family val="2"/>
          </rPr>
          <t>W9 6690</t>
        </r>
      </text>
    </comment>
    <comment ref="D25" authorId="1" shapeId="0" xr:uid="{FA63D55F-F7A7-430F-855A-8BCB2FCB449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6.690.000</t>
        </r>
      </text>
    </comment>
    <comment ref="E25" authorId="2" shapeId="0" xr:uid="{1F18E6DA-FD41-45E5-913F-60BA23E19B4A}">
      <text>
        <r>
          <rPr>
            <b/>
            <sz val="10"/>
            <color rgb="FF000000"/>
            <rFont val="Tahoma"/>
            <family val="2"/>
          </rPr>
          <t xml:space="preserve">was 6490
</t>
        </r>
        <r>
          <rPr>
            <b/>
            <sz val="10"/>
            <color rgb="FF000000"/>
            <rFont val="Tahoma"/>
            <family val="2"/>
          </rPr>
          <t xml:space="preserve">
</t>
        </r>
        <r>
          <rPr>
            <b/>
            <sz val="10"/>
            <color rgb="FF000000"/>
            <rFont val="Tahoma"/>
            <family val="2"/>
          </rPr>
          <t>vnp1%</t>
        </r>
      </text>
    </comment>
    <comment ref="G25" authorId="4" shapeId="0" xr:uid="{AA87E443-71CB-4ED8-994B-4D800DF7A814}">
      <text>
        <r>
          <rPr>
            <sz val="12"/>
            <color rgb="FF000000"/>
            <rFont val="Aptos Narrow"/>
            <family val="2"/>
          </rPr>
          <t xml:space="preserve">Tran Dat:
</t>
        </r>
        <r>
          <rPr>
            <sz val="12"/>
            <color rgb="FF000000"/>
            <rFont val="Aptos Narrow"/>
            <family val="2"/>
          </rPr>
          <t>6.490</t>
        </r>
      </text>
    </comment>
    <comment ref="C26" authorId="0" shapeId="0" xr:uid="{1BDD8134-F0B3-4D0E-9DC3-617C422EDA50}">
      <text>
        <r>
          <rPr>
            <b/>
            <sz val="10"/>
            <color rgb="FF000000"/>
            <rFont val="Tahoma"/>
            <family val="2"/>
          </rPr>
          <t>W9 7990</t>
        </r>
      </text>
    </comment>
    <comment ref="D26" authorId="1" shapeId="0" xr:uid="{3C396523-04CB-4CA1-B92A-654D56E9C24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7.990.000</t>
        </r>
      </text>
    </comment>
    <comment ref="E26" authorId="2" shapeId="0" xr:uid="{56429BD6-A6D2-4C72-B04C-D7AED3185DB2}">
      <text>
        <r>
          <rPr>
            <b/>
            <sz val="10"/>
            <color rgb="FF000000"/>
            <rFont val="Tahoma"/>
            <family val="2"/>
          </rPr>
          <t xml:space="preserve">was 7690
</t>
        </r>
        <r>
          <rPr>
            <b/>
            <sz val="10"/>
            <color rgb="FF000000"/>
            <rFont val="Tahoma"/>
            <family val="2"/>
          </rPr>
          <t xml:space="preserve">
</t>
        </r>
        <r>
          <rPr>
            <b/>
            <sz val="10"/>
            <color rgb="FF000000"/>
            <rFont val="Tahoma"/>
            <family val="2"/>
          </rPr>
          <t>vnp1%</t>
        </r>
      </text>
    </comment>
    <comment ref="F26" authorId="3" shapeId="0" xr:uid="{A3B17E6C-9370-401A-B985-3DC05D7B7027}">
      <text>
        <r>
          <rPr>
            <sz val="12"/>
            <color rgb="FF000000"/>
            <rFont val="Aptos Narrow"/>
            <family val="2"/>
          </rPr>
          <t xml:space="preserve">chit trang:
</t>
        </r>
        <r>
          <rPr>
            <sz val="12"/>
            <color rgb="FF000000"/>
            <rFont val="Aptos Narrow"/>
            <family val="2"/>
          </rPr>
          <t>8.090k</t>
        </r>
      </text>
    </comment>
    <comment ref="G26" authorId="4" shapeId="0" xr:uid="{64EFE57D-A135-4479-A2CA-D1CB26E02293}">
      <text>
        <r>
          <rPr>
            <b/>
            <sz val="10"/>
            <color rgb="FF000000"/>
            <rFont val="Tahoma"/>
            <family val="2"/>
          </rPr>
          <t>7.790</t>
        </r>
      </text>
    </comment>
    <comment ref="C27" authorId="0" shapeId="0" xr:uid="{BF9F34C6-4F50-4617-A35B-329D44D7D3B6}">
      <text>
        <r>
          <rPr>
            <b/>
            <sz val="10"/>
            <color rgb="FF000000"/>
            <rFont val="Tahoma"/>
            <family val="2"/>
          </rPr>
          <t>W9 10990</t>
        </r>
      </text>
    </comment>
    <comment ref="D27" authorId="1" shapeId="0" xr:uid="{823DE7A2-8B64-45C0-9582-089AC8CB513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10.890.000</t>
        </r>
      </text>
    </comment>
    <comment ref="E27" authorId="2" shapeId="0" xr:uid="{903896F3-B297-411C-8CF3-A65C49B8A13C}">
      <text>
        <r>
          <rPr>
            <b/>
            <sz val="10"/>
            <color rgb="FF000000"/>
            <rFont val="Tahoma"/>
            <family val="2"/>
          </rPr>
          <t xml:space="preserve">was 10390
</t>
        </r>
        <r>
          <rPr>
            <b/>
            <sz val="10"/>
            <color rgb="FF000000"/>
            <rFont val="Tahoma"/>
            <family val="2"/>
          </rPr>
          <t xml:space="preserve">
</t>
        </r>
        <r>
          <rPr>
            <b/>
            <sz val="10"/>
            <color rgb="FF000000"/>
            <rFont val="Tahoma"/>
            <family val="2"/>
          </rPr>
          <t>vnp1%</t>
        </r>
      </text>
    </comment>
    <comment ref="F27" authorId="3" shapeId="0" xr:uid="{5A98DA95-EFD5-4FCA-89B9-32CCEE27B530}">
      <text>
        <r>
          <rPr>
            <sz val="12"/>
            <color rgb="FF000000"/>
            <rFont val="Aptos Narrow"/>
            <family val="2"/>
          </rPr>
          <t>chit trang:9.390k</t>
        </r>
      </text>
    </comment>
    <comment ref="G27" authorId="4" shapeId="0" xr:uid="{7D19DDD6-5F46-4AA9-8DBB-A8F8DF50BB09}">
      <text>
        <r>
          <rPr>
            <sz val="12"/>
            <color theme="1"/>
            <rFont val="Aptos Narrow"/>
            <family val="2"/>
            <scheme val="minor"/>
          </rPr>
          <t>10790</t>
        </r>
      </text>
    </comment>
    <comment ref="C28" authorId="0" shapeId="0" xr:uid="{D951E520-1919-4CA8-84F3-042D27F5DE33}">
      <text>
        <r>
          <rPr>
            <b/>
            <sz val="10"/>
            <color rgb="FF000000"/>
            <rFont val="Tahoma"/>
            <family val="2"/>
          </rPr>
          <t>W9 13490</t>
        </r>
      </text>
    </comment>
    <comment ref="D28" authorId="1" shapeId="0" xr:uid="{124BDE24-9D45-480B-802C-F31F3F68934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13.390.000</t>
        </r>
      </text>
    </comment>
    <comment ref="E28" authorId="2" shapeId="0" xr:uid="{BE09C225-F96C-42F4-8291-B9C20BD4591F}">
      <text>
        <r>
          <rPr>
            <b/>
            <sz val="10"/>
            <color rgb="FF000000"/>
            <rFont val="Tahoma"/>
            <family val="2"/>
          </rPr>
          <t xml:space="preserve">was 12990
</t>
        </r>
        <r>
          <rPr>
            <b/>
            <sz val="10"/>
            <color rgb="FF000000"/>
            <rFont val="Tahoma"/>
            <family val="2"/>
          </rPr>
          <t xml:space="preserve">
</t>
        </r>
        <r>
          <rPr>
            <b/>
            <sz val="10"/>
            <color rgb="FF000000"/>
            <rFont val="Tahoma"/>
            <family val="2"/>
          </rPr>
          <t>vnp1%</t>
        </r>
      </text>
    </comment>
    <comment ref="F28" authorId="3" shapeId="0" xr:uid="{4E091BB1-866F-4016-9DC1-9400DEAC4D92}">
      <text>
        <r>
          <rPr>
            <sz val="12"/>
            <color rgb="FF000000"/>
            <rFont val="Aptos Narrow"/>
            <family val="2"/>
          </rPr>
          <t xml:space="preserve">chit trang:
</t>
        </r>
        <r>
          <rPr>
            <sz val="12"/>
            <color rgb="FF000000"/>
            <rFont val="Aptos Narrow"/>
            <family val="2"/>
          </rPr>
          <t>12.990</t>
        </r>
      </text>
    </comment>
    <comment ref="G28" authorId="4" shapeId="0" xr:uid="{CFFC1F3A-6B0E-47D2-820B-1960DACEFCD5}">
      <text>
        <r>
          <rPr>
            <sz val="12"/>
            <color theme="1"/>
            <rFont val="Aptos Narrow"/>
            <family val="2"/>
            <scheme val="minor"/>
          </rPr>
          <t>Tran Dat:
13190</t>
        </r>
      </text>
    </comment>
    <comment ref="C29" authorId="0" shapeId="0" xr:uid="{56BA8AE2-42BA-49BB-AE36-25F7988E37FA}">
      <text>
        <r>
          <rPr>
            <b/>
            <sz val="10"/>
            <color rgb="FF000000"/>
            <rFont val="Tahoma"/>
            <family val="2"/>
          </rPr>
          <t>W9 11690</t>
        </r>
      </text>
    </comment>
    <comment ref="D29" authorId="1" shapeId="0" xr:uid="{4350C9F4-5005-4C0B-AA4D-48252F6E342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11.690.000</t>
        </r>
      </text>
    </comment>
    <comment ref="E29" authorId="2" shapeId="0" xr:uid="{5334EAAC-EE38-48EA-9066-136C7C8A70E0}">
      <text>
        <r>
          <rPr>
            <b/>
            <sz val="10"/>
            <color rgb="FF000000"/>
            <rFont val="Tahoma"/>
            <family val="2"/>
          </rPr>
          <t xml:space="preserve">was 11290
</t>
        </r>
        <r>
          <rPr>
            <b/>
            <sz val="10"/>
            <color rgb="FF000000"/>
            <rFont val="Tahoma"/>
            <family val="2"/>
          </rPr>
          <t xml:space="preserve">
</t>
        </r>
        <r>
          <rPr>
            <b/>
            <sz val="10"/>
            <color rgb="FF000000"/>
            <rFont val="Tahoma"/>
            <family val="2"/>
          </rPr>
          <t>vnp1%</t>
        </r>
      </text>
    </comment>
    <comment ref="F29" authorId="3" shapeId="0" xr:uid="{A6E9137F-B0C6-4893-AC98-1E53E434B50B}">
      <text>
        <r>
          <rPr>
            <sz val="12"/>
            <color rgb="FF000000"/>
            <rFont val="Aptos Narrow"/>
            <family val="2"/>
          </rPr>
          <t>11.290k</t>
        </r>
      </text>
    </comment>
    <comment ref="G29" authorId="4" shapeId="0" xr:uid="{A5C64CBC-36B0-4573-951E-8ED6043305A3}">
      <text>
        <r>
          <rPr>
            <sz val="12"/>
            <color theme="1"/>
            <rFont val="Aptos Narrow"/>
            <family val="2"/>
            <scheme val="minor"/>
          </rPr>
          <t>Tran Dat:
10.790</t>
        </r>
      </text>
    </comment>
    <comment ref="B30" authorId="2" shapeId="0" xr:uid="{E0381C40-CE36-4E04-9D06-A154FD29B557}">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30" authorId="0" shapeId="0" xr:uid="{4BFDFBF0-0A7F-4080-978F-2E182E2667E6}">
      <text>
        <r>
          <rPr>
            <b/>
            <sz val="10"/>
            <color rgb="FF000000"/>
            <rFont val="Tahoma"/>
            <family val="2"/>
          </rPr>
          <t>W9 14290</t>
        </r>
      </text>
    </comment>
    <comment ref="D30" authorId="1" shapeId="0" xr:uid="{C07363F4-75AA-4232-B705-245C637EF27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14.190.000</t>
        </r>
      </text>
    </comment>
    <comment ref="E30" authorId="2" shapeId="0" xr:uid="{0F738F26-786C-42F3-9140-B34B706BB303}">
      <text>
        <r>
          <rPr>
            <b/>
            <sz val="10"/>
            <color rgb="FF000000"/>
            <rFont val="Tahoma"/>
            <family val="2"/>
          </rPr>
          <t xml:space="preserve">was 13890
</t>
        </r>
        <r>
          <rPr>
            <b/>
            <sz val="10"/>
            <color rgb="FF000000"/>
            <rFont val="Tahoma"/>
            <family val="2"/>
          </rPr>
          <t xml:space="preserve">
</t>
        </r>
        <r>
          <rPr>
            <b/>
            <sz val="10"/>
            <color rgb="FF000000"/>
            <rFont val="Tahoma"/>
            <family val="2"/>
          </rPr>
          <t>vnp1%</t>
        </r>
      </text>
    </comment>
    <comment ref="E31" authorId="2" shapeId="0" xr:uid="{517C8D61-5183-4097-82BC-3CE21E0A3008}">
      <text>
        <r>
          <rPr>
            <b/>
            <sz val="10"/>
            <color rgb="FF000000"/>
            <rFont val="Tahoma"/>
            <family val="2"/>
          </rPr>
          <t xml:space="preserve">was 21490
</t>
        </r>
        <r>
          <rPr>
            <b/>
            <sz val="10"/>
            <color rgb="FF000000"/>
            <rFont val="Tahoma"/>
            <family val="2"/>
          </rPr>
          <t xml:space="preserve">
</t>
        </r>
        <r>
          <rPr>
            <b/>
            <sz val="10"/>
            <color rgb="FF000000"/>
            <rFont val="Tahoma"/>
            <family val="2"/>
          </rPr>
          <t>vnp1%</t>
        </r>
      </text>
    </comment>
    <comment ref="B32" authorId="2" shapeId="0" xr:uid="{1CFFCF41-F9BA-40EC-B533-5703617FAC6B}">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0" shapeId="0" xr:uid="{1FED6C42-ABDC-4EE9-8697-FDD31B0483B9}">
      <text>
        <r>
          <rPr>
            <b/>
            <sz val="10"/>
            <color rgb="FF000000"/>
            <rFont val="Tahoma"/>
            <family val="2"/>
          </rPr>
          <t>W9 5790</t>
        </r>
      </text>
    </comment>
    <comment ref="D32" authorId="1" shapeId="0" xr:uid="{28EEA4C0-735F-5440-87FF-01E8BF31DC5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E32" authorId="2" shapeId="0" xr:uid="{A6EE99B4-89AD-480E-A034-C9C47DABCA9E}">
      <text>
        <r>
          <rPr>
            <b/>
            <sz val="10"/>
            <color rgb="FF000000"/>
            <rFont val="Tahoma"/>
            <family val="2"/>
          </rPr>
          <t>was 5590</t>
        </r>
      </text>
    </comment>
    <comment ref="F32" authorId="3" shapeId="0" xr:uid="{4EBB84B5-C7A6-48BD-AC4F-6F56EF5730CD}">
      <text>
        <r>
          <rPr>
            <sz val="12"/>
            <color rgb="FF000000"/>
            <rFont val="Aptos Narrow"/>
            <family val="2"/>
          </rPr>
          <t xml:space="preserve">chit trang:
</t>
        </r>
        <r>
          <rPr>
            <sz val="12"/>
            <color rgb="FF000000"/>
            <rFont val="Aptos Narrow"/>
            <family val="2"/>
          </rPr>
          <t>5.690</t>
        </r>
      </text>
    </comment>
    <comment ref="B33" authorId="2" shapeId="0" xr:uid="{922DEC8A-A4A6-4EEF-9FE1-15B51459977F}">
      <text>
        <r>
          <rPr>
            <b/>
            <sz val="10"/>
            <color rgb="FF000000"/>
            <rFont val="Tahoma"/>
            <family val="2"/>
          </rPr>
          <t xml:space="preserve">was 4490
</t>
        </r>
      </text>
    </comment>
    <comment ref="C33" authorId="0" shapeId="0" xr:uid="{EF47C462-3C41-44D9-8359-132BC38BC334}">
      <text>
        <r>
          <rPr>
            <b/>
            <sz val="10"/>
            <color rgb="FF000000"/>
            <rFont val="Tahoma"/>
            <family val="2"/>
          </rPr>
          <t>W9 4650</t>
        </r>
      </text>
    </comment>
    <comment ref="D33" authorId="1" shapeId="0" xr:uid="{0A80E8EA-11D9-425F-9042-F8F6E6DEE2B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4.650.000</t>
        </r>
      </text>
    </comment>
    <comment ref="E33" authorId="2" shapeId="0" xr:uid="{8CD6631C-043C-48CD-B16D-17DCA00442DC}">
      <text>
        <r>
          <rPr>
            <b/>
            <sz val="10"/>
            <color rgb="FF000000"/>
            <rFont val="Tahoma"/>
            <family val="2"/>
          </rPr>
          <t>was 4390</t>
        </r>
      </text>
    </comment>
    <comment ref="F33" authorId="3" shapeId="0" xr:uid="{BDF4A67D-496E-4C7E-9A03-5DA91A911E5E}">
      <text>
        <r>
          <rPr>
            <sz val="12"/>
            <color rgb="FF000000"/>
            <rFont val="Aptos Narrow"/>
            <family val="2"/>
          </rPr>
          <t xml:space="preserve">chit trang:
</t>
        </r>
        <r>
          <rPr>
            <sz val="12"/>
            <color rgb="FF000000"/>
            <rFont val="Aptos Narrow"/>
            <family val="2"/>
          </rPr>
          <t>4.590k</t>
        </r>
      </text>
    </comment>
    <comment ref="B34" authorId="2" shapeId="0" xr:uid="{2F7FB819-777E-4DFD-A2D2-37682A6749C4}">
      <text>
        <r>
          <rPr>
            <b/>
            <sz val="10"/>
            <color rgb="FF000000"/>
            <rFont val="Tahoma"/>
            <family val="2"/>
          </rPr>
          <t>was 3190</t>
        </r>
      </text>
    </comment>
    <comment ref="C34" authorId="0" shapeId="0" xr:uid="{A3C5F7B7-C801-4E2C-956A-ACD324B11C36}">
      <text>
        <r>
          <rPr>
            <b/>
            <sz val="10"/>
            <color rgb="FF000000"/>
            <rFont val="Tahoma"/>
            <family val="2"/>
          </rPr>
          <t>W9 3390</t>
        </r>
      </text>
    </comment>
    <comment ref="D34" authorId="1" shapeId="0" xr:uid="{1F0D1385-E264-4C2E-8D00-D07B1D17F48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3.350.000</t>
        </r>
      </text>
    </comment>
    <comment ref="E34" authorId="2" shapeId="0" xr:uid="{27FED7EF-4D84-43D8-98A1-13E5D9D26F55}">
      <text>
        <r>
          <rPr>
            <b/>
            <sz val="10"/>
            <color rgb="FF000000"/>
            <rFont val="Tahoma"/>
            <family val="2"/>
          </rPr>
          <t>was 3190</t>
        </r>
      </text>
    </comment>
    <comment ref="G34" authorId="4" shapeId="0" xr:uid="{8C87C083-E1A4-4296-B867-FA16147DBDE7}">
      <text>
        <r>
          <rPr>
            <sz val="12"/>
            <color theme="1"/>
            <rFont val="Aptos Narrow"/>
            <family val="2"/>
            <scheme val="minor"/>
          </rPr>
          <t>Tran Dat:
3.390</t>
        </r>
      </text>
    </comment>
    <comment ref="B36" authorId="2" shapeId="0" xr:uid="{3F3DDDEA-54CC-4F0D-A81E-987F34AF306D}">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6" authorId="0" shapeId="0" xr:uid="{CFEC1ED7-F150-3E4B-9A64-BB8139EAFAF1}">
      <text>
        <r>
          <rPr>
            <b/>
            <sz val="10"/>
            <color rgb="FF000000"/>
            <rFont val="Tahoma"/>
            <family val="2"/>
          </rPr>
          <t>W9 17790</t>
        </r>
      </text>
    </comment>
    <comment ref="G36" authorId="4" shapeId="0" xr:uid="{93CCB5DE-60FC-4C29-9F33-81C21F2A25AD}">
      <text>
        <r>
          <rPr>
            <sz val="12"/>
            <color rgb="FF000000"/>
            <rFont val="Aptos Narrow"/>
            <family val="2"/>
          </rPr>
          <t xml:space="preserve">Tran Dat:
</t>
        </r>
        <r>
          <rPr>
            <sz val="12"/>
            <color rgb="FF000000"/>
            <rFont val="Aptos Narrow"/>
            <family val="2"/>
          </rPr>
          <t>17.290</t>
        </r>
      </text>
    </comment>
    <comment ref="D37" authorId="1" shapeId="0" xr:uid="{77AEB26D-0415-4BB5-B40A-95F944DE0C0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23.590.000</t>
        </r>
      </text>
    </comment>
    <comment ref="G37" authorId="4" shapeId="0" xr:uid="{2B706BA2-55CB-4C29-82B6-1204A533D434}">
      <text>
        <r>
          <rPr>
            <sz val="12"/>
            <color rgb="FF000000"/>
            <rFont val="Aptos Narrow"/>
            <family val="2"/>
          </rPr>
          <t xml:space="preserve">Tran Dat:
</t>
        </r>
        <r>
          <rPr>
            <sz val="12"/>
            <color rgb="FF000000"/>
            <rFont val="Aptos Narrow"/>
            <family val="2"/>
          </rPr>
          <t>23090</t>
        </r>
      </text>
    </comment>
    <comment ref="B38" authorId="2" shapeId="0" xr:uid="{AB5F8F8F-115E-4E6E-AA1D-A6463394FB28}">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8" authorId="1" shapeId="0" xr:uid="{6502E993-282E-4E99-AE14-DA043AD7B555}">
      <text>
        <r>
          <rPr>
            <b/>
            <sz val="10"/>
            <color rgb="FF000000"/>
            <rFont val="Tahoma"/>
            <family val="2"/>
          </rPr>
          <t>Việt Hoàng:</t>
        </r>
        <r>
          <rPr>
            <sz val="10"/>
            <color rgb="FF000000"/>
            <rFont val="Tahoma"/>
            <family val="2"/>
          </rPr>
          <t xml:space="preserve">
</t>
        </r>
        <r>
          <rPr>
            <sz val="10"/>
            <color rgb="FF000000"/>
            <rFont val="Tahoma"/>
            <family val="2"/>
          </rPr>
          <t>26.290.000</t>
        </r>
      </text>
    </comment>
    <comment ref="G38" authorId="4" shapeId="0" xr:uid="{CB0F0E32-5325-4F7D-B7E7-70F52C656FBB}">
      <text>
        <r>
          <rPr>
            <sz val="12"/>
            <color rgb="FF000000"/>
            <rFont val="Aptos Narrow"/>
            <family val="2"/>
          </rPr>
          <t xml:space="preserve">Tran Dat:
</t>
        </r>
        <r>
          <rPr>
            <sz val="12"/>
            <color rgb="FF000000"/>
            <rFont val="Aptos Narrow"/>
            <family val="2"/>
          </rPr>
          <t>25490</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chit trang</author>
    <author>Tran Dat</author>
    <author>Microsoft Office User</author>
  </authors>
  <commentList>
    <comment ref="C2" authorId="0" shapeId="0" xr:uid="{45FEBB43-A495-3045-950F-8B7427AE10FE}">
      <text>
        <r>
          <rPr>
            <b/>
            <sz val="10"/>
            <color rgb="FF000000"/>
            <rFont val="Tahoma"/>
            <family val="2"/>
          </rPr>
          <t>W10 16990</t>
        </r>
      </text>
    </comment>
    <comment ref="D2" authorId="1" shapeId="0" xr:uid="{14F45E18-FD8E-7C47-BDCF-02974612803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16.990.000</t>
        </r>
      </text>
    </comment>
    <comment ref="C3" authorId="0" shapeId="0" xr:uid="{96675A8F-BE14-B14C-8725-699036F2D8EF}">
      <text>
        <r>
          <rPr>
            <b/>
            <sz val="10"/>
            <color rgb="FF000000"/>
            <rFont val="Tahoma"/>
            <family val="2"/>
          </rPr>
          <t>W10 19890</t>
        </r>
      </text>
    </comment>
    <comment ref="D3" authorId="1" shapeId="0" xr:uid="{A6018F1A-FE9A-5549-B333-233223D00D3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19.890.000</t>
        </r>
      </text>
    </comment>
    <comment ref="F3" authorId="2" shapeId="0" xr:uid="{D3BA30D0-72E1-F94F-9219-F8B78056114C}">
      <text>
        <r>
          <rPr>
            <sz val="12"/>
            <color theme="1"/>
            <rFont val="Aptos Narrow"/>
            <family val="2"/>
            <scheme val="minor"/>
          </rPr>
          <t>chit trang:
19.790k</t>
        </r>
      </text>
    </comment>
    <comment ref="G3" authorId="3" shapeId="0" xr:uid="{40C3CF0D-EC9E-AF4B-A009-1A8B5CA17CB7}">
      <text>
        <r>
          <rPr>
            <sz val="12"/>
            <color theme="1"/>
            <rFont val="Aptos Narrow"/>
            <family val="2"/>
            <scheme val="minor"/>
          </rPr>
          <t>Tran Dat:
20490</t>
        </r>
      </text>
    </comment>
    <comment ref="B4" authorId="4" shapeId="0" xr:uid="{8785C655-463F-B746-834F-1268FC6912B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0" shapeId="0" xr:uid="{9636C382-4218-114F-B178-EA4DB4C4660A}">
      <text>
        <r>
          <rPr>
            <b/>
            <sz val="10"/>
            <color rgb="FF000000"/>
            <rFont val="Tahoma"/>
            <family val="2"/>
          </rPr>
          <t>W10 22890</t>
        </r>
      </text>
    </comment>
    <comment ref="D4" authorId="1" shapeId="0" xr:uid="{0A867172-E42D-5D40-85FA-644E7B30DC2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22.790.000</t>
        </r>
      </text>
    </comment>
    <comment ref="F4" authorId="2" shapeId="0" xr:uid="{49C599FE-57BB-8943-9519-1C33729629E1}">
      <text>
        <r>
          <rPr>
            <sz val="12"/>
            <color theme="1"/>
            <rFont val="Aptos Narrow"/>
            <family val="2"/>
            <scheme val="minor"/>
          </rPr>
          <t>chit trang:
22.690k</t>
        </r>
      </text>
    </comment>
    <comment ref="C5" authorId="0" shapeId="0" xr:uid="{44ECECAF-E46C-4E49-8ED5-C79F48425F43}">
      <text>
        <r>
          <rPr>
            <b/>
            <sz val="10"/>
            <color rgb="FF000000"/>
            <rFont val="Tahoma"/>
            <family val="2"/>
          </rPr>
          <t>W10 25590</t>
        </r>
      </text>
    </comment>
    <comment ref="G5" authorId="3" shapeId="0" xr:uid="{5DD4DAB2-A08C-8049-9108-AB855A2F1FD2}">
      <text>
        <r>
          <rPr>
            <sz val="12"/>
            <color theme="1"/>
            <rFont val="Aptos Narrow"/>
            <family val="2"/>
            <scheme val="minor"/>
          </rPr>
          <t>25990</t>
        </r>
      </text>
    </comment>
    <comment ref="B6" authorId="4" shapeId="0" xr:uid="{166CEDCA-1D52-BB45-AF01-F2651BAB4C7A}">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6" authorId="2" shapeId="0" xr:uid="{AB242D28-546B-C445-AEE7-F10407950A59}">
      <text>
        <r>
          <rPr>
            <sz val="12"/>
            <color theme="1"/>
            <rFont val="Aptos Narrow"/>
            <family val="2"/>
            <scheme val="minor"/>
          </rPr>
          <t>chit trang:
31.390k</t>
        </r>
      </text>
    </comment>
    <comment ref="G6" authorId="3" shapeId="0" xr:uid="{0223AA49-319A-0F4C-873D-2B2CB99731FD}">
      <text>
        <r>
          <rPr>
            <sz val="12"/>
            <color theme="1"/>
            <rFont val="Aptos Narrow"/>
            <family val="2"/>
            <scheme val="minor"/>
          </rPr>
          <t>Tran Dat:
30.790</t>
        </r>
      </text>
    </comment>
    <comment ref="G7" authorId="3" shapeId="0" xr:uid="{62BA84A5-EC86-A84D-AD99-BCCC1FD8418E}">
      <text>
        <r>
          <rPr>
            <sz val="12"/>
            <color theme="1"/>
            <rFont val="Aptos Narrow"/>
            <family val="2"/>
            <scheme val="minor"/>
          </rPr>
          <t>Tran Dat:
15.990</t>
        </r>
      </text>
    </comment>
    <comment ref="D8" authorId="1" shapeId="0" xr:uid="{CB3A0BC7-8463-1749-943C-ED21AEA4357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19.790.000</t>
        </r>
      </text>
    </comment>
    <comment ref="B10" authorId="4" shapeId="0" xr:uid="{FC6B5444-E342-2B42-A5D3-F7CE4C375B42}">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1" authorId="4" shapeId="0" xr:uid="{3C408E60-EA9C-9D43-9C5A-0E9623DA4362}">
      <text>
        <r>
          <rPr>
            <b/>
            <sz val="10"/>
            <color rgb="FF000000"/>
            <rFont val="Tahoma"/>
            <family val="2"/>
          </rPr>
          <t>was 18440</t>
        </r>
      </text>
    </comment>
    <comment ref="F11" authorId="2" shapeId="0" xr:uid="{F86C1F7C-2FC9-7E4F-B4D5-960BFADFAD14}">
      <text>
        <r>
          <rPr>
            <sz val="12"/>
            <color theme="1"/>
            <rFont val="Aptos Narrow"/>
            <family val="2"/>
            <scheme val="minor"/>
          </rPr>
          <t>chit trang:
18.690k</t>
        </r>
      </text>
    </comment>
    <comment ref="C12" authorId="0" shapeId="0" xr:uid="{2EA5B719-9A7E-224A-8C48-A9109AFD8FE0}">
      <text>
        <r>
          <rPr>
            <b/>
            <sz val="10"/>
            <color rgb="FF000000"/>
            <rFont val="Tahoma"/>
            <family val="2"/>
          </rPr>
          <t>W10 13090</t>
        </r>
      </text>
    </comment>
    <comment ref="F12" authorId="2" shapeId="0" xr:uid="{E48C4AB0-1ADB-194F-8FAE-A73288D6DA83}">
      <text>
        <r>
          <rPr>
            <sz val="12"/>
            <color theme="1"/>
            <rFont val="Aptos Narrow"/>
            <family val="2"/>
            <scheme val="minor"/>
          </rPr>
          <t>12.990k</t>
        </r>
      </text>
    </comment>
    <comment ref="B13" authorId="4" shapeId="0" xr:uid="{3A1F6309-A06B-4141-BE81-93385199FD3F}">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3" authorId="4" shapeId="0" xr:uid="{64F23C4B-C479-134F-BF77-BCA90F8052EC}">
      <text>
        <r>
          <rPr>
            <b/>
            <sz val="10"/>
            <color rgb="FF000000"/>
            <rFont val="Tahoma"/>
            <family val="2"/>
          </rPr>
          <t xml:space="preserve">W10 12090
</t>
        </r>
      </text>
    </comment>
    <comment ref="F13" authorId="2" shapeId="0" xr:uid="{7F5181D6-794D-2C40-AEEC-9128BAEAAF58}">
      <text>
        <r>
          <rPr>
            <sz val="12"/>
            <color theme="1"/>
            <rFont val="Aptos Narrow"/>
            <family val="2"/>
            <scheme val="minor"/>
          </rPr>
          <t>chit trang:
11.990k</t>
        </r>
      </text>
    </comment>
    <comment ref="G13" authorId="3" shapeId="0" xr:uid="{5D113566-B003-430A-A505-28EBACDD4162}">
      <text>
        <r>
          <rPr>
            <sz val="12"/>
            <color theme="1"/>
            <rFont val="Aptos Narrow"/>
            <family val="2"/>
            <scheme val="minor"/>
          </rPr>
          <t>Tran Dat:
11790</t>
        </r>
      </text>
    </comment>
    <comment ref="E16" authorId="4" shapeId="0" xr:uid="{860A4DE2-9BDD-B443-9A95-46F512321982}">
      <text>
        <r>
          <rPr>
            <b/>
            <sz val="10"/>
            <color rgb="FF000000"/>
            <rFont val="Tahoma"/>
            <family val="2"/>
          </rPr>
          <t xml:space="preserve">was 13790
</t>
        </r>
        <r>
          <rPr>
            <b/>
            <sz val="10"/>
            <color rgb="FF000000"/>
            <rFont val="Tahoma"/>
            <family val="2"/>
          </rPr>
          <t xml:space="preserve">
</t>
        </r>
        <r>
          <rPr>
            <b/>
            <sz val="10"/>
            <color rgb="FF000000"/>
            <rFont val="Tahoma"/>
            <family val="2"/>
          </rPr>
          <t>vnp1%</t>
        </r>
      </text>
    </comment>
    <comment ref="C17" authorId="0" shapeId="0" xr:uid="{7E44F327-015B-EF42-99C2-372A4A44DD5C}">
      <text>
        <r>
          <rPr>
            <b/>
            <sz val="10"/>
            <color rgb="FF000000"/>
            <rFont val="Tahoma"/>
            <family val="2"/>
          </rPr>
          <t>W10 9690</t>
        </r>
      </text>
    </comment>
    <comment ref="D17" authorId="1" shapeId="0" xr:uid="{0DC04126-7A81-1944-8000-3AF89483CCC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9.690.000</t>
        </r>
      </text>
    </comment>
    <comment ref="E17" authorId="4" shapeId="0" xr:uid="{D5387BF8-AE1E-3F45-83E2-D16E67987EAA}">
      <text>
        <r>
          <rPr>
            <b/>
            <sz val="10"/>
            <color rgb="FF000000"/>
            <rFont val="Tahoma"/>
            <family val="2"/>
          </rPr>
          <t xml:space="preserve">was 9395
</t>
        </r>
        <r>
          <rPr>
            <b/>
            <sz val="10"/>
            <color rgb="FF000000"/>
            <rFont val="Tahoma"/>
            <family val="2"/>
          </rPr>
          <t xml:space="preserve">
</t>
        </r>
        <r>
          <rPr>
            <b/>
            <sz val="10"/>
            <color rgb="FF000000"/>
            <rFont val="Tahoma"/>
            <family val="2"/>
          </rPr>
          <t>vnp1%</t>
        </r>
      </text>
    </comment>
    <comment ref="F17" authorId="2" shapeId="0" xr:uid="{651146C5-3BAD-4C76-B6A3-79CAD72408DC}">
      <text>
        <r>
          <rPr>
            <sz val="12"/>
            <color rgb="FF000000"/>
            <rFont val="Aptos Narrow"/>
            <family val="2"/>
          </rPr>
          <t xml:space="preserve">chit trang:
</t>
        </r>
        <r>
          <rPr>
            <sz val="12"/>
            <color rgb="FF000000"/>
            <rFont val="Aptos Narrow"/>
            <family val="2"/>
          </rPr>
          <t>9.590k</t>
        </r>
      </text>
    </comment>
    <comment ref="B18" authorId="4" shapeId="0" xr:uid="{F9D43915-8896-3147-8684-8CCE4805C5F7}">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9" authorId="4" shapeId="0" xr:uid="{9275FF33-9F18-9040-BF55-3CC8BD36E0BE}">
      <text>
        <r>
          <rPr>
            <b/>
            <sz val="10"/>
            <color rgb="FF000000"/>
            <rFont val="Tahoma"/>
            <family val="2"/>
          </rPr>
          <t>was 14390</t>
        </r>
      </text>
    </comment>
    <comment ref="C19" authorId="0" shapeId="0" xr:uid="{40DE6B21-4EFB-1742-9E73-691443FBEDFA}">
      <text>
        <r>
          <rPr>
            <b/>
            <sz val="10"/>
            <color rgb="FF000000"/>
            <rFont val="Tahoma"/>
            <family val="2"/>
          </rPr>
          <t>W10 16190</t>
        </r>
      </text>
    </comment>
    <comment ref="D19" authorId="1" shapeId="0" xr:uid="{B3AA2AB7-57DB-1E41-BF3F-0A5CAE67A2F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16.090.000</t>
        </r>
      </text>
    </comment>
    <comment ref="D20" authorId="1" shapeId="0" xr:uid="{010C64E0-2526-6347-AE20-E8B5652496F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21.790.000</t>
        </r>
      </text>
    </comment>
    <comment ref="F20" authorId="2" shapeId="0" xr:uid="{826C90BA-F051-40C5-BA45-A828A9681D34}">
      <text>
        <r>
          <rPr>
            <sz val="12"/>
            <color rgb="FF000000"/>
            <rFont val="Aptos Narrow"/>
            <family val="2"/>
          </rPr>
          <t xml:space="preserve">chit trang:
</t>
        </r>
        <r>
          <rPr>
            <sz val="12"/>
            <color rgb="FF000000"/>
            <rFont val="Aptos Narrow"/>
            <family val="2"/>
          </rPr>
          <t>20.990</t>
        </r>
      </text>
    </comment>
    <comment ref="B22" authorId="4" shapeId="0" xr:uid="{4B9A0D26-08EC-484D-9642-CE87843ADCBA}">
      <text>
        <r>
          <rPr>
            <b/>
            <sz val="10"/>
            <color rgb="FF000000"/>
            <rFont val="Tahoma"/>
            <family val="2"/>
          </rPr>
          <t>was 36640</t>
        </r>
      </text>
    </comment>
    <comment ref="E23" authorId="4" shapeId="0" xr:uid="{2AECA9BC-3448-5E40-AE04-F766141B4F1A}">
      <text>
        <r>
          <rPr>
            <b/>
            <sz val="10"/>
            <color rgb="FF000000"/>
            <rFont val="Tahoma"/>
            <family val="2"/>
          </rPr>
          <t xml:space="preserve">was 5138
</t>
        </r>
        <r>
          <rPr>
            <b/>
            <sz val="10"/>
            <color rgb="FF000000"/>
            <rFont val="Tahoma"/>
            <family val="2"/>
          </rPr>
          <t xml:space="preserve">
</t>
        </r>
        <r>
          <rPr>
            <b/>
            <sz val="10"/>
            <color rgb="FF000000"/>
            <rFont val="Tahoma"/>
            <family val="2"/>
          </rPr>
          <t>vnp1%</t>
        </r>
      </text>
    </comment>
    <comment ref="F23" authorId="2" shapeId="0" xr:uid="{7F9743EA-13FB-8546-9B1A-77AD960070BF}">
      <text>
        <r>
          <rPr>
            <sz val="12"/>
            <color theme="1"/>
            <rFont val="Aptos Narrow"/>
            <family val="2"/>
            <scheme val="minor"/>
          </rPr>
          <t>chit trang:
5.290k</t>
        </r>
      </text>
    </comment>
    <comment ref="E25" authorId="4" shapeId="0" xr:uid="{A4109A55-E658-354C-91AA-6BB00F37D2CA}">
      <text>
        <r>
          <rPr>
            <b/>
            <sz val="10"/>
            <color rgb="FF000000"/>
            <rFont val="Tahoma"/>
            <family val="2"/>
          </rPr>
          <t xml:space="preserve">was 5831
</t>
        </r>
        <r>
          <rPr>
            <b/>
            <sz val="10"/>
            <color rgb="FF000000"/>
            <rFont val="Tahoma"/>
            <family val="2"/>
          </rPr>
          <t xml:space="preserve">
</t>
        </r>
        <r>
          <rPr>
            <b/>
            <sz val="10"/>
            <color rgb="FF000000"/>
            <rFont val="Tahoma"/>
            <family val="2"/>
          </rPr>
          <t>vnp1%</t>
        </r>
      </text>
    </comment>
    <comment ref="F26" authorId="2" shapeId="0" xr:uid="{C21875F3-F7BE-1E43-A452-9C453B51AC2B}">
      <text>
        <r>
          <rPr>
            <sz val="12"/>
            <color rgb="FF000000"/>
            <rFont val="Aptos Narrow"/>
            <family val="2"/>
          </rPr>
          <t xml:space="preserve">chit trang:
</t>
        </r>
        <r>
          <rPr>
            <sz val="12"/>
            <color rgb="FF000000"/>
            <rFont val="Aptos Narrow"/>
            <family val="2"/>
          </rPr>
          <t>8.090k</t>
        </r>
      </text>
    </comment>
    <comment ref="G26" authorId="3" shapeId="0" xr:uid="{BC0D8883-428A-A24C-9F15-7F250CD2C4DF}">
      <text>
        <r>
          <rPr>
            <sz val="12"/>
            <color theme="1"/>
            <rFont val="Aptos Narrow"/>
            <family val="2"/>
            <scheme val="minor"/>
          </rPr>
          <t xml:space="preserve">809000
</t>
        </r>
      </text>
    </comment>
    <comment ref="C27" authorId="0" shapeId="0" xr:uid="{293F3D6E-8E00-994A-ABB4-53E35A4F6992}">
      <text>
        <r>
          <rPr>
            <b/>
            <sz val="10"/>
            <color rgb="FF000000"/>
            <rFont val="Tahoma"/>
            <family val="2"/>
          </rPr>
          <t>W10 9390</t>
        </r>
      </text>
    </comment>
    <comment ref="D27" authorId="1" shapeId="0" xr:uid="{CB418B90-8758-6347-95D1-093B3EC51FB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10.190.000</t>
        </r>
      </text>
    </comment>
    <comment ref="F27" authorId="2" shapeId="0" xr:uid="{7417DEE0-2538-DD4D-A752-F2FE54E04ECE}">
      <text>
        <r>
          <rPr>
            <sz val="12"/>
            <color rgb="FF000000"/>
            <rFont val="Aptos Narrow"/>
            <family val="2"/>
          </rPr>
          <t>chit trang:9.590k</t>
        </r>
      </text>
    </comment>
    <comment ref="G27" authorId="3" shapeId="0" xr:uid="{9041C464-5C5B-D544-A980-055DAF8F3826}">
      <text>
        <r>
          <rPr>
            <sz val="12"/>
            <color rgb="FF000000"/>
            <rFont val="Aptos Narrow"/>
            <family val="2"/>
          </rPr>
          <t>10790</t>
        </r>
      </text>
    </comment>
    <comment ref="D28" authorId="1" shapeId="0" xr:uid="{5F790AD7-662A-4B40-88EC-076AA12B78A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12.790.000</t>
        </r>
      </text>
    </comment>
    <comment ref="F28" authorId="2" shapeId="0" xr:uid="{3F7C4B13-AF46-384F-A948-DBE4DBB65917}">
      <text>
        <r>
          <rPr>
            <sz val="12"/>
            <color rgb="FF000000"/>
            <rFont val="Aptos Narrow"/>
            <family val="2"/>
          </rPr>
          <t xml:space="preserve">chit trang:
</t>
        </r>
        <r>
          <rPr>
            <sz val="12"/>
            <color rgb="FF000000"/>
            <rFont val="Aptos Narrow"/>
            <family val="2"/>
          </rPr>
          <t>12.990</t>
        </r>
      </text>
    </comment>
    <comment ref="D29" authorId="1" shapeId="0" xr:uid="{E7854B80-0F3C-0D4A-AC83-7EEF78330F7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10.990.000</t>
        </r>
      </text>
    </comment>
    <comment ref="F29" authorId="2" shapeId="0" xr:uid="{51A33FE5-081A-DF44-BFAC-611A78E90F76}">
      <text>
        <r>
          <rPr>
            <sz val="12"/>
            <color theme="1"/>
            <rFont val="Aptos Narrow"/>
            <family val="2"/>
            <scheme val="minor"/>
          </rPr>
          <t>10.590k</t>
        </r>
      </text>
    </comment>
    <comment ref="G29" authorId="3" shapeId="0" xr:uid="{F03D79B2-BB87-5045-8447-A42658696E1F}">
      <text>
        <r>
          <rPr>
            <sz val="12"/>
            <color theme="1"/>
            <rFont val="Aptos Narrow"/>
            <family val="2"/>
            <scheme val="minor"/>
          </rPr>
          <t>Tran Dat:
10.790</t>
        </r>
      </text>
    </comment>
    <comment ref="B30" authorId="4" shapeId="0" xr:uid="{5E624740-350E-8E40-881C-5E4A08D04772}">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D30" authorId="1" shapeId="0" xr:uid="{51510F67-E7A7-A142-A89F-BC7834BC24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13.590.000</t>
        </r>
      </text>
    </comment>
    <comment ref="F30" authorId="2" shapeId="0" xr:uid="{3F3AA788-8F52-40E2-9FA7-DD7DC5726E48}">
      <text>
        <r>
          <rPr>
            <sz val="12"/>
            <color theme="1"/>
            <rFont val="Aptos Narrow"/>
            <family val="2"/>
            <scheme val="minor"/>
          </rPr>
          <t>chit trang:
13.290k</t>
        </r>
      </text>
    </comment>
    <comment ref="B32" authorId="4" shapeId="0" xr:uid="{8F5D222E-DA86-1841-8276-065DBB76520A}">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2" authorId="1" shapeId="0" xr:uid="{5E58123E-01B1-5C4C-A796-B0E0DD9796E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5.690.000</t>
        </r>
      </text>
    </comment>
    <comment ref="F32" authorId="2" shapeId="0" xr:uid="{64A8AA55-76FB-3D45-90CA-65E728AC30C8}">
      <text>
        <r>
          <rPr>
            <sz val="12"/>
            <color rgb="FF000000"/>
            <rFont val="Aptos Narrow"/>
            <family val="2"/>
          </rPr>
          <t xml:space="preserve">chit trang:
</t>
        </r>
        <r>
          <rPr>
            <sz val="12"/>
            <color rgb="FF000000"/>
            <rFont val="Aptos Narrow"/>
            <family val="2"/>
          </rPr>
          <t>5.290</t>
        </r>
      </text>
    </comment>
    <comment ref="B33" authorId="4" shapeId="0" xr:uid="{1A8A2175-9508-D042-9C6C-2D18774A2F9F}">
      <text>
        <r>
          <rPr>
            <b/>
            <sz val="10"/>
            <color rgb="FF000000"/>
            <rFont val="Tahoma"/>
            <family val="2"/>
          </rPr>
          <t xml:space="preserve">was 4490
</t>
        </r>
      </text>
    </comment>
    <comment ref="D33" authorId="1" shapeId="0" xr:uid="{BA1C2390-FCC6-044C-86D0-675370DA37E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4.490.000</t>
        </r>
      </text>
    </comment>
    <comment ref="F33" authorId="2" shapeId="0" xr:uid="{1BDE224C-7C3A-C54C-85F0-D963273B36A9}">
      <text>
        <r>
          <rPr>
            <sz val="12"/>
            <color theme="1"/>
            <rFont val="Aptos Narrow"/>
            <family val="2"/>
            <scheme val="minor"/>
          </rPr>
          <t>chit trang:
4.290k</t>
        </r>
      </text>
    </comment>
    <comment ref="G33" authorId="3" shapeId="0" xr:uid="{69721DB5-0C87-483E-BC29-DAAB59C80508}">
      <text>
        <r>
          <rPr>
            <sz val="12"/>
            <color theme="1"/>
            <rFont val="Aptos Narrow"/>
            <family val="2"/>
            <scheme val="minor"/>
          </rPr>
          <t>Tran Dat:
4590</t>
        </r>
      </text>
    </comment>
    <comment ref="B34" authorId="4" shapeId="0" xr:uid="{2DF9215B-6FB3-0D4E-9B12-36E8D1DC579A}">
      <text>
        <r>
          <rPr>
            <b/>
            <sz val="10"/>
            <color rgb="FF000000"/>
            <rFont val="Tahoma"/>
            <family val="2"/>
          </rPr>
          <t>was 3190</t>
        </r>
      </text>
    </comment>
    <comment ref="F34" authorId="2" shapeId="0" xr:uid="{37EE3A9F-C1AD-4451-8092-A6258A16800D}">
      <text>
        <r>
          <rPr>
            <sz val="12"/>
            <color rgb="FF000000"/>
            <rFont val="Aptos Narrow"/>
            <family val="2"/>
          </rPr>
          <t xml:space="preserve">chit trang:
</t>
        </r>
        <r>
          <rPr>
            <sz val="12"/>
            <color rgb="FF000000"/>
            <rFont val="Aptos Narrow"/>
            <family val="2"/>
          </rPr>
          <t>3.090k</t>
        </r>
      </text>
    </comment>
    <comment ref="G34" authorId="3" shapeId="0" xr:uid="{21AB6D61-2515-1742-9CBB-59FB9059E5D4}">
      <text>
        <r>
          <rPr>
            <sz val="12"/>
            <color theme="1"/>
            <rFont val="Aptos Narrow"/>
            <family val="2"/>
            <scheme val="minor"/>
          </rPr>
          <t>Tran Dat:
3.390</t>
        </r>
      </text>
    </comment>
    <comment ref="B36" authorId="4" shapeId="0" xr:uid="{6A77D63D-FFC2-E14E-B6CF-45B71FAB2EDC}">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6" authorId="0" shapeId="0" xr:uid="{9B0F2A50-4134-8D4E-961F-9AE21B1747C4}">
      <text>
        <r>
          <rPr>
            <b/>
            <sz val="10"/>
            <color rgb="FF000000"/>
            <rFont val="Tahoma"/>
            <family val="2"/>
          </rPr>
          <t>W10 17090</t>
        </r>
      </text>
    </comment>
    <comment ref="F36" authorId="2" shapeId="0" xr:uid="{6BF1FACB-D27D-479E-A82F-62B13A364F72}">
      <text>
        <r>
          <rPr>
            <sz val="12"/>
            <color theme="1"/>
            <rFont val="Aptos Narrow"/>
            <family val="2"/>
            <scheme val="minor"/>
          </rPr>
          <t>chit trang:
17.490k</t>
        </r>
      </text>
    </comment>
    <comment ref="F37" authorId="2" shapeId="0" xr:uid="{C2C1A3AB-7CF7-4C0B-B905-A1090215B584}">
      <text>
        <r>
          <rPr>
            <sz val="12"/>
            <color theme="1"/>
            <rFont val="Aptos Narrow"/>
            <family val="2"/>
            <scheme val="minor"/>
          </rPr>
          <t>chit trang:
23.890k</t>
        </r>
      </text>
    </comment>
    <comment ref="G37" authorId="3" shapeId="0" xr:uid="{F3E45D64-CEC2-2043-93E8-1DDC0D4E108A}">
      <text>
        <r>
          <rPr>
            <sz val="12"/>
            <color theme="1"/>
            <rFont val="Aptos Narrow"/>
            <family val="2"/>
            <scheme val="minor"/>
          </rPr>
          <t>Tran Dat:
24090</t>
        </r>
      </text>
    </comment>
    <comment ref="B38" authorId="4" shapeId="0" xr:uid="{9F54CF57-4049-8A4D-8A20-18B284154BD0}">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8" authorId="2" shapeId="0" xr:uid="{A3A9925C-7D8F-4371-9955-30C38B6E1DFD}">
      <text>
        <r>
          <rPr>
            <sz val="12"/>
            <color theme="1"/>
            <rFont val="Aptos Narrow"/>
            <family val="2"/>
            <scheme val="minor"/>
          </rPr>
          <t>chit trang:
26.890k</t>
        </r>
      </text>
    </comment>
    <comment ref="G38" authorId="3" shapeId="0" xr:uid="{12C483E2-D1B6-0142-BA73-D2C7BBCD91E7}">
      <text>
        <r>
          <rPr>
            <sz val="12"/>
            <color theme="1"/>
            <rFont val="Aptos Narrow"/>
            <family val="2"/>
            <scheme val="minor"/>
          </rPr>
          <t>27090000</t>
        </r>
      </text>
    </comment>
    <comment ref="F39" authorId="2" shapeId="0" xr:uid="{BFF6F8EA-468B-4241-96E8-E5A37B063051}">
      <text>
        <r>
          <rPr>
            <sz val="12"/>
            <color theme="1"/>
            <rFont val="Aptos Narrow"/>
            <family val="2"/>
            <scheme val="minor"/>
          </rPr>
          <t>chit trang:
31.590k</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Duy</author>
    <author>chit trang</author>
    <author>Microsoft Office User</author>
    <author>Việt Hoàng</author>
    <author>Tran Dat</author>
  </authors>
  <commentList>
    <comment ref="C2" authorId="0" shapeId="0" xr:uid="{9254AEEE-59F5-4A51-952D-0732D805F47E}">
      <text>
        <r>
          <rPr>
            <b/>
            <sz val="10"/>
            <color rgb="FF000000"/>
            <rFont val="Tahoma"/>
            <family val="2"/>
          </rPr>
          <t>W10 16990</t>
        </r>
      </text>
    </comment>
    <comment ref="C3" authorId="0" shapeId="0" xr:uid="{145137E6-54EB-481A-9FC3-961EEF8DA6A0}">
      <text>
        <r>
          <rPr>
            <b/>
            <sz val="10"/>
            <color rgb="FF000000"/>
            <rFont val="Tahoma"/>
            <family val="2"/>
          </rPr>
          <t>W10 19890</t>
        </r>
      </text>
    </comment>
    <comment ref="F3" authorId="1" shapeId="0" xr:uid="{C848294F-4A0E-4751-9416-AF86C5C9F2D7}">
      <text>
        <r>
          <rPr>
            <sz val="12"/>
            <color theme="1"/>
            <rFont val="Aptos Narrow"/>
            <family val="2"/>
            <scheme val="minor"/>
          </rPr>
          <t>chit trang:
19.790k</t>
        </r>
      </text>
    </comment>
    <comment ref="B4" authorId="2" shapeId="0" xr:uid="{97025D1F-37CA-4D1A-BF5E-98AF11F46471}">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0" shapeId="0" xr:uid="{D0649AA2-1DAF-4CCB-86E3-80627F06E615}">
      <text>
        <r>
          <rPr>
            <b/>
            <sz val="10"/>
            <color rgb="FF000000"/>
            <rFont val="Tahoma"/>
            <family val="2"/>
          </rPr>
          <t>W10 22890</t>
        </r>
      </text>
    </comment>
    <comment ref="D4" authorId="3" shapeId="0" xr:uid="{83EE5BFA-7768-41BD-B331-6CDCFF7E3FC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22.690.000</t>
        </r>
      </text>
    </comment>
    <comment ref="F4" authorId="1" shapeId="0" xr:uid="{B682380F-0620-4627-B844-604F347F95A2}">
      <text>
        <r>
          <rPr>
            <sz val="12"/>
            <color theme="1"/>
            <rFont val="Aptos Narrow"/>
            <family val="2"/>
            <scheme val="minor"/>
          </rPr>
          <t>chit trang:
22.490k</t>
        </r>
      </text>
    </comment>
    <comment ref="C5" authorId="0" shapeId="0" xr:uid="{40F4FA1D-8946-47CF-BA2F-3CAF8054719D}">
      <text>
        <r>
          <rPr>
            <b/>
            <sz val="10"/>
            <color rgb="FF000000"/>
            <rFont val="Tahoma"/>
            <family val="2"/>
          </rPr>
          <t>W10 25590</t>
        </r>
      </text>
    </comment>
    <comment ref="B6" authorId="2" shapeId="0" xr:uid="{4CF17BC0-FE51-4820-B1CD-DA71691983C6}">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6" authorId="3" shapeId="0" xr:uid="{D88C1C81-422A-AD44-8F4F-5B70036778D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31.390.000</t>
        </r>
      </text>
    </comment>
    <comment ref="F6" authorId="1" shapeId="0" xr:uid="{5B26B82D-3EF0-42DD-9394-3DCE31AF360A}">
      <text>
        <r>
          <rPr>
            <sz val="12"/>
            <color theme="1"/>
            <rFont val="Aptos Narrow"/>
            <family val="2"/>
            <scheme val="minor"/>
          </rPr>
          <t>chit trang:
31.190k</t>
        </r>
      </text>
    </comment>
    <comment ref="D8" authorId="3" shapeId="0" xr:uid="{3F8AB629-B138-47D1-8F2E-20403BFBE0E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19.690.000</t>
        </r>
      </text>
    </comment>
    <comment ref="F8" authorId="1" shapeId="0" xr:uid="{E7E96FA3-5341-4D43-AF97-4AF8D9EFCC9D}">
      <text>
        <r>
          <rPr>
            <sz val="12"/>
            <color theme="1"/>
            <rFont val="Aptos Narrow"/>
            <family val="2"/>
            <scheme val="minor"/>
          </rPr>
          <t>chit trang:
19.690k</t>
        </r>
      </text>
    </comment>
    <comment ref="G8" authorId="4" shapeId="0" xr:uid="{B19CC56F-4B2A-7547-90BA-64FD0E1629B3}">
      <text>
        <r>
          <rPr>
            <b/>
            <sz val="10"/>
            <color rgb="FF000000"/>
            <rFont val="Tahoma"/>
            <family val="2"/>
          </rPr>
          <t>Tran Dat:</t>
        </r>
        <r>
          <rPr>
            <sz val="10"/>
            <color rgb="FF000000"/>
            <rFont val="Tahoma"/>
            <family val="2"/>
          </rPr>
          <t xml:space="preserve">
</t>
        </r>
        <r>
          <rPr>
            <sz val="10"/>
            <color rgb="FF000000"/>
            <rFont val="Tahoma"/>
            <family val="2"/>
          </rPr>
          <t>19290</t>
        </r>
      </text>
    </comment>
    <comment ref="B9" authorId="2" shapeId="0" xr:uid="{5AAEB2D9-A7BC-4EF0-8846-A50B2C835203}">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2" shapeId="0" xr:uid="{F2D720B6-FD2C-44B9-BF7F-4508D7FE6192}">
      <text>
        <r>
          <rPr>
            <b/>
            <sz val="10"/>
            <color rgb="FF000000"/>
            <rFont val="Tahoma"/>
            <family val="2"/>
          </rPr>
          <t>was 18440</t>
        </r>
      </text>
    </comment>
    <comment ref="F10" authorId="1" shapeId="0" xr:uid="{4D3C4A7D-C689-4731-8299-3DC28500441D}">
      <text>
        <r>
          <rPr>
            <sz val="12"/>
            <color rgb="FF000000"/>
            <rFont val="Aptos Narrow"/>
            <family val="2"/>
          </rPr>
          <t xml:space="preserve">chit trang:
</t>
        </r>
        <r>
          <rPr>
            <sz val="12"/>
            <color rgb="FF000000"/>
            <rFont val="Aptos Narrow"/>
            <family val="2"/>
          </rPr>
          <t>18.690k</t>
        </r>
      </text>
    </comment>
    <comment ref="C11" authorId="0" shapeId="0" xr:uid="{A555C8ED-0323-47D7-98FB-15CADD980ED5}">
      <text>
        <r>
          <rPr>
            <b/>
            <sz val="10"/>
            <color rgb="FF000000"/>
            <rFont val="Tahoma"/>
            <family val="2"/>
          </rPr>
          <t>W10 13090</t>
        </r>
      </text>
    </comment>
    <comment ref="F11" authorId="1" shapeId="0" xr:uid="{F0B94CC8-FD93-4243-8154-84E5C16FA89A}">
      <text>
        <r>
          <rPr>
            <sz val="12"/>
            <color rgb="FF000000"/>
            <rFont val="Aptos Narrow"/>
            <family val="2"/>
          </rPr>
          <t>13.490k</t>
        </r>
      </text>
    </comment>
    <comment ref="B12" authorId="2" shapeId="0" xr:uid="{C33C093E-FD20-4487-A716-7F270920678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2" shapeId="0" xr:uid="{2293B2EE-8767-40F9-91B6-068679A0DF37}">
      <text>
        <r>
          <rPr>
            <b/>
            <sz val="10"/>
            <color rgb="FF000000"/>
            <rFont val="Tahoma"/>
            <family val="2"/>
          </rPr>
          <t xml:space="preserve">W10 12090
</t>
        </r>
      </text>
    </comment>
    <comment ref="F12" authorId="1" shapeId="0" xr:uid="{9128763B-3D4E-4D31-9825-92BA28073DF6}">
      <text>
        <r>
          <rPr>
            <sz val="12"/>
            <color theme="1"/>
            <rFont val="Aptos Narrow"/>
            <family val="2"/>
            <scheme val="minor"/>
          </rPr>
          <t>chit trang:
11.890k</t>
        </r>
      </text>
    </comment>
    <comment ref="G12" authorId="4" shapeId="0" xr:uid="{D4D54340-30B4-4B48-B223-F64FA91E6D6B}">
      <text>
        <r>
          <rPr>
            <sz val="12"/>
            <color rgb="FF000000"/>
            <rFont val="Aptos Narrow"/>
            <family val="2"/>
          </rPr>
          <t xml:space="preserve">Tran Dat:
</t>
        </r>
        <r>
          <rPr>
            <sz val="12"/>
            <color rgb="FF000000"/>
            <rFont val="Aptos Narrow"/>
            <family val="2"/>
          </rPr>
          <t>11890</t>
        </r>
      </text>
    </comment>
    <comment ref="C15" authorId="0" shapeId="0" xr:uid="{C88B7F82-6E6B-483D-93AC-5FD8FF0A049A}">
      <text>
        <r>
          <rPr>
            <b/>
            <sz val="10"/>
            <color rgb="FF000000"/>
            <rFont val="Tahoma"/>
            <family val="2"/>
          </rPr>
          <t>W10 9690</t>
        </r>
      </text>
    </comment>
    <comment ref="D15" authorId="3" shapeId="0" xr:uid="{0CA3EEE6-7F36-4B78-91E8-B4C023E5E3A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9.390.000</t>
        </r>
      </text>
    </comment>
    <comment ref="B16" authorId="2" shapeId="0" xr:uid="{924F1F1F-4007-4782-BC9F-79D795A71C9E}">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7" authorId="2" shapeId="0" xr:uid="{ED1DE8B6-B227-4B42-A335-572FF245CCA6}">
      <text>
        <r>
          <rPr>
            <b/>
            <sz val="10"/>
            <color rgb="FF000000"/>
            <rFont val="Tahoma"/>
            <family val="2"/>
          </rPr>
          <t>was 14390</t>
        </r>
      </text>
    </comment>
    <comment ref="C17" authorId="0" shapeId="0" xr:uid="{7520921D-10F1-4647-B220-A1F0AFA9AD17}">
      <text>
        <r>
          <rPr>
            <b/>
            <sz val="10"/>
            <color rgb="FF000000"/>
            <rFont val="Tahoma"/>
            <family val="2"/>
          </rPr>
          <t>W10 16190</t>
        </r>
      </text>
    </comment>
    <comment ref="D17" authorId="3" shapeId="0" xr:uid="{3013BE22-CF73-408D-A089-B3E2E909620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16.190.000</t>
        </r>
      </text>
    </comment>
    <comment ref="E17" authorId="2" shapeId="0" xr:uid="{0880DD1F-B1B2-0B46-B338-E95EA58CB663}">
      <text>
        <r>
          <rPr>
            <b/>
            <sz val="10"/>
            <color rgb="FF000000"/>
            <rFont val="Tahoma"/>
            <family val="2"/>
          </rPr>
          <t xml:space="preserve">was 15830
</t>
        </r>
        <r>
          <rPr>
            <b/>
            <sz val="10"/>
            <color rgb="FF000000"/>
            <rFont val="Tahoma"/>
            <family val="2"/>
          </rPr>
          <t xml:space="preserve">
</t>
        </r>
        <r>
          <rPr>
            <b/>
            <sz val="10"/>
            <color rgb="FF000000"/>
            <rFont val="Tahoma"/>
            <family val="2"/>
          </rPr>
          <t>VNP1%</t>
        </r>
      </text>
    </comment>
    <comment ref="F17" authorId="1" shapeId="0" xr:uid="{D4C784E4-0E73-4A98-834E-CC0EF4F84E73}">
      <text>
        <r>
          <rPr>
            <sz val="12"/>
            <color theme="1"/>
            <rFont val="Aptos Narrow"/>
            <family val="2"/>
            <scheme val="minor"/>
          </rPr>
          <t>chit trang:
16.490k</t>
        </r>
      </text>
    </comment>
    <comment ref="D18" authorId="3" shapeId="0" xr:uid="{83AAB657-52CB-45DE-A6F5-9E0AF010B6E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21.590.000</t>
        </r>
      </text>
    </comment>
    <comment ref="E18" authorId="2" shapeId="0" xr:uid="{4C24EACB-98D1-2546-8B67-CF77A73E723B}">
      <text>
        <r>
          <rPr>
            <b/>
            <sz val="10"/>
            <color rgb="FF000000"/>
            <rFont val="Tahoma"/>
            <family val="2"/>
          </rPr>
          <t xml:space="preserve">was 20483
</t>
        </r>
        <r>
          <rPr>
            <b/>
            <sz val="10"/>
            <color rgb="FF000000"/>
            <rFont val="Tahoma"/>
            <family val="2"/>
          </rPr>
          <t xml:space="preserve">
</t>
        </r>
        <r>
          <rPr>
            <b/>
            <sz val="10"/>
            <color rgb="FF000000"/>
            <rFont val="Tahoma"/>
            <family val="2"/>
          </rPr>
          <t>VNP1%</t>
        </r>
      </text>
    </comment>
    <comment ref="G18" authorId="4" shapeId="0" xr:uid="{C5CA1F43-CA4C-4A4F-84B7-ABA510AE89D3}">
      <text>
        <r>
          <rPr>
            <b/>
            <sz val="10"/>
            <color rgb="FF000000"/>
            <rFont val="Tahoma"/>
            <family val="2"/>
          </rPr>
          <t>Tran Dat:</t>
        </r>
        <r>
          <rPr>
            <sz val="10"/>
            <color rgb="FF000000"/>
            <rFont val="Tahoma"/>
            <family val="2"/>
          </rPr>
          <t xml:space="preserve">
</t>
        </r>
        <r>
          <rPr>
            <sz val="10"/>
            <color rgb="FF000000"/>
            <rFont val="Tahoma"/>
            <family val="2"/>
          </rPr>
          <t>20.790</t>
        </r>
      </text>
    </comment>
    <comment ref="D19" authorId="3" shapeId="0" xr:uid="{0B2F4C7D-F7C5-8640-8D61-C7235BE4019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27.790.000</t>
        </r>
      </text>
    </comment>
    <comment ref="F19" authorId="1" shapeId="0" xr:uid="{ADFF1F4B-49B5-4EFA-B855-8B72A9A3A7F7}">
      <text>
        <r>
          <rPr>
            <sz val="12"/>
            <color theme="1"/>
            <rFont val="Aptos Narrow"/>
            <family val="2"/>
            <scheme val="minor"/>
          </rPr>
          <t>chit trang:
28.290k</t>
        </r>
      </text>
    </comment>
    <comment ref="B20" authorId="2" shapeId="0" xr:uid="{95B3B7FD-3B7E-4712-B07E-BFC0056D64AF}">
      <text>
        <r>
          <rPr>
            <b/>
            <sz val="10"/>
            <color rgb="FF000000"/>
            <rFont val="Tahoma"/>
            <family val="2"/>
          </rPr>
          <t>was 36640</t>
        </r>
      </text>
    </comment>
    <comment ref="D20" authorId="3" shapeId="0" xr:uid="{9FB456C3-D61A-ED4F-8453-171732D7957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36.890.000</t>
        </r>
      </text>
    </comment>
    <comment ref="D21" authorId="3" shapeId="0" xr:uid="{855AA752-7387-FB42-BBCF-7AF5CDAB298E}">
      <text>
        <r>
          <rPr>
            <b/>
            <sz val="10"/>
            <color rgb="FF000000"/>
            <rFont val="Tahoma"/>
            <family val="2"/>
          </rPr>
          <t>Việt Hoàng:</t>
        </r>
        <r>
          <rPr>
            <sz val="10"/>
            <color rgb="FF000000"/>
            <rFont val="Tahoma"/>
            <family val="2"/>
          </rPr>
          <t xml:space="preserve">
</t>
        </r>
        <r>
          <rPr>
            <sz val="10"/>
            <color rgb="FF000000"/>
            <rFont val="Tahoma"/>
            <family val="2"/>
          </rPr>
          <t>Last week:
5.690.000</t>
        </r>
      </text>
    </comment>
    <comment ref="E21" authorId="2" shapeId="0" xr:uid="{132DFCA0-0D63-4621-9432-5B334637B7EF}">
      <text>
        <r>
          <rPr>
            <b/>
            <sz val="10"/>
            <color rgb="FF000000"/>
            <rFont val="Tahoma"/>
            <family val="2"/>
          </rPr>
          <t xml:space="preserve">was 5435
</t>
        </r>
        <r>
          <rPr>
            <b/>
            <sz val="10"/>
            <color rgb="FF000000"/>
            <rFont val="Tahoma"/>
            <family val="2"/>
          </rPr>
          <t xml:space="preserve">
</t>
        </r>
        <r>
          <rPr>
            <b/>
            <sz val="10"/>
            <color rgb="FF000000"/>
            <rFont val="Tahoma"/>
            <family val="2"/>
          </rPr>
          <t>vnp1%</t>
        </r>
      </text>
    </comment>
    <comment ref="D22" authorId="3" shapeId="0" xr:uid="{8286C594-CF39-2442-BAAE-4C28CA1282E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6.990.000</t>
        </r>
      </text>
    </comment>
    <comment ref="G22" authorId="4" shapeId="0" xr:uid="{1AA87650-D8CB-9849-A545-61B563BAE2D3}">
      <text>
        <r>
          <rPr>
            <b/>
            <sz val="10"/>
            <color rgb="FF000000"/>
            <rFont val="Tahoma"/>
            <family val="2"/>
          </rPr>
          <t>Tran Dat:</t>
        </r>
        <r>
          <rPr>
            <sz val="10"/>
            <color rgb="FF000000"/>
            <rFont val="Tahoma"/>
            <family val="2"/>
          </rPr>
          <t xml:space="preserve">
</t>
        </r>
        <r>
          <rPr>
            <sz val="10"/>
            <color rgb="FF000000"/>
            <rFont val="Tahoma"/>
            <family val="2"/>
          </rPr>
          <t>6.990.000</t>
        </r>
      </text>
    </comment>
    <comment ref="D23" authorId="3" shapeId="0" xr:uid="{6058D979-556D-354E-A092-BEC321672DB2}">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6.490.000</t>
        </r>
      </text>
    </comment>
    <comment ref="E23" authorId="2" shapeId="0" xr:uid="{018FAC5E-6377-4323-8F8A-12D11B49369F}">
      <text>
        <r>
          <rPr>
            <b/>
            <sz val="10"/>
            <color rgb="FF000000"/>
            <rFont val="Tahoma"/>
            <family val="2"/>
          </rPr>
          <t xml:space="preserve">was 6227
</t>
        </r>
        <r>
          <rPr>
            <b/>
            <sz val="10"/>
            <color rgb="FF000000"/>
            <rFont val="Tahoma"/>
            <family val="2"/>
          </rPr>
          <t xml:space="preserve">
</t>
        </r>
        <r>
          <rPr>
            <b/>
            <sz val="10"/>
            <color rgb="FF000000"/>
            <rFont val="Tahoma"/>
            <family val="2"/>
          </rPr>
          <t>VNP1%</t>
        </r>
      </text>
    </comment>
    <comment ref="D24" authorId="3" shapeId="0" xr:uid="{0B481E89-6076-2C44-8514-6B903C1568B6}">
      <text>
        <r>
          <rPr>
            <b/>
            <sz val="10"/>
            <color rgb="FF000000"/>
            <rFont val="Tahoma"/>
            <family val="2"/>
          </rPr>
          <t>Việt Hoàng:</t>
        </r>
        <r>
          <rPr>
            <sz val="10"/>
            <color rgb="FF000000"/>
            <rFont val="Tahoma"/>
            <family val="2"/>
          </rPr>
          <t xml:space="preserve">
</t>
        </r>
        <r>
          <rPr>
            <sz val="10"/>
            <color rgb="FF000000"/>
            <rFont val="Tahoma"/>
            <family val="2"/>
          </rPr>
          <t>Last week:
7.790.000</t>
        </r>
      </text>
    </comment>
    <comment ref="E24" authorId="2" shapeId="0" xr:uid="{88D65794-0961-FB4E-A7E2-1D0A6FB17C5E}">
      <text>
        <r>
          <rPr>
            <b/>
            <sz val="10"/>
            <color rgb="FF000000"/>
            <rFont val="Tahoma"/>
            <family val="2"/>
          </rPr>
          <t xml:space="preserve">was 7316
</t>
        </r>
        <r>
          <rPr>
            <b/>
            <sz val="10"/>
            <color rgb="FF000000"/>
            <rFont val="Tahoma"/>
            <family val="2"/>
          </rPr>
          <t xml:space="preserve">
</t>
        </r>
        <r>
          <rPr>
            <b/>
            <sz val="10"/>
            <color rgb="FF000000"/>
            <rFont val="Tahoma"/>
            <family val="2"/>
          </rPr>
          <t>VNP1%</t>
        </r>
      </text>
    </comment>
    <comment ref="F24" authorId="1" shapeId="0" xr:uid="{5BE7F20E-55E0-4196-8C50-05112EC53C3F}">
      <text>
        <r>
          <rPr>
            <sz val="12"/>
            <color rgb="FF000000"/>
            <rFont val="Aptos Narrow"/>
            <family val="2"/>
          </rPr>
          <t xml:space="preserve">chit trang:
</t>
        </r>
        <r>
          <rPr>
            <sz val="12"/>
            <color rgb="FF000000"/>
            <rFont val="Aptos Narrow"/>
            <family val="2"/>
          </rPr>
          <t>8.090k</t>
        </r>
      </text>
    </comment>
    <comment ref="G24" authorId="4" shapeId="0" xr:uid="{3B95EDBB-093B-4F11-827E-53680B5C29D8}">
      <text>
        <r>
          <rPr>
            <sz val="12"/>
            <color rgb="FF000000"/>
            <rFont val="Aptos Narrow"/>
            <family val="2"/>
          </rPr>
          <t xml:space="preserve">809000
</t>
        </r>
      </text>
    </comment>
    <comment ref="C25" authorId="0" shapeId="0" xr:uid="{74DFF7B1-9D01-41EF-977D-A80C9FC578E6}">
      <text>
        <r>
          <rPr>
            <b/>
            <sz val="10"/>
            <color rgb="FF000000"/>
            <rFont val="Tahoma"/>
            <family val="2"/>
          </rPr>
          <t>W10 9390</t>
        </r>
      </text>
    </comment>
    <comment ref="D25" authorId="3" shapeId="0" xr:uid="{889B7BAD-A71C-44D3-819B-C86919997F9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9.490.000</t>
        </r>
      </text>
    </comment>
    <comment ref="E25" authorId="2" shapeId="0" xr:uid="{1E6D4E15-2EB8-B141-80B4-909CA4078915}">
      <text>
        <r>
          <rPr>
            <b/>
            <sz val="10"/>
            <color rgb="FF000000"/>
            <rFont val="Tahoma"/>
            <family val="2"/>
          </rPr>
          <t xml:space="preserve">was 9593
</t>
        </r>
        <r>
          <rPr>
            <b/>
            <sz val="10"/>
            <color rgb="FF000000"/>
            <rFont val="Tahoma"/>
            <family val="2"/>
          </rPr>
          <t xml:space="preserve">
</t>
        </r>
        <r>
          <rPr>
            <b/>
            <sz val="10"/>
            <color rgb="FF000000"/>
            <rFont val="Tahoma"/>
            <family val="2"/>
          </rPr>
          <t>VNP1%</t>
        </r>
      </text>
    </comment>
    <comment ref="G25" authorId="4" shapeId="0" xr:uid="{B5FF1CF3-2F52-445E-8A4F-BD04D5E76DD9}">
      <text>
        <r>
          <rPr>
            <sz val="12"/>
            <color rgb="FF000000"/>
            <rFont val="Aptos Narrow"/>
            <family val="2"/>
          </rPr>
          <t>9690</t>
        </r>
      </text>
    </comment>
    <comment ref="D26" authorId="3" shapeId="0" xr:uid="{134741C4-DA89-4C27-AE74-F5808A99CDE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12.690.000</t>
        </r>
      </text>
    </comment>
    <comment ref="E26" authorId="2" shapeId="0" xr:uid="{ECCA4ADB-34B5-0244-84A2-72038F55D8B1}">
      <text>
        <r>
          <rPr>
            <b/>
            <sz val="10"/>
            <color rgb="FF000000"/>
            <rFont val="Tahoma"/>
            <family val="2"/>
          </rPr>
          <t xml:space="preserve">was 12365
</t>
        </r>
        <r>
          <rPr>
            <b/>
            <sz val="10"/>
            <color rgb="FF000000"/>
            <rFont val="Tahoma"/>
            <family val="2"/>
          </rPr>
          <t xml:space="preserve">
</t>
        </r>
        <r>
          <rPr>
            <b/>
            <sz val="10"/>
            <color rgb="FF000000"/>
            <rFont val="Tahoma"/>
            <family val="2"/>
          </rPr>
          <t>VNP1%</t>
        </r>
      </text>
    </comment>
    <comment ref="G26" authorId="4" shapeId="0" xr:uid="{9781C0BD-1DDB-7F45-82EF-D644173B3D88}">
      <text>
        <r>
          <rPr>
            <b/>
            <sz val="10"/>
            <color rgb="FF000000"/>
            <rFont val="Tahoma"/>
            <family val="2"/>
          </rPr>
          <t>Tran Dat:</t>
        </r>
        <r>
          <rPr>
            <sz val="10"/>
            <color rgb="FF000000"/>
            <rFont val="Tahoma"/>
            <family val="2"/>
          </rPr>
          <t xml:space="preserve">
</t>
        </r>
        <r>
          <rPr>
            <sz val="10"/>
            <color rgb="FF000000"/>
            <rFont val="Tahoma"/>
            <family val="2"/>
          </rPr>
          <t>12590</t>
        </r>
      </text>
    </comment>
    <comment ref="D27" authorId="3" shapeId="0" xr:uid="{D3D73AF1-8871-4C35-A625-78E1A018160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10.890.000</t>
        </r>
      </text>
    </comment>
    <comment ref="E27" authorId="2" shapeId="0" xr:uid="{94A31517-F447-E144-9459-53B6EFFE7964}">
      <text>
        <r>
          <rPr>
            <b/>
            <sz val="10"/>
            <color rgb="FF000000"/>
            <rFont val="Tahoma"/>
            <family val="2"/>
          </rPr>
          <t xml:space="preserve">was 10583
</t>
        </r>
        <r>
          <rPr>
            <b/>
            <sz val="10"/>
            <color rgb="FF000000"/>
            <rFont val="Tahoma"/>
            <family val="2"/>
          </rPr>
          <t xml:space="preserve">
</t>
        </r>
        <r>
          <rPr>
            <b/>
            <sz val="10"/>
            <color rgb="FF000000"/>
            <rFont val="Tahoma"/>
            <family val="2"/>
          </rPr>
          <t>VNP1%</t>
        </r>
      </text>
    </comment>
    <comment ref="F27" authorId="1" shapeId="0" xr:uid="{9B871CDD-AD71-4855-BB97-00E90D232F0A}">
      <text>
        <r>
          <rPr>
            <sz val="12"/>
            <color theme="1"/>
            <rFont val="Aptos Narrow"/>
            <family val="2"/>
            <scheme val="minor"/>
          </rPr>
          <t>10.590k</t>
        </r>
      </text>
    </comment>
    <comment ref="G27" authorId="4" shapeId="0" xr:uid="{2F35F59D-264A-485C-9DE3-3394BA5872A5}">
      <text>
        <r>
          <rPr>
            <sz val="12"/>
            <color rgb="FF000000"/>
            <rFont val="Aptos Narrow"/>
            <family val="2"/>
          </rPr>
          <t xml:space="preserve">Tran Dat:
</t>
        </r>
        <r>
          <rPr>
            <sz val="12"/>
            <color rgb="FF000000"/>
            <rFont val="Aptos Narrow"/>
            <family val="2"/>
          </rPr>
          <t>10.590</t>
        </r>
      </text>
    </comment>
    <comment ref="B28" authorId="2" shapeId="0" xr:uid="{CEB738C2-590E-4EBF-8AA5-67EEA9E84A95}">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D28" authorId="3" shapeId="0" xr:uid="{08A03658-69D0-4F60-A7B6-D988C9A016A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13.490.000</t>
        </r>
      </text>
    </comment>
    <comment ref="F28" authorId="1" shapeId="0" xr:uid="{E036A9EA-56EC-4833-969B-90BA0D220559}">
      <text>
        <r>
          <rPr>
            <sz val="12"/>
            <color theme="1"/>
            <rFont val="Aptos Narrow"/>
            <family val="2"/>
            <scheme val="minor"/>
          </rPr>
          <t>chit trang:
13.290k</t>
        </r>
      </text>
    </comment>
    <comment ref="E29" authorId="2" shapeId="0" xr:uid="{263497F2-234C-984D-B3C7-C41A82ED0C6F}">
      <text>
        <r>
          <rPr>
            <b/>
            <sz val="10"/>
            <color rgb="FF000000"/>
            <rFont val="Tahoma"/>
            <family val="2"/>
          </rPr>
          <t xml:space="preserve">was 21572
</t>
        </r>
        <r>
          <rPr>
            <b/>
            <sz val="10"/>
            <color rgb="FF000000"/>
            <rFont val="Tahoma"/>
            <family val="2"/>
          </rPr>
          <t xml:space="preserve">
</t>
        </r>
        <r>
          <rPr>
            <b/>
            <sz val="10"/>
            <color rgb="FF000000"/>
            <rFont val="Tahoma"/>
            <family val="2"/>
          </rPr>
          <t>VNP1%</t>
        </r>
      </text>
    </comment>
    <comment ref="B30" authorId="2" shapeId="0" xr:uid="{B81DF5BE-7A44-425C-8326-632D72A47D52}">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0" authorId="3" shapeId="0" xr:uid="{56B4E762-DB95-4DEC-8E46-40B8DB5FD45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5.490.000</t>
        </r>
      </text>
    </comment>
    <comment ref="E30" authorId="2" shapeId="0" xr:uid="{A03468A1-A704-F447-B684-5F06C00A1545}">
      <text>
        <r>
          <rPr>
            <b/>
            <sz val="10"/>
            <color rgb="FF000000"/>
            <rFont val="Tahoma"/>
            <family val="2"/>
          </rPr>
          <t xml:space="preserve">was 5390
</t>
        </r>
        <r>
          <rPr>
            <b/>
            <sz val="10"/>
            <color rgb="FF000000"/>
            <rFont val="Tahoma"/>
            <family val="2"/>
          </rPr>
          <t xml:space="preserve">
</t>
        </r>
        <r>
          <rPr>
            <b/>
            <sz val="10"/>
            <color rgb="FF000000"/>
            <rFont val="Tahoma"/>
            <family val="2"/>
          </rPr>
          <t>vnp1%</t>
        </r>
      </text>
    </comment>
    <comment ref="F30" authorId="1" shapeId="0" xr:uid="{CBDC5742-B5FA-4CD7-B7A6-C565B1A64DAA}">
      <text>
        <r>
          <rPr>
            <sz val="12"/>
            <color rgb="FF000000"/>
            <rFont val="Aptos Narrow"/>
            <family val="2"/>
          </rPr>
          <t xml:space="preserve">chit trang:
</t>
        </r>
        <r>
          <rPr>
            <sz val="12"/>
            <color rgb="FF000000"/>
            <rFont val="Aptos Narrow"/>
            <family val="2"/>
          </rPr>
          <t>5.290</t>
        </r>
      </text>
    </comment>
    <comment ref="B31" authorId="2" shapeId="0" xr:uid="{E0C758A5-83FC-460D-9252-DC46602B4202}">
      <text>
        <r>
          <rPr>
            <b/>
            <sz val="10"/>
            <color rgb="FF000000"/>
            <rFont val="Tahoma"/>
            <family val="2"/>
          </rPr>
          <t xml:space="preserve">was 4490
</t>
        </r>
      </text>
    </comment>
    <comment ref="D31" authorId="3" shapeId="0" xr:uid="{C24006E0-2A84-4FDA-ACF5-1D8252FF63A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4.390.000</t>
        </r>
      </text>
    </comment>
    <comment ref="E31" authorId="2" shapeId="0" xr:uid="{A9CD54A2-F929-9F4E-8186-A39D8435478D}">
      <text>
        <r>
          <rPr>
            <b/>
            <sz val="10"/>
            <color rgb="FF000000"/>
            <rFont val="Tahoma"/>
            <family val="2"/>
          </rPr>
          <t xml:space="preserve">was 4290
</t>
        </r>
        <r>
          <rPr>
            <b/>
            <sz val="10"/>
            <color rgb="FF000000"/>
            <rFont val="Tahoma"/>
            <family val="2"/>
          </rPr>
          <t xml:space="preserve">
</t>
        </r>
        <r>
          <rPr>
            <b/>
            <sz val="10"/>
            <color rgb="FF000000"/>
            <rFont val="Tahoma"/>
            <family val="2"/>
          </rPr>
          <t>vnp1%</t>
        </r>
      </text>
    </comment>
    <comment ref="F31" authorId="1" shapeId="0" xr:uid="{3A08E587-CF01-43EB-B3ED-DD334A291176}">
      <text>
        <r>
          <rPr>
            <sz val="12"/>
            <color theme="1"/>
            <rFont val="Aptos Narrow"/>
            <family val="2"/>
            <scheme val="minor"/>
          </rPr>
          <t>chit trang:
4.290k</t>
        </r>
      </text>
    </comment>
    <comment ref="G31" authorId="4" shapeId="0" xr:uid="{2DE36C0A-0476-4CF8-B79E-83F3472CB534}">
      <text>
        <r>
          <rPr>
            <sz val="12"/>
            <color rgb="FF000000"/>
            <rFont val="Aptos Narrow"/>
            <family val="2"/>
          </rPr>
          <t xml:space="preserve">Tran Dat:
</t>
        </r>
        <r>
          <rPr>
            <sz val="12"/>
            <color rgb="FF000000"/>
            <rFont val="Aptos Narrow"/>
            <family val="2"/>
          </rPr>
          <t>4590</t>
        </r>
      </text>
    </comment>
    <comment ref="B32" authorId="2" shapeId="0" xr:uid="{8A9D0286-F2A3-4466-BAAE-FB9ED4EFAE96}">
      <text>
        <r>
          <rPr>
            <b/>
            <sz val="10"/>
            <color rgb="FF000000"/>
            <rFont val="Tahoma"/>
            <family val="2"/>
          </rPr>
          <t>was 3190</t>
        </r>
      </text>
    </comment>
    <comment ref="D32" authorId="3" shapeId="0" xr:uid="{5C528395-A6CC-EF45-AFEA-253E0098DDB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3.190.000</t>
        </r>
      </text>
    </comment>
    <comment ref="E32" authorId="2" shapeId="0" xr:uid="{BDE16FB7-A9CA-424E-8AB6-7D359A3527B9}">
      <text>
        <r>
          <rPr>
            <b/>
            <sz val="10"/>
            <color rgb="FF000000"/>
            <rFont val="Tahoma"/>
            <family val="2"/>
          </rPr>
          <t xml:space="preserve">was 2990
</t>
        </r>
        <r>
          <rPr>
            <b/>
            <sz val="10"/>
            <color rgb="FF000000"/>
            <rFont val="Tahoma"/>
            <family val="2"/>
          </rPr>
          <t xml:space="preserve">
</t>
        </r>
        <r>
          <rPr>
            <b/>
            <sz val="10"/>
            <color rgb="FF000000"/>
            <rFont val="Tahoma"/>
            <family val="2"/>
          </rPr>
          <t>vnp1%</t>
        </r>
      </text>
    </comment>
    <comment ref="F32" authorId="1" shapeId="0" xr:uid="{C29054FE-EEB2-4E64-B8BB-D84F8DF9E84D}">
      <text>
        <r>
          <rPr>
            <sz val="12"/>
            <color theme="1"/>
            <rFont val="Aptos Narrow"/>
            <family val="2"/>
            <scheme val="minor"/>
          </rPr>
          <t>chit trang:
3.190k</t>
        </r>
      </text>
    </comment>
    <comment ref="G32" authorId="4" shapeId="0" xr:uid="{7AF810BF-F849-4D67-AE68-8CFB52B57BEF}">
      <text>
        <r>
          <rPr>
            <sz val="12"/>
            <color rgb="FF000000"/>
            <rFont val="Aptos Narrow"/>
            <family val="2"/>
          </rPr>
          <t xml:space="preserve">Tran Dat:
</t>
        </r>
        <r>
          <rPr>
            <sz val="12"/>
            <color rgb="FF000000"/>
            <rFont val="Aptos Narrow"/>
            <family val="2"/>
          </rPr>
          <t>3.090</t>
        </r>
      </text>
    </comment>
    <comment ref="B33" authorId="2" shapeId="0" xr:uid="{10B14B6B-B971-428B-9BF7-C1E935BE7F61}">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0" shapeId="0" xr:uid="{5ECEBFA3-FA24-4E0E-B7E3-09EFB271280C}">
      <text>
        <r>
          <rPr>
            <b/>
            <sz val="10"/>
            <color rgb="FF000000"/>
            <rFont val="Tahoma"/>
            <family val="2"/>
          </rPr>
          <t>W10 17090</t>
        </r>
      </text>
    </comment>
    <comment ref="F33" authorId="1" shapeId="0" xr:uid="{180B7B00-A8CB-4E6A-97EB-C8485C4B63B4}">
      <text>
        <r>
          <rPr>
            <sz val="12"/>
            <color theme="1"/>
            <rFont val="Aptos Narrow"/>
            <family val="2"/>
            <scheme val="minor"/>
          </rPr>
          <t>chit trang:
16.990k</t>
        </r>
      </text>
    </comment>
    <comment ref="D34" authorId="3" shapeId="0" xr:uid="{E35EC789-6AEA-0F4A-AEB0-36036858985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23.890.000</t>
        </r>
      </text>
    </comment>
    <comment ref="F34" authorId="1" shapeId="0" xr:uid="{C6C80A59-148D-4F87-8C76-C57BB4A73B07}">
      <text>
        <r>
          <rPr>
            <sz val="12"/>
            <color rgb="FF000000"/>
            <rFont val="Aptos Narrow"/>
            <family val="2"/>
          </rPr>
          <t xml:space="preserve">chit trang:
</t>
        </r>
        <r>
          <rPr>
            <sz val="12"/>
            <color rgb="FF000000"/>
            <rFont val="Aptos Narrow"/>
            <family val="2"/>
          </rPr>
          <t>23.590k</t>
        </r>
      </text>
    </comment>
    <comment ref="B35" authorId="2" shapeId="0" xr:uid="{AFE8E238-791F-4640-9DAA-9C045EEF7F59}">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5" authorId="3" shapeId="0" xr:uid="{A5047BD1-CE56-8D49-8482-AFBFF7D9C4C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26.990.000</t>
        </r>
      </text>
    </comment>
    <comment ref="F35" authorId="1" shapeId="0" xr:uid="{AB220216-4177-4638-B93D-A874A398C9C3}">
      <text>
        <r>
          <rPr>
            <sz val="12"/>
            <color rgb="FF000000"/>
            <rFont val="Aptos Narrow"/>
            <family val="2"/>
          </rPr>
          <t xml:space="preserve">chit trang:
</t>
        </r>
        <r>
          <rPr>
            <sz val="12"/>
            <color rgb="FF000000"/>
            <rFont val="Aptos Narrow"/>
            <family val="2"/>
          </rPr>
          <t>26.490k</t>
        </r>
      </text>
    </comment>
    <comment ref="D36" authorId="3" shapeId="0" xr:uid="{77515667-C010-DC4E-81B8-D5E31E7EBC8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32.090.000</t>
        </r>
      </text>
    </comment>
    <comment ref="F36" authorId="1" shapeId="0" xr:uid="{E9E8BEB1-7E84-4627-852E-D69B518EF520}">
      <text>
        <r>
          <rPr>
            <sz val="12"/>
            <color theme="1"/>
            <rFont val="Aptos Narrow"/>
            <family val="2"/>
            <scheme val="minor"/>
          </rPr>
          <t>chit trang:
31.590k</t>
        </r>
      </text>
    </comment>
    <comment ref="F37" authorId="1" shapeId="0" xr:uid="{7C127B71-658E-4C8D-A86A-6B0692E929A2}">
      <text>
        <r>
          <rPr>
            <sz val="12"/>
            <color theme="1"/>
            <rFont val="Aptos Narrow"/>
            <family val="2"/>
            <scheme val="minor"/>
          </rPr>
          <t>chit trang:
39.990k</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Tran Dat</author>
    <author>Duy</author>
    <author>Việt Hoàng</author>
    <author>chit trang</author>
    <author>Microsoft Office User</author>
  </authors>
  <commentList>
    <comment ref="G2" authorId="0" shapeId="0" xr:uid="{39B92ED2-5419-4DB1-957E-60F1FBE1F4D3}">
      <text>
        <r>
          <rPr>
            <sz val="12"/>
            <color theme="1"/>
            <rFont val="Aptos Narrow"/>
            <family val="2"/>
            <scheme val="minor"/>
          </rPr>
          <t>Tran Dat:
16.490</t>
        </r>
      </text>
    </comment>
    <comment ref="C3" authorId="1" shapeId="0" xr:uid="{B6F3252A-B265-9B47-B0D4-D11EFE17CE5B}">
      <text>
        <r>
          <rPr>
            <b/>
            <sz val="10"/>
            <color rgb="FF000000"/>
            <rFont val="Tahoma"/>
            <family val="2"/>
          </rPr>
          <t>W12 19690</t>
        </r>
      </text>
    </comment>
    <comment ref="D3" authorId="2" shapeId="0" xr:uid="{2910290B-8D26-5F42-A520-E6A6E35012D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19.490.000</t>
        </r>
      </text>
    </comment>
    <comment ref="F3" authorId="3" shapeId="0" xr:uid="{C67E33E8-A33A-C645-A466-631FF6AD6946}">
      <text>
        <r>
          <rPr>
            <sz val="12"/>
            <color theme="1"/>
            <rFont val="Aptos Narrow"/>
            <family val="2"/>
            <scheme val="minor"/>
          </rPr>
          <t>chit trang:
19.190k</t>
        </r>
      </text>
    </comment>
    <comment ref="G3" authorId="0" shapeId="0" xr:uid="{FB1E71D2-8E97-4AF5-AED3-19482CF349CA}">
      <text>
        <r>
          <rPr>
            <sz val="12"/>
            <color theme="1"/>
            <rFont val="Aptos Narrow"/>
            <family val="2"/>
            <scheme val="minor"/>
          </rPr>
          <t>Tran Dat:
18.890</t>
        </r>
      </text>
    </comment>
    <comment ref="B4" authorId="4" shapeId="0" xr:uid="{074EDC0D-515E-D349-9A0E-3E961AA03D22}">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G4" authorId="0" shapeId="0" xr:uid="{E6B7870E-9616-4702-B7B3-F6CDF81548F8}">
      <text>
        <r>
          <rPr>
            <sz val="12"/>
            <color theme="1"/>
            <rFont val="Aptos Narrow"/>
            <family val="2"/>
            <scheme val="minor"/>
          </rPr>
          <t>22190</t>
        </r>
      </text>
    </comment>
    <comment ref="C5" authorId="1" shapeId="0" xr:uid="{E72D4601-A391-0444-B941-370D8453CC21}">
      <text>
        <r>
          <rPr>
            <b/>
            <sz val="10"/>
            <color rgb="FF000000"/>
            <rFont val="Tahoma"/>
            <family val="2"/>
          </rPr>
          <t>W12 25690</t>
        </r>
      </text>
    </comment>
    <comment ref="F5" authorId="3" shapeId="0" xr:uid="{7D42DAA7-B3CC-4EBE-99B5-EF749D74D1A4}">
      <text>
        <r>
          <rPr>
            <sz val="12"/>
            <color theme="1"/>
            <rFont val="Aptos Narrow"/>
            <family val="2"/>
            <scheme val="minor"/>
          </rPr>
          <t>chit trang:
25.390k</t>
        </r>
      </text>
    </comment>
    <comment ref="G5" authorId="0" shapeId="0" xr:uid="{B6A1D062-A12D-4F9A-9F30-8D341E81928C}">
      <text>
        <r>
          <rPr>
            <sz val="12"/>
            <color theme="1"/>
            <rFont val="Aptos Narrow"/>
            <family val="2"/>
            <scheme val="minor"/>
          </rPr>
          <t>Tran Dat:
24990</t>
        </r>
      </text>
    </comment>
    <comment ref="B6" authorId="4" shapeId="0" xr:uid="{ED4102E4-7534-C148-AB10-A67024CDCB81}">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1" shapeId="0" xr:uid="{812EC75C-5DB4-0946-B4EC-B0E8B84E3506}">
      <text>
        <r>
          <rPr>
            <b/>
            <sz val="10"/>
            <color rgb="FF000000"/>
            <rFont val="Tahoma"/>
            <family val="2"/>
          </rPr>
          <t>W12 31390</t>
        </r>
      </text>
    </comment>
    <comment ref="F6" authorId="3" shapeId="0" xr:uid="{7300C2C7-0E76-4D41-A61C-64F9F1226695}">
      <text>
        <r>
          <rPr>
            <sz val="12"/>
            <color theme="1"/>
            <rFont val="Aptos Narrow"/>
            <family val="2"/>
            <scheme val="minor"/>
          </rPr>
          <t>chit trang:
30.990k</t>
        </r>
      </text>
    </comment>
    <comment ref="G6" authorId="0" shapeId="0" xr:uid="{1A923E66-0299-4828-9FDB-8B292B2066B3}">
      <text>
        <r>
          <rPr>
            <sz val="12"/>
            <color theme="1"/>
            <rFont val="Aptos Narrow"/>
            <family val="2"/>
            <scheme val="minor"/>
          </rPr>
          <t>Tran Dat:
30490</t>
        </r>
      </text>
    </comment>
    <comment ref="G7" authorId="0" shapeId="0" xr:uid="{7DDDB99C-8C27-45D3-A5D6-325569F5A3C4}">
      <text>
        <r>
          <rPr>
            <sz val="12"/>
            <color theme="1"/>
            <rFont val="Aptos Narrow"/>
            <family val="2"/>
            <scheme val="minor"/>
          </rPr>
          <t xml:space="preserve">Tran Dat:
15.590
</t>
        </r>
      </text>
    </comment>
    <comment ref="G8" authorId="0" shapeId="0" xr:uid="{BE0F2C85-B87E-2A49-B147-F2E5B1873E77}">
      <text>
        <r>
          <rPr>
            <b/>
            <sz val="10"/>
            <color rgb="FF000000"/>
            <rFont val="Tahoma"/>
            <family val="2"/>
          </rPr>
          <t>Tran Dat:</t>
        </r>
        <r>
          <rPr>
            <sz val="10"/>
            <color rgb="FF000000"/>
            <rFont val="Tahoma"/>
            <family val="2"/>
          </rPr>
          <t xml:space="preserve">
</t>
        </r>
        <r>
          <rPr>
            <sz val="10"/>
            <color rgb="FF000000"/>
            <rFont val="Tahoma"/>
            <family val="2"/>
          </rPr>
          <t>19290</t>
        </r>
      </text>
    </comment>
    <comment ref="B9" authorId="4" shapeId="0" xr:uid="{F7BD3E1E-2B0C-2D42-8D2E-634AC02740A9}">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D9" authorId="2" shapeId="0" xr:uid="{4CF7E596-35C4-3E47-A405-A3C3F97E349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29.090.000</t>
        </r>
      </text>
    </comment>
    <comment ref="F9" authorId="3" shapeId="0" xr:uid="{742C352F-CF07-400D-85FD-1E766A432417}">
      <text>
        <r>
          <rPr>
            <sz val="12"/>
            <color theme="1"/>
            <rFont val="Aptos Narrow"/>
            <family val="2"/>
            <scheme val="minor"/>
          </rPr>
          <t>chit trang:
28.690k</t>
        </r>
      </text>
    </comment>
    <comment ref="G9" authorId="0" shapeId="0" xr:uid="{00C1651C-EB03-4CB7-8EB2-584F5CFE651F}">
      <text>
        <r>
          <rPr>
            <sz val="12"/>
            <color theme="1"/>
            <rFont val="Aptos Narrow"/>
            <family val="2"/>
            <scheme val="minor"/>
          </rPr>
          <t xml:space="preserve">Tran Dat:
28290
</t>
        </r>
      </text>
    </comment>
    <comment ref="B10" authorId="4" shapeId="0" xr:uid="{5E019E49-A6D9-C64B-8517-06921B475A83}">
      <text>
        <r>
          <rPr>
            <b/>
            <sz val="10"/>
            <color rgb="FF000000"/>
            <rFont val="Tahoma"/>
            <family val="2"/>
          </rPr>
          <t>was 18440</t>
        </r>
      </text>
    </comment>
    <comment ref="F10" authorId="3" shapeId="0" xr:uid="{9CDCC2D1-2BEF-C546-AD73-718884CDB2C8}">
      <text>
        <r>
          <rPr>
            <sz val="12"/>
            <color rgb="FF000000"/>
            <rFont val="Aptos Narrow"/>
            <family val="2"/>
          </rPr>
          <t xml:space="preserve">chit trang:
</t>
        </r>
        <r>
          <rPr>
            <sz val="12"/>
            <color rgb="FF000000"/>
            <rFont val="Aptos Narrow"/>
            <family val="2"/>
          </rPr>
          <t>18.690k</t>
        </r>
      </text>
    </comment>
    <comment ref="G10" authorId="0" shapeId="0" xr:uid="{8D54061F-A6ED-4FEC-B6B8-5FE80ECC6A44}">
      <text>
        <r>
          <rPr>
            <sz val="12"/>
            <color theme="1"/>
            <rFont val="Aptos Narrow"/>
            <family val="2"/>
            <scheme val="minor"/>
          </rPr>
          <t>Tran Dat:
18990</t>
        </r>
      </text>
    </comment>
    <comment ref="C11" authorId="1" shapeId="0" xr:uid="{85B69C83-EF0F-D547-AC9A-2B61C05CC4DC}">
      <text>
        <r>
          <rPr>
            <b/>
            <sz val="10"/>
            <color rgb="FF000000"/>
            <rFont val="Tahoma"/>
            <family val="2"/>
          </rPr>
          <t>W12 13490</t>
        </r>
      </text>
    </comment>
    <comment ref="B12" authorId="4" shapeId="0" xr:uid="{B29181C6-E5A8-0F40-AC34-4B1CEC4D4AB1}">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F12" authorId="3" shapeId="0" xr:uid="{2855BA63-5FB5-2F44-8A50-509E59E93B67}">
      <text>
        <r>
          <rPr>
            <sz val="12"/>
            <color theme="1"/>
            <rFont val="Aptos Narrow"/>
            <family val="2"/>
            <scheme val="minor"/>
          </rPr>
          <t>chit trang:
11.790k</t>
        </r>
      </text>
    </comment>
    <comment ref="G12" authorId="0" shapeId="0" xr:uid="{76BC03D3-CB2D-6F4C-95F2-4E2574E61E53}">
      <text>
        <r>
          <rPr>
            <sz val="12"/>
            <color theme="1"/>
            <rFont val="Aptos Narrow"/>
            <family val="2"/>
            <scheme val="minor"/>
          </rPr>
          <t>Tran Dat:
11790</t>
        </r>
      </text>
    </comment>
    <comment ref="D14" authorId="2" shapeId="0" xr:uid="{3EDD168D-0134-6140-B88A-077E49613AE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13.990.000</t>
        </r>
      </text>
    </comment>
    <comment ref="C15" authorId="1" shapeId="0" xr:uid="{60BAB33E-C5B0-614A-A1BE-8EE269094F01}">
      <text>
        <r>
          <rPr>
            <b/>
            <sz val="10"/>
            <color rgb="FF000000"/>
            <rFont val="Tahoma"/>
            <family val="2"/>
          </rPr>
          <t>W12 9390</t>
        </r>
      </text>
    </comment>
    <comment ref="D15" authorId="2" shapeId="0" xr:uid="{2B435774-B49C-904E-AAB3-F59B9FF3D89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9.290.000</t>
        </r>
      </text>
    </comment>
    <comment ref="E15" authorId="4" shapeId="0" xr:uid="{C95EBE26-A419-E940-B9D8-BD9978D5B466}">
      <text>
        <r>
          <rPr>
            <b/>
            <sz val="10"/>
            <color rgb="FF000000"/>
            <rFont val="Tahoma"/>
            <family val="2"/>
          </rPr>
          <t xml:space="preserve">was 8801
</t>
        </r>
        <r>
          <rPr>
            <b/>
            <sz val="10"/>
            <color rgb="FF000000"/>
            <rFont val="Tahoma"/>
            <family val="2"/>
          </rPr>
          <t xml:space="preserve">
</t>
        </r>
        <r>
          <rPr>
            <b/>
            <sz val="10"/>
            <color rgb="FF000000"/>
            <rFont val="Tahoma"/>
            <family val="2"/>
          </rPr>
          <t>VNP1%</t>
        </r>
      </text>
    </comment>
    <comment ref="F15" authorId="3" shapeId="0" xr:uid="{391ABDAF-884E-47D9-95F2-0785B6521889}">
      <text>
        <r>
          <rPr>
            <sz val="12"/>
            <color rgb="FF000000"/>
            <rFont val="Aptos Narrow"/>
            <family val="2"/>
          </rPr>
          <t xml:space="preserve">chit trang:
</t>
        </r>
        <r>
          <rPr>
            <sz val="12"/>
            <color rgb="FF000000"/>
            <rFont val="Aptos Narrow"/>
            <family val="2"/>
          </rPr>
          <t>9.290k</t>
        </r>
      </text>
    </comment>
    <comment ref="G15" authorId="0" shapeId="0" xr:uid="{0767E9C8-B123-487C-B12D-030028B564A6}">
      <text>
        <r>
          <rPr>
            <sz val="12"/>
            <color theme="1"/>
            <rFont val="Aptos Narrow"/>
            <family val="2"/>
            <scheme val="minor"/>
          </rPr>
          <t>Tran Dat:
9490</t>
        </r>
      </text>
    </comment>
    <comment ref="B16" authorId="4" shapeId="0" xr:uid="{817B1F67-9496-304F-AEA7-343B2787268F}">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G16" authorId="0" shapeId="0" xr:uid="{754CE3C8-92F4-4D8E-A71B-D84ABCC8F891}">
      <text>
        <r>
          <rPr>
            <sz val="12"/>
            <color theme="1"/>
            <rFont val="Aptos Narrow"/>
            <family val="2"/>
            <scheme val="minor"/>
          </rPr>
          <t>Tran Dat:
6890</t>
        </r>
      </text>
    </comment>
    <comment ref="B17" authorId="4" shapeId="0" xr:uid="{0994B8A8-3156-5542-8B9D-141523A40303}">
      <text>
        <r>
          <rPr>
            <b/>
            <sz val="10"/>
            <color rgb="FF000000"/>
            <rFont val="Tahoma"/>
            <family val="2"/>
          </rPr>
          <t>was 14390</t>
        </r>
      </text>
    </comment>
    <comment ref="G17" authorId="0" shapeId="0" xr:uid="{6FCBE985-B9A7-4BC4-A656-C61138CBFFBD}">
      <text>
        <r>
          <rPr>
            <sz val="12"/>
            <color theme="1"/>
            <rFont val="Aptos Narrow"/>
            <family val="2"/>
            <scheme val="minor"/>
          </rPr>
          <t>Tran Dat:
15790</t>
        </r>
      </text>
    </comment>
    <comment ref="C18" authorId="1" shapeId="0" xr:uid="{7AF78512-D543-8B4A-B859-1D4DAE464452}">
      <text>
        <r>
          <rPr>
            <b/>
            <sz val="10"/>
            <color rgb="FF000000"/>
            <rFont val="Tahoma"/>
            <family val="2"/>
          </rPr>
          <t>W12 21590</t>
        </r>
      </text>
    </comment>
    <comment ref="D18" authorId="2" shapeId="0" xr:uid="{AF0FEBE1-61E9-5D45-BC1E-1C2666A2CD5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21.090.000</t>
        </r>
      </text>
    </comment>
    <comment ref="F18" authorId="3" shapeId="0" xr:uid="{4D6CCFEE-B679-4BA8-9CD4-3A0D47525D4D}">
      <text>
        <r>
          <rPr>
            <sz val="12"/>
            <color theme="1"/>
            <rFont val="Aptos Narrow"/>
            <family val="2"/>
            <scheme val="minor"/>
          </rPr>
          <t>chit trang:
20.790k</t>
        </r>
      </text>
    </comment>
    <comment ref="F19" authorId="3" shapeId="0" xr:uid="{E5644061-C014-4C46-8B8D-4B3107667CF8}">
      <text>
        <r>
          <rPr>
            <sz val="12"/>
            <color rgb="FF000000"/>
            <rFont val="Aptos Narrow"/>
            <family val="2"/>
          </rPr>
          <t xml:space="preserve">chit trang:
</t>
        </r>
        <r>
          <rPr>
            <sz val="12"/>
            <color rgb="FF000000"/>
            <rFont val="Aptos Narrow"/>
            <family val="2"/>
          </rPr>
          <t>28.290k</t>
        </r>
      </text>
    </comment>
    <comment ref="B20" authorId="4" shapeId="0" xr:uid="{1CDD0675-8C17-AB40-908B-0E0C3A8A95B2}">
      <text>
        <r>
          <rPr>
            <b/>
            <sz val="10"/>
            <color rgb="FF000000"/>
            <rFont val="Tahoma"/>
            <family val="2"/>
          </rPr>
          <t>was 36640</t>
        </r>
      </text>
    </comment>
    <comment ref="C21" authorId="1" shapeId="0" xr:uid="{8D0B38CB-6079-5A44-A131-665D632DD424}">
      <text>
        <r>
          <rPr>
            <b/>
            <sz val="10"/>
            <color rgb="FF000000"/>
            <rFont val="Tahoma"/>
            <family val="2"/>
          </rPr>
          <t>W12 5770</t>
        </r>
      </text>
    </comment>
    <comment ref="C22" authorId="1" shapeId="0" xr:uid="{518E1BD3-D873-244A-BE9B-BD4CD87202DB}">
      <text>
        <r>
          <rPr>
            <b/>
            <sz val="10"/>
            <color rgb="FF000000"/>
            <rFont val="Tahoma"/>
            <family val="2"/>
          </rPr>
          <t>W12 7070</t>
        </r>
      </text>
    </comment>
    <comment ref="G22" authorId="0" shapeId="0" xr:uid="{76025AEE-63F7-5B41-AF61-84DF41EA4B42}">
      <text>
        <r>
          <rPr>
            <sz val="12"/>
            <color theme="1"/>
            <rFont val="Aptos Narrow"/>
            <family val="2"/>
            <scheme val="minor"/>
          </rPr>
          <t>7390</t>
        </r>
      </text>
    </comment>
    <comment ref="C23" authorId="1" shapeId="0" xr:uid="{EFD66968-10B0-C749-8FAC-51B4F868A044}">
      <text>
        <r>
          <rPr>
            <b/>
            <sz val="10"/>
            <color rgb="FF000000"/>
            <rFont val="Tahoma"/>
            <family val="2"/>
          </rPr>
          <t>W12 6570</t>
        </r>
      </text>
    </comment>
    <comment ref="C24" authorId="1" shapeId="0" xr:uid="{D5D0F470-4346-3244-A504-0C215FD6FF1B}">
      <text>
        <r>
          <rPr>
            <b/>
            <sz val="10"/>
            <color rgb="FF000000"/>
            <rFont val="Tahoma"/>
            <family val="2"/>
          </rPr>
          <t>W12 7870</t>
        </r>
      </text>
    </comment>
    <comment ref="F24" authorId="3" shapeId="0" xr:uid="{2796A513-B71C-D649-B3A0-236895E67E3A}">
      <text>
        <r>
          <rPr>
            <sz val="12"/>
            <color rgb="FF000000"/>
            <rFont val="Aptos Narrow"/>
            <family val="2"/>
          </rPr>
          <t xml:space="preserve">chit trang:
</t>
        </r>
        <r>
          <rPr>
            <sz val="12"/>
            <color rgb="FF000000"/>
            <rFont val="Aptos Narrow"/>
            <family val="2"/>
          </rPr>
          <t>8.090k</t>
        </r>
      </text>
    </comment>
    <comment ref="G24" authorId="0" shapeId="0" xr:uid="{7F68BC06-AD85-024F-B6F9-5654E5A48194}">
      <text>
        <r>
          <rPr>
            <sz val="12"/>
            <color theme="1"/>
            <rFont val="Aptos Narrow"/>
            <family val="2"/>
            <scheme val="minor"/>
          </rPr>
          <t>7850</t>
        </r>
      </text>
    </comment>
    <comment ref="C26" authorId="1" shapeId="0" xr:uid="{BCBEDACC-15A6-6546-B66F-A143FA421551}">
      <text>
        <r>
          <rPr>
            <b/>
            <sz val="10"/>
            <color rgb="FF000000"/>
            <rFont val="Tahoma"/>
            <family val="2"/>
          </rPr>
          <t>W12 12690</t>
        </r>
      </text>
    </comment>
    <comment ref="G26" authorId="0" shapeId="0" xr:uid="{3567D959-6821-B54F-93F1-7F1CF6C90EB5}">
      <text>
        <r>
          <rPr>
            <sz val="12"/>
            <color theme="1"/>
            <rFont val="Aptos Narrow"/>
            <family val="2"/>
            <scheme val="minor"/>
          </rPr>
          <t>13190000</t>
        </r>
      </text>
    </comment>
    <comment ref="C27" authorId="1" shapeId="0" xr:uid="{E8B40229-2B7A-A840-ABA7-B2A8111936F3}">
      <text>
        <r>
          <rPr>
            <b/>
            <sz val="10"/>
            <color rgb="FF000000"/>
            <rFont val="Tahoma"/>
            <family val="2"/>
          </rPr>
          <t>W12 10890</t>
        </r>
      </text>
    </comment>
    <comment ref="G27" authorId="0" shapeId="0" xr:uid="{680BFC6C-AAD8-8C40-A81C-CD16511EF152}">
      <text>
        <r>
          <rPr>
            <sz val="12"/>
            <color theme="1"/>
            <rFont val="Aptos Narrow"/>
            <family val="2"/>
            <scheme val="minor"/>
          </rPr>
          <t>11290</t>
        </r>
      </text>
    </comment>
    <comment ref="B28" authorId="4" shapeId="0" xr:uid="{5DBD7947-3F4F-2A4C-B436-88D96B1FB539}">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1" shapeId="0" xr:uid="{67040A26-22C6-A549-84DD-67497F7730C1}">
      <text>
        <r>
          <rPr>
            <b/>
            <sz val="10"/>
            <color rgb="FF000000"/>
            <rFont val="Tahoma"/>
            <family val="2"/>
          </rPr>
          <t>W12 13490</t>
        </r>
      </text>
    </comment>
    <comment ref="F28" authorId="3" shapeId="0" xr:uid="{DEF07F5E-24B8-A64B-89F7-5AA6453F5BED}">
      <text>
        <r>
          <rPr>
            <sz val="12"/>
            <color theme="1"/>
            <rFont val="Aptos Narrow"/>
            <family val="2"/>
            <scheme val="minor"/>
          </rPr>
          <t>chit trang:
13.290k</t>
        </r>
      </text>
    </comment>
    <comment ref="G28" authorId="0" shapeId="0" xr:uid="{FBD36AF8-95E1-40CB-8F3E-09312DA3E0E2}">
      <text>
        <r>
          <rPr>
            <sz val="12"/>
            <color theme="1"/>
            <rFont val="Aptos Narrow"/>
            <family val="2"/>
            <scheme val="minor"/>
          </rPr>
          <t>Tran Dat:
13890</t>
        </r>
      </text>
    </comment>
    <comment ref="B30" authorId="4" shapeId="0" xr:uid="{237F4CC7-0789-1E4C-928C-33B607C7E4C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0" authorId="1" shapeId="0" xr:uid="{5FB7D8D6-3977-AA44-AE48-16AAEB055FB3}">
      <text>
        <r>
          <rPr>
            <b/>
            <sz val="10"/>
            <color rgb="FF000000"/>
            <rFont val="Tahoma"/>
            <family val="2"/>
          </rPr>
          <t>W12 5690</t>
        </r>
      </text>
    </comment>
    <comment ref="E30" authorId="4" shapeId="0" xr:uid="{3C4F7076-0C83-2744-9E61-8853009E48EE}">
      <text>
        <r>
          <rPr>
            <sz val="12"/>
            <color rgb="FF000000"/>
            <rFont val="Aptos Narrow"/>
            <family val="2"/>
          </rPr>
          <t xml:space="preserve">was 5690
</t>
        </r>
        <r>
          <rPr>
            <sz val="12"/>
            <color rgb="FF000000"/>
            <rFont val="Aptos Narrow"/>
            <family val="2"/>
          </rPr>
          <t xml:space="preserve">
</t>
        </r>
        <r>
          <rPr>
            <sz val="12"/>
            <color rgb="FF000000"/>
            <rFont val="Aptos Narrow"/>
            <family val="2"/>
          </rPr>
          <t>vnp1%</t>
        </r>
      </text>
    </comment>
    <comment ref="B31" authorId="4" shapeId="0" xr:uid="{74CE7333-A8D1-874C-A3CE-0622912FE75F}">
      <text>
        <r>
          <rPr>
            <b/>
            <sz val="10"/>
            <color rgb="FF000000"/>
            <rFont val="Tahoma"/>
            <family val="2"/>
          </rPr>
          <t xml:space="preserve">was 4490
</t>
        </r>
      </text>
    </comment>
    <comment ref="E31" authorId="4" shapeId="0" xr:uid="{F3C81179-4E74-8D4C-B2F9-1A21650478F2}">
      <text>
        <r>
          <rPr>
            <sz val="12"/>
            <color rgb="FF000000"/>
            <rFont val="Aptos Narrow"/>
            <family val="2"/>
          </rPr>
          <t xml:space="preserve">was 4490
</t>
        </r>
        <r>
          <rPr>
            <sz val="12"/>
            <color rgb="FF000000"/>
            <rFont val="Aptos Narrow"/>
            <family val="2"/>
          </rPr>
          <t xml:space="preserve">
</t>
        </r>
        <r>
          <rPr>
            <sz val="12"/>
            <color rgb="FF000000"/>
            <rFont val="Aptos Narrow"/>
            <family val="2"/>
          </rPr>
          <t>vnp1%</t>
        </r>
      </text>
    </comment>
    <comment ref="B32" authorId="4" shapeId="0" xr:uid="{6E8B255E-CB69-6C42-81D8-E5B71D300711}">
      <text>
        <r>
          <rPr>
            <b/>
            <sz val="10"/>
            <color rgb="FF000000"/>
            <rFont val="Tahoma"/>
            <family val="2"/>
          </rPr>
          <t>was 3190</t>
        </r>
      </text>
    </comment>
    <comment ref="C32" authorId="1" shapeId="0" xr:uid="{079AC526-87A5-EC4E-8507-D8D2BEDFEE51}">
      <text>
        <r>
          <rPr>
            <b/>
            <sz val="10"/>
            <color rgb="FF000000"/>
            <rFont val="Tahoma"/>
            <family val="2"/>
          </rPr>
          <t>W12 3190</t>
        </r>
      </text>
    </comment>
    <comment ref="E32" authorId="4" shapeId="0" xr:uid="{E3F2B998-5909-A344-9BF4-3187E8C98EC4}">
      <text>
        <r>
          <rPr>
            <sz val="12"/>
            <color rgb="FF000000"/>
            <rFont val="Aptos Narrow"/>
            <family val="2"/>
          </rPr>
          <t xml:space="preserve">was 3190
</t>
        </r>
        <r>
          <rPr>
            <sz val="12"/>
            <color rgb="FF000000"/>
            <rFont val="Aptos Narrow"/>
            <family val="2"/>
          </rPr>
          <t xml:space="preserve">
</t>
        </r>
        <r>
          <rPr>
            <sz val="12"/>
            <color rgb="FF000000"/>
            <rFont val="Aptos Narrow"/>
            <family val="2"/>
          </rPr>
          <t>vnp1%</t>
        </r>
      </text>
    </comment>
    <comment ref="B33" authorId="4" shapeId="0" xr:uid="{65737C4A-E624-0F4A-A56F-87EE26738D0A}">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3" authorId="2" shapeId="0" xr:uid="{159E8B07-38C2-F44B-A339-2678FFBD77D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17.490.000</t>
        </r>
      </text>
    </comment>
    <comment ref="F33" authorId="3" shapeId="0" xr:uid="{196AE216-5282-1D40-9175-EE92B1FC7891}">
      <text>
        <r>
          <rPr>
            <sz val="12"/>
            <color theme="1"/>
            <rFont val="Aptos Narrow"/>
            <family val="2"/>
            <scheme val="minor"/>
          </rPr>
          <t>chit trang:
161990k</t>
        </r>
      </text>
    </comment>
    <comment ref="G33" authorId="0" shapeId="0" xr:uid="{EF617325-E54A-4E95-838A-6E50782504F1}">
      <text>
        <r>
          <rPr>
            <sz val="12"/>
            <color theme="1"/>
            <rFont val="Aptos Narrow"/>
            <family val="2"/>
            <scheme val="minor"/>
          </rPr>
          <t>Tran Dat:
16990</t>
        </r>
      </text>
    </comment>
    <comment ref="C34" authorId="1" shapeId="0" xr:uid="{ED4F8B05-AC5E-244D-BA87-982992AF051E}">
      <text>
        <r>
          <rPr>
            <b/>
            <sz val="10"/>
            <color rgb="FF000000"/>
            <rFont val="Tahoma"/>
            <family val="2"/>
          </rPr>
          <t>W12 23990</t>
        </r>
      </text>
    </comment>
    <comment ref="D34" authorId="2" shapeId="0" xr:uid="{4D1C9B65-E186-CD42-9D33-6CADC0F176D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23.090.000</t>
        </r>
      </text>
    </comment>
    <comment ref="G34" authorId="0" shapeId="0" xr:uid="{7ACBC2FD-74DB-4AD7-A5CF-5938123B0103}">
      <text>
        <r>
          <rPr>
            <sz val="12"/>
            <color theme="1"/>
            <rFont val="Aptos Narrow"/>
            <family val="2"/>
            <scheme val="minor"/>
          </rPr>
          <t>Tran Dat:
23590</t>
        </r>
      </text>
    </comment>
    <comment ref="B35" authorId="4" shapeId="0" xr:uid="{D261E45E-990F-4C41-BD40-E8DDCE8A8191}">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5" authorId="1" shapeId="0" xr:uid="{23A19B87-F1F4-314E-85C2-4BCD0C50C888}">
      <text>
        <r>
          <rPr>
            <b/>
            <sz val="10"/>
            <color rgb="FF000000"/>
            <rFont val="Tahoma"/>
            <family val="2"/>
          </rPr>
          <t>w12 27090</t>
        </r>
      </text>
    </comment>
    <comment ref="D35" authorId="2" shapeId="0" xr:uid="{62F933ED-BE3D-BC4C-9AAC-3460B6D4801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26.090.000</t>
        </r>
      </text>
    </comment>
    <comment ref="F35" authorId="3" shapeId="0" xr:uid="{5CC2CD23-54B0-344B-AAE8-6895D304772D}">
      <text>
        <r>
          <rPr>
            <sz val="12"/>
            <color theme="1"/>
            <rFont val="Aptos Narrow"/>
            <family val="2"/>
            <scheme val="minor"/>
          </rPr>
          <t>chit trang:
25.990k</t>
        </r>
      </text>
    </comment>
    <comment ref="C36" authorId="1" shapeId="0" xr:uid="{78098874-D297-C64A-8D2A-6A42F95EA80D}">
      <text>
        <r>
          <rPr>
            <b/>
            <sz val="10"/>
            <color rgb="FF000000"/>
            <rFont val="Tahoma"/>
            <family val="2"/>
          </rPr>
          <t>W12 32490</t>
        </r>
      </text>
    </comment>
    <comment ref="D36" authorId="2" shapeId="0" xr:uid="{5A1BD714-ABD9-994A-9636-1F1A8D9E358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30.590.000</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chit trang</author>
    <author>Tran Dat</author>
    <author>Duy</author>
  </authors>
  <commentList>
    <comment ref="D2" authorId="0" shapeId="0" xr:uid="{1AE599DC-74B7-E448-89AA-92A757F860C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16.590.000</t>
        </r>
      </text>
    </comment>
    <comment ref="E2" authorId="1" shapeId="0" xr:uid="{C0E8664F-C677-234B-A6BC-B3FA787D3BE7}">
      <text>
        <r>
          <rPr>
            <b/>
            <sz val="10"/>
            <color rgb="FF000000"/>
            <rFont val="Tahoma"/>
            <family val="2"/>
          </rPr>
          <t xml:space="preserve">was 16990
</t>
        </r>
        <r>
          <rPr>
            <b/>
            <sz val="10"/>
            <color rgb="FF000000"/>
            <rFont val="Tahoma"/>
            <family val="2"/>
          </rPr>
          <t xml:space="preserve">
</t>
        </r>
        <r>
          <rPr>
            <b/>
            <sz val="10"/>
            <color rgb="FF000000"/>
            <rFont val="Tahoma"/>
            <family val="2"/>
          </rPr>
          <t>VNP1%</t>
        </r>
      </text>
    </comment>
    <comment ref="F3" authorId="2" shapeId="0" xr:uid="{569C445F-C14C-6F49-BD5F-5453ADB9903A}">
      <text>
        <r>
          <rPr>
            <sz val="12"/>
            <color theme="1"/>
            <rFont val="Aptos Narrow"/>
            <family val="2"/>
            <scheme val="minor"/>
          </rPr>
          <t>chit trang:
19.190k</t>
        </r>
      </text>
    </comment>
    <comment ref="G3" authorId="3" shapeId="0" xr:uid="{F84CC0E8-546C-DE4C-9E74-524C1F825CD4}">
      <text>
        <r>
          <rPr>
            <sz val="12"/>
            <color theme="1"/>
            <rFont val="Aptos Narrow"/>
            <family val="2"/>
            <scheme val="minor"/>
          </rPr>
          <t>Tran Dat:
18.990</t>
        </r>
      </text>
    </comment>
    <comment ref="B4" authorId="1" shapeId="0" xr:uid="{05175E3C-5DFD-A84F-84BE-4295CDA27F1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G4" authorId="3" shapeId="0" xr:uid="{2C7EE812-F6DE-4444-931F-945C8473B4FC}">
      <text>
        <r>
          <rPr>
            <sz val="12"/>
            <color theme="1"/>
            <rFont val="Aptos Narrow"/>
            <family val="2"/>
            <scheme val="minor"/>
          </rPr>
          <t>21790</t>
        </r>
      </text>
    </comment>
    <comment ref="G5" authorId="3" shapeId="0" xr:uid="{0C4AF834-A97F-AF43-A84E-907E45181BCE}">
      <text>
        <r>
          <rPr>
            <sz val="12"/>
            <color theme="1"/>
            <rFont val="Aptos Narrow"/>
            <family val="2"/>
            <scheme val="minor"/>
          </rPr>
          <t>Tran Dat:
24890</t>
        </r>
      </text>
    </comment>
    <comment ref="B6" authorId="1" shapeId="0" xr:uid="{F4F62A1C-F97B-9C46-AB07-E8CA622405F4}">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4" shapeId="0" xr:uid="{0D899CD5-8334-7D45-BFFF-7F4127FA74D6}">
      <text>
        <r>
          <rPr>
            <b/>
            <sz val="10"/>
            <color rgb="FF000000"/>
            <rFont val="Tahoma"/>
            <family val="2"/>
          </rPr>
          <t>W13 31090</t>
        </r>
      </text>
    </comment>
    <comment ref="F6" authorId="2" shapeId="0" xr:uid="{C99B644A-15A2-9B4F-B4BF-ADD77EDFE1A6}">
      <text>
        <r>
          <rPr>
            <sz val="12"/>
            <color theme="1"/>
            <rFont val="Aptos Narrow"/>
            <family val="2"/>
            <scheme val="minor"/>
          </rPr>
          <t>chit trang:
30.790k</t>
        </r>
      </text>
    </comment>
    <comment ref="G6" authorId="3" shapeId="0" xr:uid="{66071F77-70E5-8E4F-AC5F-99719F579785}">
      <text>
        <r>
          <rPr>
            <sz val="12"/>
            <color theme="1"/>
            <rFont val="Aptos Narrow"/>
            <family val="2"/>
            <scheme val="minor"/>
          </rPr>
          <t>Tran Dat:
30290</t>
        </r>
      </text>
    </comment>
    <comment ref="F7" authorId="2" shapeId="0" xr:uid="{0576DF06-3065-4CC4-9DC9-D15E7004DB72}">
      <text>
        <r>
          <rPr>
            <sz val="12"/>
            <color rgb="FF000000"/>
            <rFont val="Aptos Narrow"/>
            <family val="2"/>
          </rPr>
          <t xml:space="preserve">chit trang:
</t>
        </r>
        <r>
          <rPr>
            <sz val="12"/>
            <color rgb="FF000000"/>
            <rFont val="Aptos Narrow"/>
            <family val="2"/>
          </rPr>
          <t>15.990k</t>
        </r>
      </text>
    </comment>
    <comment ref="B9" authorId="1" shapeId="0" xr:uid="{903B8076-1EA3-EC43-AEBF-1E3A2C95CD32}">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D9" authorId="0" shapeId="0" xr:uid="{6058F9BB-6D2C-2341-A803-D7EB2636A95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28.490.000</t>
        </r>
      </text>
    </comment>
    <comment ref="F9" authorId="2" shapeId="0" xr:uid="{A5C87B18-4C61-E34B-811E-FCC4CC08D743}">
      <text>
        <r>
          <rPr>
            <sz val="12"/>
            <color theme="1"/>
            <rFont val="Aptos Narrow"/>
            <family val="2"/>
            <scheme val="minor"/>
          </rPr>
          <t>chit trang:
28.490k</t>
        </r>
      </text>
    </comment>
    <comment ref="G9" authorId="3" shapeId="0" xr:uid="{6279CB1F-E218-7C4B-9CEF-33A4736CEF8E}">
      <text>
        <r>
          <rPr>
            <sz val="12"/>
            <color theme="1"/>
            <rFont val="Aptos Narrow"/>
            <family val="2"/>
            <scheme val="minor"/>
          </rPr>
          <t xml:space="preserve">Tran Dat:
28090
</t>
        </r>
      </text>
    </comment>
    <comment ref="B10" authorId="1" shapeId="0" xr:uid="{85AAEB1C-2F63-094E-B168-06CA2A4F3637}">
      <text>
        <r>
          <rPr>
            <b/>
            <sz val="10"/>
            <color rgb="FF000000"/>
            <rFont val="Tahoma"/>
            <family val="2"/>
          </rPr>
          <t>was 18440</t>
        </r>
      </text>
    </comment>
    <comment ref="B12" authorId="1" shapeId="0" xr:uid="{A85B4431-CD46-C544-9518-15D8B965BEDE}">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1" shapeId="0" xr:uid="{83D0D52E-06BC-0A48-A8B3-4AE2E5FE33A0}">
      <text>
        <r>
          <rPr>
            <b/>
            <sz val="10"/>
            <color rgb="FF000000"/>
            <rFont val="Tahoma"/>
            <family val="2"/>
          </rPr>
          <t xml:space="preserve">was 11990
</t>
        </r>
        <r>
          <rPr>
            <b/>
            <sz val="10"/>
            <color rgb="FF000000"/>
            <rFont val="Tahoma"/>
            <family val="2"/>
          </rPr>
          <t xml:space="preserve">
</t>
        </r>
        <r>
          <rPr>
            <b/>
            <sz val="10"/>
            <color rgb="FF000000"/>
            <rFont val="Tahoma"/>
            <family val="2"/>
          </rPr>
          <t>VNP1%</t>
        </r>
      </text>
    </comment>
    <comment ref="D15" authorId="0" shapeId="0" xr:uid="{54402022-AC9C-0B4A-8657-83B99D3C180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8.690.000</t>
        </r>
      </text>
    </comment>
    <comment ref="E15" authorId="1" shapeId="0" xr:uid="{1CCF106F-ADD4-E140-B2B5-225B0919D021}">
      <text>
        <r>
          <rPr>
            <b/>
            <sz val="10"/>
            <color rgb="FF000000"/>
            <rFont val="Tahoma"/>
            <family val="2"/>
          </rPr>
          <t xml:space="preserve">was 7910
</t>
        </r>
        <r>
          <rPr>
            <b/>
            <sz val="10"/>
            <color rgb="FF000000"/>
            <rFont val="Tahoma"/>
            <family val="2"/>
          </rPr>
          <t xml:space="preserve">
</t>
        </r>
        <r>
          <rPr>
            <b/>
            <sz val="10"/>
            <color rgb="FF000000"/>
            <rFont val="Tahoma"/>
            <family val="2"/>
          </rPr>
          <t>vnp1%</t>
        </r>
      </text>
    </comment>
    <comment ref="G15" authorId="3" shapeId="0" xr:uid="{0D45A07F-24F5-482C-A63F-9201D0D6A95D}">
      <text>
        <r>
          <rPr>
            <sz val="12"/>
            <color theme="1"/>
            <rFont val="Aptos Narrow"/>
            <family val="2"/>
            <scheme val="minor"/>
          </rPr>
          <t>Tran Dat:
8390</t>
        </r>
      </text>
    </comment>
    <comment ref="B16" authorId="1" shapeId="0" xr:uid="{722A4968-3189-E742-9E35-C961C6242F74}">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E16" authorId="1" shapeId="0" xr:uid="{CFA205BA-0CDE-4F4E-B551-90C5B3E60A7C}">
      <text>
        <r>
          <rPr>
            <b/>
            <sz val="10"/>
            <color rgb="FF000000"/>
            <rFont val="Tahoma"/>
            <family val="2"/>
          </rPr>
          <t>was 6990</t>
        </r>
      </text>
    </comment>
    <comment ref="B17" authorId="1" shapeId="0" xr:uid="{D8E3D9EC-71D5-064B-9A7A-FF6C1F637E3F}">
      <text>
        <r>
          <rPr>
            <b/>
            <sz val="10"/>
            <color rgb="FF000000"/>
            <rFont val="Tahoma"/>
            <family val="2"/>
          </rPr>
          <t>was 14390</t>
        </r>
      </text>
    </comment>
    <comment ref="D17" authorId="0" shapeId="0" xr:uid="{4832B9F2-5B9C-E441-8824-AC6DB2EE6F6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16.590.000</t>
        </r>
      </text>
    </comment>
    <comment ref="G17" authorId="3" shapeId="0" xr:uid="{607CF77E-380B-42D5-9940-46037DA12A26}">
      <text>
        <r>
          <rPr>
            <sz val="12"/>
            <color theme="1"/>
            <rFont val="Aptos Narrow"/>
            <family val="2"/>
            <scheme val="minor"/>
          </rPr>
          <t>Tran Dat:
16590</t>
        </r>
      </text>
    </comment>
    <comment ref="F18" authorId="2" shapeId="0" xr:uid="{36D0B589-E55F-0E43-9FB3-C922EFAB03A5}">
      <text>
        <r>
          <rPr>
            <sz val="12"/>
            <color theme="1"/>
            <rFont val="Aptos Narrow"/>
            <family val="2"/>
            <scheme val="minor"/>
          </rPr>
          <t>chit trang:
20.490k</t>
        </r>
      </text>
    </comment>
    <comment ref="G18" authorId="3" shapeId="0" xr:uid="{0975F150-4A17-4E34-9174-751F37B35966}">
      <text>
        <r>
          <rPr>
            <sz val="12"/>
            <color theme="1"/>
            <rFont val="Aptos Narrow"/>
            <family val="2"/>
            <scheme val="minor"/>
          </rPr>
          <t>Tran Dat:
20890</t>
        </r>
      </text>
    </comment>
    <comment ref="E19" authorId="1" shapeId="0" xr:uid="{12576951-D8BB-BC4F-8B47-46EEAC3DA325}">
      <text>
        <r>
          <rPr>
            <b/>
            <sz val="10"/>
            <color rgb="FF000000"/>
            <rFont val="Tahoma"/>
            <family val="2"/>
          </rPr>
          <t xml:space="preserve">was OOS
</t>
        </r>
      </text>
    </comment>
    <comment ref="G19" authorId="3" shapeId="0" xr:uid="{2E4FB76A-C82A-4755-B38D-80433278C8F8}">
      <text>
        <r>
          <rPr>
            <sz val="12"/>
            <color theme="1"/>
            <rFont val="Aptos Narrow"/>
            <family val="2"/>
            <scheme val="minor"/>
          </rPr>
          <t>Tran Dat:
27090</t>
        </r>
      </text>
    </comment>
    <comment ref="B20" authorId="1" shapeId="0" xr:uid="{0CDC19C9-890E-2149-B59F-C557A3A3AE3F}">
      <text>
        <r>
          <rPr>
            <b/>
            <sz val="10"/>
            <color rgb="FF000000"/>
            <rFont val="Tahoma"/>
            <family val="2"/>
          </rPr>
          <t>was 36640</t>
        </r>
      </text>
    </comment>
    <comment ref="G20" authorId="3" shapeId="0" xr:uid="{380989A8-05EA-4610-A707-40355CBC9A5C}">
      <text>
        <r>
          <rPr>
            <sz val="12"/>
            <color theme="1"/>
            <rFont val="Aptos Narrow"/>
            <family val="2"/>
            <scheme val="minor"/>
          </rPr>
          <t>Tran Dat:
36490</t>
        </r>
      </text>
    </comment>
    <comment ref="C21" authorId="4" shapeId="0" xr:uid="{DCEE4059-261E-7A41-A7C4-9445607AA4D3}">
      <text>
        <r>
          <rPr>
            <b/>
            <sz val="10"/>
            <color rgb="FF000000"/>
            <rFont val="Tahoma"/>
            <family val="2"/>
          </rPr>
          <t>W13 5990</t>
        </r>
      </text>
    </comment>
    <comment ref="F21" authorId="2" shapeId="0" xr:uid="{D5BFC3C7-29F8-46C8-A6C3-F8BC23A72E3D}">
      <text>
        <r>
          <rPr>
            <sz val="12"/>
            <color theme="1"/>
            <rFont val="Aptos Narrow"/>
            <family val="2"/>
            <scheme val="minor"/>
          </rPr>
          <t>chit trang:
5.590k</t>
        </r>
      </text>
    </comment>
    <comment ref="C22" authorId="4" shapeId="0" xr:uid="{CE5673D6-5A8A-1A4B-ABC1-1A6492991C5A}">
      <text>
        <r>
          <rPr>
            <b/>
            <sz val="10"/>
            <color rgb="FF000000"/>
            <rFont val="Tahoma"/>
            <family val="2"/>
          </rPr>
          <t>W13 7190</t>
        </r>
      </text>
    </comment>
    <comment ref="D22" authorId="0" shapeId="0" xr:uid="{0C22DED5-989A-F543-B2D4-BA7E5DBF25A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7.190.000</t>
        </r>
      </text>
    </comment>
    <comment ref="E22" authorId="1" shapeId="0" xr:uid="{A06A21E3-B477-1447-BCD5-F5B8E835CAA4}">
      <text>
        <r>
          <rPr>
            <b/>
            <sz val="10"/>
            <color rgb="FF000000"/>
            <rFont val="Tahoma"/>
            <family val="2"/>
          </rPr>
          <t xml:space="preserve">was 6524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G22" authorId="3" shapeId="0" xr:uid="{49481E43-133B-F24E-A86E-FF64FDA5AA4A}">
      <text>
        <r>
          <rPr>
            <sz val="12"/>
            <color theme="1"/>
            <rFont val="Aptos Narrow"/>
            <family val="2"/>
            <scheme val="minor"/>
          </rPr>
          <t>6990</t>
        </r>
      </text>
    </comment>
    <comment ref="C23" authorId="4" shapeId="0" xr:uid="{AA87A655-4945-D44D-A7BF-AF6B4BE325E6}">
      <text>
        <r>
          <rPr>
            <b/>
            <sz val="10"/>
            <color rgb="FF000000"/>
            <rFont val="Tahoma"/>
            <family val="2"/>
          </rPr>
          <t>W13 6690</t>
        </r>
      </text>
    </comment>
    <comment ref="D23" authorId="0" shapeId="0" xr:uid="{7585058A-AB61-7342-B54B-22B14506414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6.690.000</t>
        </r>
      </text>
    </comment>
    <comment ref="E23" authorId="1" shapeId="0" xr:uid="{32BD25B9-5286-A246-9603-5B5BC09C27A7}">
      <text>
        <r>
          <rPr>
            <b/>
            <sz val="10"/>
            <color rgb="FF000000"/>
            <rFont val="Tahoma"/>
            <family val="2"/>
          </rPr>
          <t xml:space="preserve">was 6425
</t>
        </r>
        <r>
          <rPr>
            <b/>
            <sz val="10"/>
            <color rgb="FF000000"/>
            <rFont val="Tahoma"/>
            <family val="2"/>
          </rPr>
          <t xml:space="preserve">
</t>
        </r>
        <r>
          <rPr>
            <b/>
            <sz val="10"/>
            <color rgb="FF000000"/>
            <rFont val="Tahoma"/>
            <family val="2"/>
          </rPr>
          <t xml:space="preserve">vnp1%
</t>
        </r>
      </text>
    </comment>
    <comment ref="G23" authorId="3" shapeId="0" xr:uid="{53AD1298-1797-4B06-B793-F02D8E572E0F}">
      <text>
        <r>
          <rPr>
            <sz val="12"/>
            <color theme="1"/>
            <rFont val="Aptos Narrow"/>
            <family val="2"/>
            <scheme val="minor"/>
          </rPr>
          <t>Tran Dat:
6490</t>
        </r>
      </text>
    </comment>
    <comment ref="G24" authorId="3" shapeId="0" xr:uid="{44ED2A31-EADE-D04B-9232-FB94A71A2025}">
      <text>
        <r>
          <rPr>
            <sz val="12"/>
            <color theme="1"/>
            <rFont val="Aptos Narrow"/>
            <family val="2"/>
            <scheme val="minor"/>
          </rPr>
          <t>7390</t>
        </r>
      </text>
    </comment>
    <comment ref="C25" authorId="4" shapeId="0" xr:uid="{E8A66BC4-43C0-8D43-B7C9-5CC515BC7ECF}">
      <text>
        <r>
          <rPr>
            <b/>
            <sz val="10"/>
            <color rgb="FF000000"/>
            <rFont val="Tahoma"/>
            <family val="2"/>
          </rPr>
          <t>W13 10190</t>
        </r>
      </text>
    </comment>
    <comment ref="D25" authorId="0" shapeId="0" xr:uid="{A8CE64BF-F330-2046-82B6-4BF0C63829A3}">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10.690.000</t>
        </r>
      </text>
    </comment>
    <comment ref="E25" authorId="1" shapeId="0" xr:uid="{C1D58E23-1E2C-D640-A967-5D7DE64ABC42}">
      <text>
        <r>
          <rPr>
            <b/>
            <sz val="10"/>
            <color rgb="FF000000"/>
            <rFont val="Tahoma"/>
            <family val="2"/>
          </rPr>
          <t xml:space="preserve">was 10286
</t>
        </r>
        <r>
          <rPr>
            <b/>
            <sz val="10"/>
            <color rgb="FF000000"/>
            <rFont val="Tahoma"/>
            <family val="2"/>
          </rPr>
          <t xml:space="preserve">
</t>
        </r>
        <r>
          <rPr>
            <b/>
            <sz val="10"/>
            <color rgb="FF000000"/>
            <rFont val="Tahoma"/>
            <family val="2"/>
          </rPr>
          <t>vnp1%</t>
        </r>
      </text>
    </comment>
    <comment ref="F25" authorId="2" shapeId="0" xr:uid="{71674B52-92BB-47B8-B3C0-48ED5033FF77}">
      <text>
        <r>
          <rPr>
            <sz val="12"/>
            <color theme="1"/>
            <rFont val="Aptos Narrow"/>
            <family val="2"/>
            <scheme val="minor"/>
          </rPr>
          <t>chit trang:
10.190k</t>
        </r>
      </text>
    </comment>
    <comment ref="G25" authorId="3" shapeId="0" xr:uid="{F7D9F10D-3BCA-4955-91B7-49D2412A49A7}">
      <text>
        <r>
          <rPr>
            <sz val="12"/>
            <color theme="1"/>
            <rFont val="Aptos Narrow"/>
            <family val="2"/>
            <scheme val="minor"/>
          </rPr>
          <t>Tran Dat:
10190</t>
        </r>
      </text>
    </comment>
    <comment ref="C26" authorId="4" shapeId="0" xr:uid="{5378BCF8-9EA2-4742-8EDD-0794D302C3C4}">
      <text>
        <r>
          <rPr>
            <b/>
            <sz val="10"/>
            <color rgb="FF000000"/>
            <rFont val="Tahoma"/>
            <family val="2"/>
          </rPr>
          <t>W13 13490</t>
        </r>
      </text>
    </comment>
    <comment ref="D26" authorId="0" shapeId="0" xr:uid="{081F35DD-04D0-3444-AE9D-E43A41A94DD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13.290.000</t>
        </r>
      </text>
    </comment>
    <comment ref="E26" authorId="1" shapeId="0" xr:uid="{86484357-750B-B140-BE32-9E43942E6DFA}">
      <text>
        <r>
          <rPr>
            <b/>
            <sz val="10"/>
            <color rgb="FF000000"/>
            <rFont val="Tahoma"/>
            <family val="2"/>
          </rPr>
          <t xml:space="preserve">was 12860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6" authorId="2" shapeId="0" xr:uid="{7C5C726D-1882-4261-8BD3-C90DAD544D1C}">
      <text>
        <r>
          <rPr>
            <sz val="12"/>
            <color theme="1"/>
            <rFont val="Aptos Narrow"/>
            <family val="2"/>
            <scheme val="minor"/>
          </rPr>
          <t>chit trang:
12.990k</t>
        </r>
      </text>
    </comment>
    <comment ref="C27" authorId="4" shapeId="0" xr:uid="{D69D1E8B-2938-3F43-8B74-245063CF43A3}">
      <text>
        <r>
          <rPr>
            <b/>
            <sz val="10"/>
            <color rgb="FF000000"/>
            <rFont val="Tahoma"/>
            <family val="2"/>
          </rPr>
          <t>W13 11690</t>
        </r>
      </text>
    </comment>
    <comment ref="D27" authorId="0" shapeId="0" xr:uid="{EDD720B1-F9A0-F44F-8884-6569059C892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11.490.000</t>
        </r>
      </text>
    </comment>
    <comment ref="E27" authorId="1" shapeId="0" xr:uid="{6D41FC66-3555-C94D-A9C8-63E00BF8700A}">
      <text>
        <r>
          <rPr>
            <b/>
            <sz val="10"/>
            <color rgb="FF000000"/>
            <rFont val="Tahoma"/>
            <family val="2"/>
          </rPr>
          <t xml:space="preserve">was 11177
</t>
        </r>
        <r>
          <rPr>
            <b/>
            <sz val="10"/>
            <color rgb="FF000000"/>
            <rFont val="Tahoma"/>
            <family val="2"/>
          </rPr>
          <t xml:space="preserve">
</t>
        </r>
        <r>
          <rPr>
            <b/>
            <sz val="10"/>
            <color rgb="FF000000"/>
            <rFont val="Tahoma"/>
            <family val="2"/>
          </rPr>
          <t>vnp1%</t>
        </r>
      </text>
    </comment>
    <comment ref="B28" authorId="1" shapeId="0" xr:uid="{9A862D41-C572-0F47-A33F-A9FBF499F0E8}">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4" shapeId="0" xr:uid="{C2AC3854-C710-6B42-B3F7-626ECB354D91}">
      <text>
        <r>
          <rPr>
            <b/>
            <sz val="10"/>
            <color rgb="FF000000"/>
            <rFont val="Tahoma"/>
            <family val="2"/>
          </rPr>
          <t>W13 14290</t>
        </r>
      </text>
    </comment>
    <comment ref="D28" authorId="0" shapeId="0" xr:uid="{F866322E-7069-2C4D-A4C4-9D72FDD1D2E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13.990.000</t>
        </r>
      </text>
    </comment>
    <comment ref="E28" authorId="1" shapeId="0" xr:uid="{9C9FA869-F701-064C-807D-19063045B5B8}">
      <text>
        <r>
          <rPr>
            <b/>
            <sz val="10"/>
            <color rgb="FF000000"/>
            <rFont val="Tahoma"/>
            <family val="2"/>
          </rPr>
          <t xml:space="preserve">was 13256
</t>
        </r>
        <r>
          <rPr>
            <b/>
            <sz val="10"/>
            <color rgb="FF000000"/>
            <rFont val="Tahoma"/>
            <family val="2"/>
          </rPr>
          <t xml:space="preserve">
</t>
        </r>
        <r>
          <rPr>
            <b/>
            <sz val="10"/>
            <color rgb="FF000000"/>
            <rFont val="Tahoma"/>
            <family val="2"/>
          </rPr>
          <t>vnp1%</t>
        </r>
      </text>
    </comment>
    <comment ref="F28" authorId="2" shapeId="0" xr:uid="{640B74EE-0434-A142-8CB2-F714ED6E4464}">
      <text>
        <r>
          <rPr>
            <sz val="12"/>
            <color rgb="FF000000"/>
            <rFont val="Aptos Narrow"/>
            <family val="2"/>
          </rPr>
          <t xml:space="preserve">chit trang:
</t>
        </r>
        <r>
          <rPr>
            <sz val="12"/>
            <color rgb="FF000000"/>
            <rFont val="Aptos Narrow"/>
            <family val="2"/>
          </rPr>
          <t>13.290k</t>
        </r>
      </text>
    </comment>
    <comment ref="E29" authorId="1" shapeId="0" xr:uid="{D7D40706-EB09-7B45-9D55-79D430B6FAA4}">
      <text>
        <r>
          <rPr>
            <b/>
            <sz val="10"/>
            <color rgb="FF000000"/>
            <rFont val="Tahoma"/>
            <family val="2"/>
          </rPr>
          <t xml:space="preserve">was 21590
</t>
        </r>
        <r>
          <rPr>
            <b/>
            <sz val="10"/>
            <color rgb="FF000000"/>
            <rFont val="Tahoma"/>
            <family val="2"/>
          </rPr>
          <t xml:space="preserve">
</t>
        </r>
        <r>
          <rPr>
            <b/>
            <sz val="10"/>
            <color rgb="FF000000"/>
            <rFont val="Tahoma"/>
            <family val="2"/>
          </rPr>
          <t>vnp1%</t>
        </r>
      </text>
    </comment>
    <comment ref="B30" authorId="1" shapeId="0" xr:uid="{F5B1F6D1-9768-9644-A4EF-68793BBFA84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0" authorId="4" shapeId="0" xr:uid="{F72E8B3A-B563-5E48-BB97-2756E19D4306}">
      <text>
        <r>
          <rPr>
            <b/>
            <sz val="10"/>
            <color rgb="FF000000"/>
            <rFont val="Tahoma"/>
            <family val="2"/>
          </rPr>
          <t>W13 5590</t>
        </r>
      </text>
    </comment>
    <comment ref="D30" authorId="0" shapeId="0" xr:uid="{7B2F534E-0945-D849-9F93-1E2AF19D73E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5.390.000</t>
        </r>
      </text>
    </comment>
    <comment ref="E30" authorId="1" shapeId="0" xr:uid="{8A3FEA5A-9317-CD42-90A3-748B72279B40}">
      <text>
        <r>
          <rPr>
            <sz val="12"/>
            <color rgb="FF000000"/>
            <rFont val="Aptos Narrow"/>
            <family val="2"/>
          </rPr>
          <t>was 5336</t>
        </r>
      </text>
    </comment>
    <comment ref="B31" authorId="1" shapeId="0" xr:uid="{F6334355-7CE9-CB42-A723-BE31567966DB}">
      <text>
        <r>
          <rPr>
            <b/>
            <sz val="10"/>
            <color rgb="FF000000"/>
            <rFont val="Tahoma"/>
            <family val="2"/>
          </rPr>
          <t xml:space="preserve">was 4490
</t>
        </r>
      </text>
    </comment>
    <comment ref="C31" authorId="4" shapeId="0" xr:uid="{6831A67B-AB55-B246-B409-3503599C704B}">
      <text>
        <r>
          <rPr>
            <b/>
            <sz val="10"/>
            <color rgb="FF000000"/>
            <rFont val="Tahoma"/>
            <family val="2"/>
          </rPr>
          <t>W13 4490</t>
        </r>
      </text>
    </comment>
    <comment ref="D31" authorId="0" shapeId="0" xr:uid="{11380031-D293-5F41-A9C1-B7134CD9D9C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4.290.000</t>
        </r>
      </text>
    </comment>
    <comment ref="E31" authorId="1" shapeId="0" xr:uid="{EC599FDE-CDEF-4D4F-906A-9A7195CCF0F2}">
      <text>
        <r>
          <rPr>
            <sz val="12"/>
            <color rgb="FF000000"/>
            <rFont val="Aptos Narrow"/>
            <family val="2"/>
          </rPr>
          <t>was 4247</t>
        </r>
      </text>
    </comment>
    <comment ref="G31" authorId="3" shapeId="0" xr:uid="{EED51068-3A6C-4C6A-A52E-F773BCBA2E83}">
      <text>
        <r>
          <rPr>
            <sz val="12"/>
            <color theme="1"/>
            <rFont val="Aptos Narrow"/>
            <family val="2"/>
            <scheme val="minor"/>
          </rPr>
          <t>Tran Dat:
4290</t>
        </r>
      </text>
    </comment>
    <comment ref="B32" authorId="1" shapeId="0" xr:uid="{84E204C0-84AB-6845-B537-4D5195544CE4}">
      <text>
        <r>
          <rPr>
            <b/>
            <sz val="10"/>
            <color rgb="FF000000"/>
            <rFont val="Tahoma"/>
            <family val="2"/>
          </rPr>
          <t>was 3190</t>
        </r>
      </text>
    </comment>
    <comment ref="C32" authorId="4" shapeId="0" xr:uid="{CBDE1A41-A7C4-784E-8E5C-46FB16BBDAAE}">
      <text>
        <r>
          <rPr>
            <b/>
            <sz val="10"/>
            <color rgb="FF000000"/>
            <rFont val="Tahoma"/>
            <family val="2"/>
          </rPr>
          <t>W13 3290</t>
        </r>
      </text>
    </comment>
    <comment ref="D32" authorId="0" shapeId="0" xr:uid="{4A004D0D-5E8E-7445-9F5F-49A619F04D7B}">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3.090.000</t>
        </r>
      </text>
    </comment>
    <comment ref="E32" authorId="1" shapeId="0" xr:uid="{00444974-8B01-5744-81A9-889F3EEE3BCE}">
      <text>
        <r>
          <rPr>
            <sz val="12"/>
            <color rgb="FF000000"/>
            <rFont val="Aptos Narrow"/>
            <family val="2"/>
          </rPr>
          <t>was 2960</t>
        </r>
      </text>
    </comment>
    <comment ref="G32" authorId="3" shapeId="0" xr:uid="{68CA2626-7A54-4CE0-94DF-10EB25E8D66E}">
      <text>
        <r>
          <rPr>
            <sz val="12"/>
            <color theme="1"/>
            <rFont val="Aptos Narrow"/>
            <family val="2"/>
            <scheme val="minor"/>
          </rPr>
          <t>Tran Dat:
3390</t>
        </r>
      </text>
    </comment>
    <comment ref="B33" authorId="1" shapeId="0" xr:uid="{27851E94-2455-0A4A-859E-034E1A03BC7A}">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4" shapeId="0" xr:uid="{73273C27-2449-7D4C-8019-EF392BF73FCB}">
      <text>
        <r>
          <rPr>
            <b/>
            <sz val="10"/>
            <color rgb="FF000000"/>
            <rFont val="Tahoma"/>
            <family val="2"/>
          </rPr>
          <t>W13 17490</t>
        </r>
      </text>
    </comment>
    <comment ref="D33" authorId="0" shapeId="0" xr:uid="{714CFD6D-669F-814A-A974-4DF652FF1C9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16.990.000</t>
        </r>
      </text>
    </comment>
    <comment ref="F33" authorId="2" shapeId="0" xr:uid="{C07E279F-FE7E-B045-BAED-A82821737FFF}">
      <text>
        <r>
          <rPr>
            <sz val="12"/>
            <color rgb="FF000000"/>
            <rFont val="Aptos Narrow"/>
            <family val="2"/>
          </rPr>
          <t xml:space="preserve">chit trang:
</t>
        </r>
        <r>
          <rPr>
            <sz val="12"/>
            <color rgb="FF000000"/>
            <rFont val="Aptos Narrow"/>
            <family val="2"/>
          </rPr>
          <t>17.490k</t>
        </r>
      </text>
    </comment>
    <comment ref="C34" authorId="4" shapeId="0" xr:uid="{50311876-BC57-F143-AD90-4ED303AF79E2}">
      <text>
        <r>
          <rPr>
            <b/>
            <sz val="10"/>
            <color rgb="FF000000"/>
            <rFont val="Tahoma"/>
            <family val="2"/>
          </rPr>
          <t>W13 22990</t>
        </r>
      </text>
    </comment>
    <comment ref="D34" authorId="0" shapeId="0" xr:uid="{4D0F62ED-8A0E-BC48-BF78-3A8F90FFB6E4}">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22.990.000</t>
        </r>
      </text>
    </comment>
    <comment ref="F34" authorId="2" shapeId="0" xr:uid="{13919FEF-D257-463E-A6DE-F7CE8202F0E4}">
      <text>
        <r>
          <rPr>
            <sz val="12"/>
            <color theme="1"/>
            <rFont val="Aptos Narrow"/>
            <family val="2"/>
            <scheme val="minor"/>
          </rPr>
          <t>chit trang:
22.890k</t>
        </r>
      </text>
    </comment>
    <comment ref="G34" authorId="3" shapeId="0" xr:uid="{A18AF10B-CADA-544D-913A-E4B64D9C64FD}">
      <text>
        <r>
          <rPr>
            <sz val="12"/>
            <color theme="1"/>
            <rFont val="Aptos Narrow"/>
            <family val="2"/>
            <scheme val="minor"/>
          </rPr>
          <t>Tran Dat:
22790</t>
        </r>
      </text>
    </comment>
    <comment ref="B35" authorId="1" shapeId="0" xr:uid="{C9EA89D3-8414-214E-8050-A70F06EF0FD7}">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2" shapeId="0" xr:uid="{32F98F62-DB0B-3140-996A-2A830F0986E2}">
      <text>
        <r>
          <rPr>
            <sz val="12"/>
            <color theme="1"/>
            <rFont val="Aptos Narrow"/>
            <family val="2"/>
            <scheme val="minor"/>
          </rPr>
          <t>chit trang:
25.390k</t>
        </r>
      </text>
    </comment>
    <comment ref="G35" authorId="3" shapeId="0" xr:uid="{D7F85306-8C7E-434A-A703-5BE5B6133106}">
      <text>
        <r>
          <rPr>
            <sz val="12"/>
            <color theme="1"/>
            <rFont val="Aptos Narrow"/>
            <family val="2"/>
            <scheme val="minor"/>
          </rPr>
          <t>Tran Dat:
26690</t>
        </r>
      </text>
    </comment>
    <comment ref="D36" authorId="0" shapeId="0" xr:uid="{5785FA55-8770-064D-B04F-CE1D3C46BDBD}">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30.590.000</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Tran Dat</author>
    <author>chit trang</author>
    <author>Microsoft Office User</author>
    <author>Duy</author>
    <author>Việt Hoàng</author>
  </authors>
  <commentList>
    <comment ref="G2" authorId="0" shapeId="0" xr:uid="{1BFF2B9B-39AC-4AA4-AC7E-048A2BFF4B3C}">
      <text>
        <r>
          <rPr>
            <sz val="12"/>
            <color theme="1"/>
            <rFont val="Aptos Narrow"/>
            <family val="2"/>
            <scheme val="minor"/>
          </rPr>
          <t>Tran Dat:
16190</t>
        </r>
      </text>
    </comment>
    <comment ref="F3" authorId="1" shapeId="0" xr:uid="{E691FBA9-B029-438F-A2A2-91E12C4DDB69}">
      <text>
        <r>
          <rPr>
            <sz val="12"/>
            <color theme="1"/>
            <rFont val="Aptos Narrow"/>
            <family val="2"/>
            <scheme val="minor"/>
          </rPr>
          <t>chit trang:
18.990k</t>
        </r>
      </text>
    </comment>
    <comment ref="B4" authorId="2" shapeId="0" xr:uid="{542719A2-B5FE-4AB1-AADB-C0E3BDEC4584}">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3" shapeId="0" xr:uid="{EAF988B2-4A59-4F4E-B828-6BAFF574EB52}">
      <text>
        <r>
          <rPr>
            <b/>
            <sz val="10"/>
            <color rgb="FF000000"/>
            <rFont val="Tahoma"/>
            <family val="2"/>
          </rPr>
          <t>W1 22.690</t>
        </r>
      </text>
    </comment>
    <comment ref="D4" authorId="4" shapeId="0" xr:uid="{CA979B23-62A1-CC4C-B85D-D5215BDA15D5}">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22.590.000</t>
        </r>
      </text>
    </comment>
    <comment ref="E5" authorId="2" shapeId="0" xr:uid="{EA010272-2136-434D-9263-8F690C4D434E}">
      <text>
        <r>
          <rPr>
            <b/>
            <sz val="10"/>
            <color rgb="FF000000"/>
            <rFont val="Tahoma"/>
            <family val="2"/>
          </rPr>
          <t xml:space="preserve">was 24990
</t>
        </r>
        <r>
          <rPr>
            <b/>
            <sz val="10"/>
            <color rgb="FF000000"/>
            <rFont val="Tahoma"/>
            <family val="2"/>
          </rPr>
          <t xml:space="preserve">
</t>
        </r>
        <r>
          <rPr>
            <b/>
            <sz val="10"/>
            <color rgb="FF000000"/>
            <rFont val="Tahoma"/>
            <family val="2"/>
          </rPr>
          <t>-300</t>
        </r>
      </text>
    </comment>
    <comment ref="B6" authorId="2" shapeId="0" xr:uid="{1CF020C8-DE30-4980-966E-D9EB3B8E3310}">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2" shapeId="0" xr:uid="{BC99E022-F9BA-A540-A12E-7EE388338E58}">
      <text>
        <r>
          <rPr>
            <b/>
            <sz val="10"/>
            <color rgb="FF000000"/>
            <rFont val="Tahoma"/>
            <family val="2"/>
          </rPr>
          <t xml:space="preserve">was 30490
</t>
        </r>
        <r>
          <rPr>
            <b/>
            <sz val="10"/>
            <color rgb="FF000000"/>
            <rFont val="Tahoma"/>
            <family val="2"/>
          </rPr>
          <t xml:space="preserve">
</t>
        </r>
        <r>
          <rPr>
            <b/>
            <sz val="10"/>
            <color rgb="FF000000"/>
            <rFont val="Tahoma"/>
            <family val="2"/>
          </rPr>
          <t>Online -300</t>
        </r>
      </text>
    </comment>
    <comment ref="C8" authorId="3" shapeId="0" xr:uid="{EFF2679E-8CC8-BF48-B989-BC768FD77E1E}">
      <text>
        <r>
          <rPr>
            <b/>
            <sz val="10"/>
            <color rgb="FF000000"/>
            <rFont val="Tahoma"/>
            <family val="2"/>
          </rPr>
          <t>W1 19.790</t>
        </r>
      </text>
    </comment>
    <comment ref="D8" authorId="4" shapeId="0" xr:uid="{3FDB7DB5-EAEF-1B46-AA75-9E97C645D34E}">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19.790.000</t>
        </r>
      </text>
    </comment>
    <comment ref="B9" authorId="2" shapeId="0" xr:uid="{E16188D1-A2D1-49AB-8251-885B8EDDC0D5}">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D9" authorId="4" shapeId="0" xr:uid="{198D8805-2773-4D61-AFA8-8696ECE56138}">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27.990.000</t>
        </r>
      </text>
    </comment>
    <comment ref="F9" authorId="1" shapeId="0" xr:uid="{EEEEFCDA-E986-4A0A-8C20-F0B3DA33DA59}">
      <text>
        <r>
          <rPr>
            <sz val="12"/>
            <color rgb="FF000000"/>
            <rFont val="Aptos Narrow"/>
            <family val="2"/>
          </rPr>
          <t xml:space="preserve">chit trang:
</t>
        </r>
        <r>
          <rPr>
            <sz val="12"/>
            <color rgb="FF000000"/>
            <rFont val="Aptos Narrow"/>
            <family val="2"/>
          </rPr>
          <t>28.690k</t>
        </r>
      </text>
    </comment>
    <comment ref="B10" authorId="2" shapeId="0" xr:uid="{6236A98F-03DE-4EFF-9968-402BF498F8E4}">
      <text>
        <r>
          <rPr>
            <b/>
            <sz val="10"/>
            <color rgb="FF000000"/>
            <rFont val="Tahoma"/>
            <family val="2"/>
          </rPr>
          <t>was 18440</t>
        </r>
      </text>
    </comment>
    <comment ref="C11" authorId="3" shapeId="0" xr:uid="{C9F76832-9331-924D-8019-D72E755E1C7C}">
      <text>
        <r>
          <rPr>
            <b/>
            <sz val="10"/>
            <color rgb="FF000000"/>
            <rFont val="Tahoma"/>
            <family val="2"/>
          </rPr>
          <t>W1 12.990</t>
        </r>
      </text>
    </comment>
    <comment ref="B12" authorId="2" shapeId="0" xr:uid="{2B7E51E4-B521-4EDC-8A83-FEC011ED848B}">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5" authorId="3" shapeId="0" xr:uid="{5C1467BE-DEC1-D74A-9B4E-4F4011A5B152}">
      <text>
        <r>
          <rPr>
            <b/>
            <sz val="10"/>
            <color rgb="FF000000"/>
            <rFont val="Tahoma"/>
            <family val="2"/>
          </rPr>
          <t>W1 8.690</t>
        </r>
      </text>
    </comment>
    <comment ref="D15" authorId="4" shapeId="0" xr:uid="{E9A2F625-068F-45AB-9DAC-A778A097ED6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8.590.000</t>
        </r>
      </text>
    </comment>
    <comment ref="B16" authorId="2" shapeId="0" xr:uid="{9D552E67-653D-4894-8873-3E1A8EBA949D}">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7" authorId="2" shapeId="0" xr:uid="{AAE2F1B0-BAE1-401F-BF7D-DEA066071C82}">
      <text>
        <r>
          <rPr>
            <b/>
            <sz val="10"/>
            <color rgb="FF000000"/>
            <rFont val="Tahoma"/>
            <family val="2"/>
          </rPr>
          <t>was 14390</t>
        </r>
      </text>
    </comment>
    <comment ref="C17" authorId="3" shapeId="0" xr:uid="{CCBAA695-017C-E14F-9A28-E697F2D8D89A}">
      <text>
        <r>
          <rPr>
            <b/>
            <sz val="10"/>
            <color rgb="FF000000"/>
            <rFont val="Tahoma"/>
            <family val="2"/>
          </rPr>
          <t>W1 16490</t>
        </r>
      </text>
    </comment>
    <comment ref="C18" authorId="3" shapeId="0" xr:uid="{BCDC72C5-AD9D-7744-9B9D-6000834BC182}">
      <text>
        <r>
          <rPr>
            <b/>
            <sz val="10"/>
            <color rgb="FF000000"/>
            <rFont val="Tahoma"/>
            <family val="2"/>
          </rPr>
          <t>W1 20490</t>
        </r>
      </text>
    </comment>
    <comment ref="C19" authorId="3" shapeId="0" xr:uid="{901C1AD2-233D-1F4A-9D1C-56267341FB0D}">
      <text>
        <r>
          <rPr>
            <b/>
            <sz val="10"/>
            <color rgb="FF000000"/>
            <rFont val="Tahoma"/>
            <family val="2"/>
          </rPr>
          <t>W1 27890</t>
        </r>
      </text>
    </comment>
    <comment ref="B20" authorId="2" shapeId="0" xr:uid="{E0E32512-FA54-4DF7-9FEB-8C4700D096C8}">
      <text>
        <r>
          <rPr>
            <b/>
            <sz val="10"/>
            <color rgb="FF000000"/>
            <rFont val="Tahoma"/>
            <family val="2"/>
          </rPr>
          <t>was 36640</t>
        </r>
      </text>
    </comment>
    <comment ref="E21" authorId="2" shapeId="0" xr:uid="{0493EE33-7657-B64E-82E6-8E31E3696AC2}">
      <text>
        <r>
          <rPr>
            <b/>
            <sz val="10"/>
            <color rgb="FF000000"/>
            <rFont val="Tahoma"/>
            <family val="2"/>
          </rPr>
          <t>was 5336</t>
        </r>
      </text>
    </comment>
    <comment ref="F21" authorId="1" shapeId="0" xr:uid="{60B1EACF-41AD-4601-AFAC-2801436314C5}">
      <text>
        <r>
          <rPr>
            <sz val="12"/>
            <color theme="1"/>
            <rFont val="Aptos Narrow"/>
            <family val="2"/>
            <scheme val="minor"/>
          </rPr>
          <t>chit trang:
5.790k</t>
        </r>
      </text>
    </comment>
    <comment ref="G21" authorId="0" shapeId="0" xr:uid="{15D19F0F-A6D9-496F-85D8-98A50375D817}">
      <text>
        <r>
          <rPr>
            <sz val="12"/>
            <color theme="1"/>
            <rFont val="Aptos Narrow"/>
            <family val="2"/>
            <scheme val="minor"/>
          </rPr>
          <t>Tran Dat:
5590</t>
        </r>
      </text>
    </comment>
    <comment ref="E23" authorId="2" shapeId="0" xr:uid="{E9005230-CA5E-49DA-B301-BA32B73FB131}">
      <text>
        <r>
          <rPr>
            <b/>
            <sz val="10"/>
            <color rgb="FF000000"/>
            <rFont val="Tahoma"/>
            <family val="2"/>
          </rPr>
          <t>was 5930</t>
        </r>
      </text>
    </comment>
    <comment ref="G23" authorId="0" shapeId="0" xr:uid="{7930BC54-D4B6-490B-A174-1276A5646D09}">
      <text>
        <r>
          <rPr>
            <sz val="12"/>
            <color theme="1"/>
            <rFont val="Aptos Narrow"/>
            <family val="2"/>
            <scheme val="minor"/>
          </rPr>
          <t>Tran Dat:
6790</t>
        </r>
      </text>
    </comment>
    <comment ref="G24" authorId="0" shapeId="0" xr:uid="{80B44DFE-F66B-4AE1-8FCB-70C560164FBB}">
      <text>
        <r>
          <rPr>
            <sz val="12"/>
            <color theme="1"/>
            <rFont val="Aptos Narrow"/>
            <family val="2"/>
            <scheme val="minor"/>
          </rPr>
          <t>7390</t>
        </r>
      </text>
    </comment>
    <comment ref="C25" authorId="3" shapeId="0" xr:uid="{3F651620-26FF-42DF-9DD9-FB8037E3FD58}">
      <text>
        <r>
          <rPr>
            <b/>
            <sz val="10"/>
            <color rgb="FF000000"/>
            <rFont val="Tahoma"/>
            <family val="2"/>
          </rPr>
          <t>W1 10690</t>
        </r>
      </text>
    </comment>
    <comment ref="F25" authorId="1" shapeId="0" xr:uid="{452AC434-3826-4037-B7BC-47EF4BF9D645}">
      <text>
        <r>
          <rPr>
            <sz val="12"/>
            <color theme="1"/>
            <rFont val="Aptos Narrow"/>
            <family val="2"/>
            <scheme val="minor"/>
          </rPr>
          <t>chit trang:
10.590k</t>
        </r>
      </text>
    </comment>
    <comment ref="G25" authorId="0" shapeId="0" xr:uid="{0DE44EF9-A9EC-4F7D-808D-391CEC5C22E2}">
      <text>
        <r>
          <rPr>
            <sz val="12"/>
            <color theme="1"/>
            <rFont val="Aptos Narrow"/>
            <family val="2"/>
            <scheme val="minor"/>
          </rPr>
          <t>Tran Dat:
10090</t>
        </r>
      </text>
    </comment>
    <comment ref="C26" authorId="3" shapeId="0" xr:uid="{E511479F-D848-4348-A216-C5C4D58A8E7E}">
      <text>
        <r>
          <rPr>
            <b/>
            <sz val="10"/>
            <color rgb="FF000000"/>
            <rFont val="Tahoma"/>
            <family val="2"/>
          </rPr>
          <t>W1 12790</t>
        </r>
      </text>
    </comment>
    <comment ref="E26" authorId="2" shapeId="0" xr:uid="{19B3B4AF-96A0-4D30-B5DD-8AA7E9044FB9}">
      <text>
        <r>
          <rPr>
            <b/>
            <sz val="10"/>
            <color rgb="FF000000"/>
            <rFont val="Tahoma"/>
            <family val="2"/>
          </rPr>
          <t xml:space="preserve">was 12731
</t>
        </r>
        <r>
          <rPr>
            <b/>
            <sz val="10"/>
            <color rgb="FF000000"/>
            <rFont val="Tahoma"/>
            <family val="2"/>
          </rPr>
          <t xml:space="preserve">
</t>
        </r>
        <r>
          <rPr>
            <b/>
            <sz val="10"/>
            <color rgb="FF000000"/>
            <rFont val="Tahoma"/>
            <family val="2"/>
          </rPr>
          <t>vnp1%</t>
        </r>
      </text>
    </comment>
    <comment ref="B28" authorId="2" shapeId="0" xr:uid="{7F2C2E24-695F-4C4D-9155-F18374ED5EC0}">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D28" authorId="4" shapeId="0" xr:uid="{E6264464-A6AD-4402-8798-0F96E32F6D19}">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13.690.000</t>
        </r>
      </text>
    </comment>
    <comment ref="B30" authorId="2" shapeId="0" xr:uid="{716A94FB-95C8-47C4-BB89-2B651759D4A4}">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0" authorId="4" shapeId="0" xr:uid="{2158BE9C-0D98-4A1E-8A1D-BDD379DB2A8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5.590.000</t>
        </r>
      </text>
    </comment>
    <comment ref="B31" authorId="2" shapeId="0" xr:uid="{A0F27267-E5CB-4D3A-9AC9-416D595D3E2F}">
      <text>
        <r>
          <rPr>
            <b/>
            <sz val="10"/>
            <color rgb="FF000000"/>
            <rFont val="Tahoma"/>
            <family val="2"/>
          </rPr>
          <t xml:space="preserve">was 4490
</t>
        </r>
      </text>
    </comment>
    <comment ref="D31" authorId="4" shapeId="0" xr:uid="{9370909D-1CB8-4E66-ABFF-A16671A7D97F}">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4.390.000</t>
        </r>
      </text>
    </comment>
    <comment ref="B32" authorId="2" shapeId="0" xr:uid="{9426EC22-5703-4E54-804C-33C0D60C82BB}">
      <text>
        <r>
          <rPr>
            <b/>
            <sz val="10"/>
            <color rgb="FF000000"/>
            <rFont val="Tahoma"/>
            <family val="2"/>
          </rPr>
          <t>was 3190</t>
        </r>
      </text>
    </comment>
    <comment ref="D32" authorId="4" shapeId="0" xr:uid="{D9753F04-4892-4437-9738-DCBECDD7EE8A}">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3.190.000</t>
        </r>
      </text>
    </comment>
    <comment ref="G32" authorId="0" shapeId="0" xr:uid="{54274963-8449-4F59-A31B-753ECB559B5F}">
      <text>
        <r>
          <rPr>
            <sz val="12"/>
            <color theme="1"/>
            <rFont val="Aptos Narrow"/>
            <family val="2"/>
            <scheme val="minor"/>
          </rPr>
          <t>Tran Dat:
3390</t>
        </r>
      </text>
    </comment>
    <comment ref="B33" authorId="2" shapeId="0" xr:uid="{7DD0CFD3-8B7F-478A-A646-E7DDAD13CB86}">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3" shapeId="0" xr:uid="{8F53E89F-54A0-4DB5-9815-2792812FA011}">
      <text>
        <r>
          <rPr>
            <b/>
            <sz val="10"/>
            <color rgb="FF000000"/>
            <rFont val="Tahoma"/>
            <family val="2"/>
          </rPr>
          <t>W1 17690</t>
        </r>
      </text>
    </comment>
    <comment ref="C34" authorId="3" shapeId="0" xr:uid="{F162B912-0B1A-47DB-A85D-A84CB9CA9E0F}">
      <text>
        <r>
          <rPr>
            <b/>
            <sz val="10"/>
            <color rgb="FF000000"/>
            <rFont val="Tahoma"/>
            <family val="2"/>
          </rPr>
          <t>W1 22090</t>
        </r>
      </text>
    </comment>
    <comment ref="D34" authorId="4" shapeId="0" xr:uid="{9252ECF3-E9A4-4A36-A27E-DD0ADFB7CB90}">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21.990.000</t>
        </r>
      </text>
    </comment>
    <comment ref="F34" authorId="1" shapeId="0" xr:uid="{EDA67DCF-DFEC-4538-98E4-1A8341A2CC85}">
      <text>
        <r>
          <rPr>
            <sz val="12"/>
            <color theme="1"/>
            <rFont val="Aptos Narrow"/>
            <family val="2"/>
            <scheme val="minor"/>
          </rPr>
          <t>chit trang:
21.990k</t>
        </r>
      </text>
    </comment>
    <comment ref="B35" authorId="2" shapeId="0" xr:uid="{779D7DDF-F8A9-4115-AF42-F396CC18E6C4}">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G35" authorId="0" shapeId="0" xr:uid="{3642B8A6-81AF-41BA-ADF0-2270287628FF}">
      <text>
        <r>
          <rPr>
            <sz val="12"/>
            <color theme="1"/>
            <rFont val="Aptos Narrow"/>
            <family val="2"/>
            <scheme val="minor"/>
          </rPr>
          <t>Tran Dat:
25890</t>
        </r>
      </text>
    </comment>
    <comment ref="D36" authorId="4" shapeId="0" xr:uid="{5E8C330E-4CBD-4391-BE90-B62762214616}">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30.590.000</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Tran Dat</author>
    <author>chit trang</author>
    <author>Microsoft Office User</author>
  </authors>
  <commentList>
    <comment ref="C2" authorId="0" shapeId="0" xr:uid="{7AABC110-561B-664E-8684-6DAB456DD5C9}">
      <text>
        <r>
          <rPr>
            <b/>
            <sz val="10"/>
            <color rgb="FF000000"/>
            <rFont val="Tahoma"/>
            <family val="2"/>
          </rPr>
          <t>W2 16590</t>
        </r>
      </text>
    </comment>
    <comment ref="D2" authorId="1" shapeId="0" xr:uid="{CFFDF259-B9F4-8E42-89AE-C97E8F3FACBC}">
      <text>
        <r>
          <rPr>
            <b/>
            <sz val="10"/>
            <color rgb="FF000000"/>
            <rFont val="Tahoma"/>
            <family val="2"/>
          </rPr>
          <t>Việt Hoàng:</t>
        </r>
        <r>
          <rPr>
            <sz val="10"/>
            <color rgb="FF000000"/>
            <rFont val="Tahoma"/>
            <family val="2"/>
          </rPr>
          <t xml:space="preserve">
</t>
        </r>
        <r>
          <rPr>
            <sz val="10"/>
            <color rgb="FF000000"/>
            <rFont val="Tahoma"/>
            <family val="2"/>
          </rPr>
          <t>Last week:
16.390.000</t>
        </r>
      </text>
    </comment>
    <comment ref="G2" authorId="2" shapeId="0" xr:uid="{07FFA316-6EA7-4114-A552-B72361CDC0E7}">
      <text>
        <r>
          <rPr>
            <sz val="12"/>
            <color theme="1"/>
            <rFont val="Aptos Narrow"/>
            <family val="2"/>
            <scheme val="minor"/>
          </rPr>
          <t>Tran Dat:
16290</t>
        </r>
      </text>
    </comment>
    <comment ref="D3" authorId="1" shapeId="0" xr:uid="{4347D502-2E2C-8142-9053-7CD64237BB7D}">
      <text>
        <r>
          <rPr>
            <b/>
            <sz val="10"/>
            <color rgb="FF000000"/>
            <rFont val="Tahoma"/>
            <family val="2"/>
          </rPr>
          <t>Việt Hoàng:</t>
        </r>
        <r>
          <rPr>
            <sz val="10"/>
            <color rgb="FF000000"/>
            <rFont val="Tahoma"/>
            <family val="2"/>
          </rPr>
          <t xml:space="preserve">
</t>
        </r>
        <r>
          <rPr>
            <sz val="10"/>
            <color rgb="FF000000"/>
            <rFont val="Tahoma"/>
            <family val="2"/>
          </rPr>
          <t>19.290.000</t>
        </r>
      </text>
    </comment>
    <comment ref="F3" authorId="3" shapeId="0" xr:uid="{72D06BB7-EC1B-4276-B7F9-AA7AAB7A41F3}">
      <text>
        <r>
          <rPr>
            <sz val="12"/>
            <color theme="1"/>
            <rFont val="Aptos Narrow"/>
            <family val="2"/>
            <scheme val="minor"/>
          </rPr>
          <t>chit trang:
18.990k</t>
        </r>
      </text>
    </comment>
    <comment ref="B4" authorId="4" shapeId="0" xr:uid="{8DAAF7B4-BD11-486B-A637-B8CB3850194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0" shapeId="0" xr:uid="{9F7FE241-99BE-4ADA-A348-1714B4671A83}">
      <text>
        <r>
          <rPr>
            <b/>
            <sz val="10"/>
            <color rgb="FF000000"/>
            <rFont val="Tahoma"/>
            <family val="2"/>
          </rPr>
          <t>W2 22.590</t>
        </r>
      </text>
    </comment>
    <comment ref="D4" authorId="1" shapeId="0" xr:uid="{29620FDD-C4EE-4B25-9248-5F26B561E43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22.490.000</t>
        </r>
      </text>
    </comment>
    <comment ref="C5" authorId="0" shapeId="0" xr:uid="{C37756B0-4205-174E-B389-8B6E74F2EBD5}">
      <text>
        <r>
          <rPr>
            <b/>
            <sz val="10"/>
            <color rgb="FF000000"/>
            <rFont val="Tahoma"/>
            <family val="2"/>
          </rPr>
          <t>W2 25490</t>
        </r>
      </text>
    </comment>
    <comment ref="D5" authorId="1" shapeId="0" xr:uid="{B1320799-F874-0F41-A4CF-8CEDEDEE7482}">
      <text>
        <r>
          <rPr>
            <b/>
            <sz val="10"/>
            <color rgb="FF000000"/>
            <rFont val="Tahoma"/>
            <family val="2"/>
          </rPr>
          <t>Việt Hoàng:</t>
        </r>
        <r>
          <rPr>
            <sz val="10"/>
            <color rgb="FF000000"/>
            <rFont val="Tahoma"/>
            <family val="2"/>
          </rPr>
          <t xml:space="preserve">
</t>
        </r>
        <r>
          <rPr>
            <sz val="10"/>
            <color rgb="FF000000"/>
            <rFont val="Tahoma"/>
            <family val="2"/>
          </rPr>
          <t>25.490.000</t>
        </r>
      </text>
    </comment>
    <comment ref="B6" authorId="4" shapeId="0" xr:uid="{6ACA00ED-AD65-492D-A321-D2A1AA3FF7E2}">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164F7F10-514E-054D-BA77-02BBD14AA79B}">
      <text>
        <r>
          <rPr>
            <b/>
            <sz val="10"/>
            <color rgb="FF000000"/>
            <rFont val="Tahoma"/>
            <family val="2"/>
          </rPr>
          <t>W2 31190</t>
        </r>
      </text>
    </comment>
    <comment ref="F6" authorId="3" shapeId="0" xr:uid="{0D096121-82DB-4FDC-935F-64D8E0759F82}">
      <text>
        <r>
          <rPr>
            <sz val="12"/>
            <color theme="1"/>
            <rFont val="Aptos Narrow"/>
            <family val="2"/>
            <scheme val="minor"/>
          </rPr>
          <t>chit trang:
30.690k</t>
        </r>
      </text>
    </comment>
    <comment ref="G6" authorId="2" shapeId="0" xr:uid="{10BD7F67-99A8-45DB-B6D4-6C6FAF623FED}">
      <text>
        <r>
          <rPr>
            <sz val="12"/>
            <color theme="1"/>
            <rFont val="Aptos Narrow"/>
            <family val="2"/>
            <scheme val="minor"/>
          </rPr>
          <t>Tran Dat:
30190</t>
        </r>
      </text>
    </comment>
    <comment ref="D7" authorId="1" shapeId="0" xr:uid="{FA2D49A6-E7B9-0D4E-8884-55D581BA07DA}">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D8" authorId="1" shapeId="0" xr:uid="{416B5463-5620-4FE6-9893-C3E9B05E060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19.590.000</t>
        </r>
      </text>
    </comment>
    <comment ref="F8" authorId="3" shapeId="0" xr:uid="{840663C4-D13D-4B7E-92C1-B0CAAC794D57}">
      <text>
        <r>
          <rPr>
            <sz val="12"/>
            <color theme="1"/>
            <rFont val="Aptos Narrow"/>
            <family val="2"/>
            <scheme val="minor"/>
          </rPr>
          <t>chit trang:
19.190k</t>
        </r>
      </text>
    </comment>
    <comment ref="B9" authorId="4" shapeId="0" xr:uid="{3ECD4CC7-5BD5-45FB-A339-61C9F6A486AB}">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0" shapeId="0" xr:uid="{6C5F831C-9DA9-8844-A29E-C9C12EC03A93}">
      <text>
        <r>
          <rPr>
            <b/>
            <sz val="10"/>
            <color rgb="FF000000"/>
            <rFont val="Tahoma"/>
            <family val="2"/>
          </rPr>
          <t>W2 29990</t>
        </r>
      </text>
    </comment>
    <comment ref="F9" authorId="3" shapeId="0" xr:uid="{83F1C63F-157B-4BFF-AE74-8C5A17782A9F}">
      <text>
        <r>
          <rPr>
            <sz val="12"/>
            <color theme="1"/>
            <rFont val="Aptos Narrow"/>
            <family val="2"/>
            <scheme val="minor"/>
          </rPr>
          <t>chit trang:
28.590k</t>
        </r>
      </text>
    </comment>
    <comment ref="B10" authorId="4" shapeId="0" xr:uid="{23563064-5E24-4D0A-A747-BEA5E1220E19}">
      <text>
        <r>
          <rPr>
            <b/>
            <sz val="10"/>
            <color rgb="FF000000"/>
            <rFont val="Tahoma"/>
            <family val="2"/>
          </rPr>
          <t>was 18440</t>
        </r>
      </text>
    </comment>
    <comment ref="D10" authorId="1" shapeId="0" xr:uid="{2ED23853-B697-3140-86E9-03E08BCDC72D}">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C11" authorId="0" shapeId="0" xr:uid="{1BE3F011-F1DF-4DC5-A1D8-E1959C561E02}">
      <text>
        <r>
          <rPr>
            <b/>
            <sz val="10"/>
            <color rgb="FF000000"/>
            <rFont val="Tahoma"/>
            <family val="2"/>
          </rPr>
          <t>W2 13090</t>
        </r>
      </text>
    </comment>
    <comment ref="D11" authorId="1" shapeId="0" xr:uid="{7911BCCB-784D-5045-B4F3-98063A3235D6}">
      <text>
        <r>
          <rPr>
            <b/>
            <sz val="10"/>
            <color rgb="FF000000"/>
            <rFont val="Tahoma"/>
            <family val="2"/>
          </rPr>
          <t>Việt Hoàng:</t>
        </r>
        <r>
          <rPr>
            <sz val="10"/>
            <color rgb="FF000000"/>
            <rFont val="Tahoma"/>
            <family val="2"/>
          </rPr>
          <t xml:space="preserve">
</t>
        </r>
        <r>
          <rPr>
            <sz val="10"/>
            <color rgb="FF000000"/>
            <rFont val="Tahoma"/>
            <family val="2"/>
          </rPr>
          <t>12.990.000</t>
        </r>
      </text>
    </comment>
    <comment ref="G11" authorId="2" shapeId="0" xr:uid="{9FE489F7-3D38-4FC4-A2A5-FDBACDEE392C}">
      <text>
        <r>
          <rPr>
            <sz val="12"/>
            <color theme="1"/>
            <rFont val="Aptos Narrow"/>
            <family val="2"/>
            <scheme val="minor"/>
          </rPr>
          <t>Tran Dat:
12990</t>
        </r>
      </text>
    </comment>
    <comment ref="B12" authorId="4" shapeId="0" xr:uid="{1418D47C-DD01-4D33-B745-E2ADFF6CA5B5}">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0" shapeId="0" xr:uid="{C1DBD1C7-D8B6-B344-90D0-ACE90EF377FA}">
      <text>
        <r>
          <rPr>
            <b/>
            <sz val="10"/>
            <color rgb="FF000000"/>
            <rFont val="Tahoma"/>
            <family val="2"/>
          </rPr>
          <t>W2 11990</t>
        </r>
      </text>
    </comment>
    <comment ref="D12" authorId="1" shapeId="0" xr:uid="{BED29619-BFF5-274B-819B-7830652014DF}">
      <text>
        <r>
          <rPr>
            <b/>
            <sz val="10"/>
            <color rgb="FF000000"/>
            <rFont val="Tahoma"/>
            <family val="2"/>
          </rPr>
          <t>Việt Hoàng:</t>
        </r>
        <r>
          <rPr>
            <sz val="10"/>
            <color rgb="FF000000"/>
            <rFont val="Tahoma"/>
            <family val="2"/>
          </rPr>
          <t xml:space="preserve">
</t>
        </r>
        <r>
          <rPr>
            <sz val="10"/>
            <color rgb="FF000000"/>
            <rFont val="Tahoma"/>
            <family val="2"/>
          </rPr>
          <t>11.990.000</t>
        </r>
      </text>
    </comment>
    <comment ref="F14" authorId="3" shapeId="0" xr:uid="{26993E4D-A30F-4A64-9BCE-635546710C6C}">
      <text>
        <r>
          <rPr>
            <sz val="12"/>
            <color theme="1"/>
            <rFont val="Aptos Narrow"/>
            <family val="2"/>
            <scheme val="minor"/>
          </rPr>
          <t>chit trang:
13.990k</t>
        </r>
      </text>
    </comment>
    <comment ref="C15" authorId="0" shapeId="0" xr:uid="{F8F4B827-ADD8-47F4-8498-DC74E2A57894}">
      <text>
        <r>
          <rPr>
            <b/>
            <sz val="10"/>
            <color rgb="FF000000"/>
            <rFont val="Tahoma"/>
            <family val="2"/>
          </rPr>
          <t>W2 8.590</t>
        </r>
      </text>
    </comment>
    <comment ref="D15" authorId="1" shapeId="0" xr:uid="{490B8C48-8072-4188-8CC1-8C2E58E6C137}">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8.790.000</t>
        </r>
      </text>
    </comment>
    <comment ref="E15" authorId="4" shapeId="0" xr:uid="{522D44C2-F748-534F-9360-906A235CA0B9}">
      <text>
        <r>
          <rPr>
            <b/>
            <sz val="10"/>
            <color rgb="FF000000"/>
            <rFont val="Tahoma"/>
            <family val="2"/>
          </rPr>
          <t xml:space="preserve">was 8603000
</t>
        </r>
        <r>
          <rPr>
            <b/>
            <sz val="10"/>
            <color rgb="FF000000"/>
            <rFont val="Tahoma"/>
            <family val="2"/>
          </rPr>
          <t xml:space="preserve">
</t>
        </r>
        <r>
          <rPr>
            <b/>
            <sz val="10"/>
            <color rgb="FF000000"/>
            <rFont val="Tahoma"/>
            <family val="2"/>
          </rPr>
          <t>VNP1%</t>
        </r>
      </text>
    </comment>
    <comment ref="B16" authorId="4" shapeId="0" xr:uid="{3ECA7E30-F991-40A3-BC9F-58FE4BBF9992}">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1" shapeId="0" xr:uid="{7CEB9E63-0886-354A-9349-8918310C7152}">
      <text>
        <r>
          <rPr>
            <b/>
            <sz val="10"/>
            <color rgb="FF000000"/>
            <rFont val="Tahoma"/>
            <family val="2"/>
          </rPr>
          <t>Việt Hoàng:</t>
        </r>
        <r>
          <rPr>
            <sz val="10"/>
            <color rgb="FF000000"/>
            <rFont val="Tahoma"/>
            <family val="2"/>
          </rPr>
          <t xml:space="preserve">
</t>
        </r>
        <r>
          <rPr>
            <sz val="10"/>
            <color rgb="FF000000"/>
            <rFont val="Tahoma"/>
            <family val="2"/>
          </rPr>
          <t>6.990.000</t>
        </r>
      </text>
    </comment>
    <comment ref="B17" authorId="4" shapeId="0" xr:uid="{0A1A3522-A4BE-46F7-85D4-933EDC5E8DB0}">
      <text>
        <r>
          <rPr>
            <b/>
            <sz val="10"/>
            <color rgb="FF000000"/>
            <rFont val="Tahoma"/>
            <family val="2"/>
          </rPr>
          <t>was 14390</t>
        </r>
      </text>
    </comment>
    <comment ref="D17" authorId="1" shapeId="0" xr:uid="{1328BD83-EB40-B349-B751-BB1846C24A2C}">
      <text>
        <r>
          <rPr>
            <b/>
            <sz val="10"/>
            <color rgb="FF000000"/>
            <rFont val="Tahoma"/>
            <family val="2"/>
          </rPr>
          <t>Việt Hoàng:</t>
        </r>
        <r>
          <rPr>
            <sz val="10"/>
            <color rgb="FF000000"/>
            <rFont val="Tahoma"/>
            <family val="2"/>
          </rPr>
          <t xml:space="preserve">
</t>
        </r>
        <r>
          <rPr>
            <sz val="10"/>
            <color rgb="FF000000"/>
            <rFont val="Tahoma"/>
            <family val="2"/>
          </rPr>
          <t>16.690.000</t>
        </r>
      </text>
    </comment>
    <comment ref="F17" authorId="3" shapeId="0" xr:uid="{122133AE-BBAD-4521-A384-0E2045137832}">
      <text>
        <r>
          <rPr>
            <sz val="12"/>
            <color rgb="FF000000"/>
            <rFont val="Aptos Narrow"/>
            <family val="2"/>
          </rPr>
          <t xml:space="preserve">chit trang:
</t>
        </r>
        <r>
          <rPr>
            <sz val="12"/>
            <color rgb="FF000000"/>
            <rFont val="Aptos Narrow"/>
            <family val="2"/>
          </rPr>
          <t>16.990k</t>
        </r>
      </text>
    </comment>
    <comment ref="D18" authorId="1" shapeId="0" xr:uid="{4F85FF2C-E40F-6E4B-A7E2-240ED1422DA5}">
      <text>
        <r>
          <rPr>
            <b/>
            <sz val="10"/>
            <color rgb="FF000000"/>
            <rFont val="Tahoma"/>
            <family val="2"/>
          </rPr>
          <t>Việt Hoàng:</t>
        </r>
        <r>
          <rPr>
            <sz val="10"/>
            <color rgb="FF000000"/>
            <rFont val="Tahoma"/>
            <family val="2"/>
          </rPr>
          <t xml:space="preserve">
</t>
        </r>
        <r>
          <rPr>
            <sz val="10"/>
            <color rgb="FF000000"/>
            <rFont val="Tahoma"/>
            <family val="2"/>
          </rPr>
          <t>21.990.000</t>
        </r>
      </text>
    </comment>
    <comment ref="G19" authorId="2" shapeId="0" xr:uid="{C90DCAC4-569D-42CE-8ED5-1F0A8B7BA316}">
      <text>
        <r>
          <rPr>
            <sz val="12"/>
            <color theme="1"/>
            <rFont val="Aptos Narrow"/>
            <family val="2"/>
            <scheme val="minor"/>
          </rPr>
          <t>Tran Dat:
27290</t>
        </r>
      </text>
    </comment>
    <comment ref="B20" authorId="4" shapeId="0" xr:uid="{69802E8F-3295-4345-B55E-3475A166F56E}">
      <text>
        <r>
          <rPr>
            <b/>
            <sz val="10"/>
            <color rgb="FF000000"/>
            <rFont val="Tahoma"/>
            <family val="2"/>
          </rPr>
          <t>was 36640</t>
        </r>
      </text>
    </comment>
    <comment ref="F22" authorId="3" shapeId="0" xr:uid="{81FA180A-0C55-4203-B89D-290ACB868F51}">
      <text>
        <r>
          <rPr>
            <sz val="12"/>
            <color theme="1"/>
            <rFont val="Aptos Narrow"/>
            <family val="2"/>
            <scheme val="minor"/>
          </rPr>
          <t>chit trang:
6.990k</t>
        </r>
      </text>
    </comment>
    <comment ref="G23" authorId="2" shapeId="0" xr:uid="{B9D8AA0B-6C59-43B8-BB72-3A4BCB9255C5}">
      <text>
        <r>
          <rPr>
            <sz val="12"/>
            <color theme="1"/>
            <rFont val="Aptos Narrow"/>
            <family val="2"/>
            <scheme val="minor"/>
          </rPr>
          <t>Tran Dat:
6790</t>
        </r>
      </text>
    </comment>
    <comment ref="G24" authorId="2" shapeId="0" xr:uid="{7E5A3B9E-E7D7-40F3-8F40-DCD2EE27D6C7}">
      <text>
        <r>
          <rPr>
            <sz val="12"/>
            <color theme="1"/>
            <rFont val="Aptos Narrow"/>
            <family val="2"/>
            <scheme val="minor"/>
          </rPr>
          <t>7770</t>
        </r>
      </text>
    </comment>
    <comment ref="C26" authorId="0" shapeId="0" xr:uid="{31890A14-5BFF-4D75-B32D-67A201CE2E1B}">
      <text>
        <r>
          <rPr>
            <b/>
            <sz val="10"/>
            <color rgb="FF000000"/>
            <rFont val="Tahoma"/>
            <family val="2"/>
          </rPr>
          <t>W2 13390</t>
        </r>
      </text>
    </comment>
    <comment ref="C27" authorId="0" shapeId="0" xr:uid="{168DBD6A-D84D-B143-9DA1-C576E9DECA58}">
      <text>
        <r>
          <rPr>
            <b/>
            <sz val="10"/>
            <color rgb="FF000000"/>
            <rFont val="Tahoma"/>
            <family val="2"/>
          </rPr>
          <t>W2 11590</t>
        </r>
      </text>
    </comment>
    <comment ref="F27" authorId="3" shapeId="0" xr:uid="{1033D37E-73E6-4025-829C-79A710D6A5C3}">
      <text>
        <r>
          <rPr>
            <sz val="12"/>
            <color theme="1"/>
            <rFont val="Aptos Narrow"/>
            <family val="2"/>
            <scheme val="minor"/>
          </rPr>
          <t>chit trang:
10.990k</t>
        </r>
      </text>
    </comment>
    <comment ref="B28" authorId="4" shapeId="0" xr:uid="{413C99A9-1654-49F4-B3AF-3A6D01EB109A}">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0" shapeId="0" xr:uid="{6366868E-D81C-8542-94BE-A25505C45373}">
      <text>
        <r>
          <rPr>
            <b/>
            <sz val="10"/>
            <color rgb="FF000000"/>
            <rFont val="Tahoma"/>
            <family val="2"/>
          </rPr>
          <t>W2 14090</t>
        </r>
      </text>
    </comment>
    <comment ref="D28" authorId="1" shapeId="0" xr:uid="{D640A2A6-97F3-47F3-AC02-1D7537653861}">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13.990.000</t>
        </r>
      </text>
    </comment>
    <comment ref="F28" authorId="3" shapeId="0" xr:uid="{CA2E4365-C5EB-41DD-986B-58A2CBE12625}">
      <text>
        <r>
          <rPr>
            <sz val="12"/>
            <color theme="1"/>
            <rFont val="Aptos Narrow"/>
            <family val="2"/>
            <scheme val="minor"/>
          </rPr>
          <t>chit trang:
13.690k</t>
        </r>
      </text>
    </comment>
    <comment ref="D29" authorId="1" shapeId="0" xr:uid="{D010A010-7E71-B545-868C-FFD522C95CCE}">
      <text>
        <r>
          <rPr>
            <b/>
            <sz val="10"/>
            <color rgb="FF000000"/>
            <rFont val="Tahoma"/>
            <family val="2"/>
          </rPr>
          <t>Việt Hoàng:</t>
        </r>
        <r>
          <rPr>
            <sz val="10"/>
            <color rgb="FF000000"/>
            <rFont val="Tahoma"/>
            <family val="2"/>
          </rPr>
          <t xml:space="preserve">
</t>
        </r>
        <r>
          <rPr>
            <sz val="10"/>
            <color rgb="FF000000"/>
            <rFont val="Tahoma"/>
            <family val="2"/>
          </rPr>
          <t>22.990.000</t>
        </r>
      </text>
    </comment>
    <comment ref="B30" authorId="4" shapeId="0" xr:uid="{CFC8C868-7D7F-4757-90A5-45BE97EB4681}">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0" authorId="0" shapeId="0" xr:uid="{BFD044EE-CE3D-7846-A043-560BA0041936}">
      <text>
        <r>
          <rPr>
            <b/>
            <sz val="10"/>
            <color rgb="FF000000"/>
            <rFont val="Tahoma"/>
            <family val="2"/>
          </rPr>
          <t>W2 5790</t>
        </r>
      </text>
    </comment>
    <comment ref="E30" authorId="4" shapeId="0" xr:uid="{49606283-5BDB-A740-8160-9C0F423ED253}">
      <text>
        <r>
          <rPr>
            <b/>
            <sz val="10"/>
            <color rgb="FF000000"/>
            <rFont val="Tahoma"/>
            <family val="2"/>
          </rPr>
          <t xml:space="preserve">was 5690
</t>
        </r>
        <r>
          <rPr>
            <b/>
            <sz val="10"/>
            <color rgb="FF000000"/>
            <rFont val="Tahoma"/>
            <family val="2"/>
          </rPr>
          <t xml:space="preserve">
</t>
        </r>
        <r>
          <rPr>
            <b/>
            <sz val="10"/>
            <color rgb="FF000000"/>
            <rFont val="Tahoma"/>
            <family val="2"/>
          </rPr>
          <t>vnp1%</t>
        </r>
      </text>
    </comment>
    <comment ref="B31" authorId="4" shapeId="0" xr:uid="{09ECD92B-D565-46B1-9EB9-33466F8F9F62}">
      <text>
        <r>
          <rPr>
            <b/>
            <sz val="10"/>
            <color rgb="FF000000"/>
            <rFont val="Tahoma"/>
            <family val="2"/>
          </rPr>
          <t xml:space="preserve">was 4490
</t>
        </r>
      </text>
    </comment>
    <comment ref="C31" authorId="0" shapeId="0" xr:uid="{6E9B3762-E972-4048-A278-ABE7DAE00F03}">
      <text>
        <r>
          <rPr>
            <b/>
            <sz val="10"/>
            <color rgb="FF000000"/>
            <rFont val="Tahoma"/>
            <family val="2"/>
          </rPr>
          <t>W2 4690</t>
        </r>
      </text>
    </comment>
    <comment ref="E31" authorId="4" shapeId="0" xr:uid="{38DB681D-6A2D-EA4C-8506-9A183F4BB387}">
      <text>
        <r>
          <rPr>
            <b/>
            <sz val="10"/>
            <color rgb="FF000000"/>
            <rFont val="Tahoma"/>
            <family val="2"/>
          </rPr>
          <t xml:space="preserve">was 4490
</t>
        </r>
        <r>
          <rPr>
            <b/>
            <sz val="10"/>
            <color rgb="FF000000"/>
            <rFont val="Tahoma"/>
            <family val="2"/>
          </rPr>
          <t>vnp1%</t>
        </r>
      </text>
    </comment>
    <comment ref="F31" authorId="3" shapeId="0" xr:uid="{756D6F39-1C55-424E-9CD3-0602189988A9}">
      <text>
        <r>
          <rPr>
            <sz val="12"/>
            <color theme="1"/>
            <rFont val="Aptos Narrow"/>
            <family val="2"/>
            <scheme val="minor"/>
          </rPr>
          <t>chit trang:
4.590k</t>
        </r>
      </text>
    </comment>
    <comment ref="B32" authorId="4" shapeId="0" xr:uid="{D25C4422-46BD-4D3D-A46E-0E6D00AFB513}">
      <text>
        <r>
          <rPr>
            <b/>
            <sz val="10"/>
            <color rgb="FF000000"/>
            <rFont val="Tahoma"/>
            <family val="2"/>
          </rPr>
          <t>was 3190</t>
        </r>
      </text>
    </comment>
    <comment ref="C32" authorId="0" shapeId="0" xr:uid="{4496AEF2-D8A7-A64E-B6B2-007121B6CADB}">
      <text>
        <r>
          <rPr>
            <b/>
            <sz val="10"/>
            <color rgb="FF000000"/>
            <rFont val="Tahoma"/>
            <family val="2"/>
          </rPr>
          <t>W2 3390</t>
        </r>
      </text>
    </comment>
    <comment ref="F32" authorId="3" shapeId="0" xr:uid="{BFCAACC5-BC9E-4E97-9087-3D7FB2A457C9}">
      <text>
        <r>
          <rPr>
            <sz val="12"/>
            <color theme="1"/>
            <rFont val="Aptos Narrow"/>
            <family val="2"/>
            <scheme val="minor"/>
          </rPr>
          <t>chit trang:
3.390k</t>
        </r>
      </text>
    </comment>
    <comment ref="B33" authorId="4" shapeId="0" xr:uid="{DD5855A3-5145-42BA-85D9-D4F936C020D8}">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3" authorId="1" shapeId="0" xr:uid="{78206C3C-A021-E74E-8037-83D9AD14EFCB}">
      <text>
        <r>
          <rPr>
            <b/>
            <sz val="10"/>
            <color rgb="FF000000"/>
            <rFont val="Tahoma"/>
            <family val="2"/>
          </rPr>
          <t>Việt Hoàng:</t>
        </r>
        <r>
          <rPr>
            <sz val="10"/>
            <color rgb="FF000000"/>
            <rFont val="Tahoma"/>
            <family val="2"/>
          </rPr>
          <t xml:space="preserve">
</t>
        </r>
        <r>
          <rPr>
            <sz val="10"/>
            <color rgb="FF000000"/>
            <rFont val="Tahoma"/>
            <family val="2"/>
          </rPr>
          <t>17.490.000</t>
        </r>
      </text>
    </comment>
    <comment ref="C34" authorId="0" shapeId="0" xr:uid="{37B9FFE1-4B07-49D9-9905-7FEFC88BBDFC}">
      <text>
        <r>
          <rPr>
            <b/>
            <sz val="10"/>
            <color rgb="FF000000"/>
            <rFont val="Tahoma"/>
            <family val="2"/>
          </rPr>
          <t>W2 21890</t>
        </r>
      </text>
    </comment>
    <comment ref="D34" authorId="1" shapeId="0" xr:uid="{4900E1BB-910E-485A-8145-22D4D8C0898C}">
      <text>
        <r>
          <rPr>
            <b/>
            <sz val="10"/>
            <color rgb="FF000000"/>
            <rFont val="Tahoma"/>
            <family val="2"/>
          </rPr>
          <t>Việt Hoàng:</t>
        </r>
        <r>
          <rPr>
            <sz val="10"/>
            <color rgb="FF000000"/>
            <rFont val="Tahoma"/>
            <family val="2"/>
          </rPr>
          <t xml:space="preserve">
</t>
        </r>
        <r>
          <rPr>
            <sz val="10"/>
            <color rgb="FF000000"/>
            <rFont val="Tahoma"/>
            <family val="2"/>
          </rPr>
          <t xml:space="preserve">Last week:
</t>
        </r>
        <r>
          <rPr>
            <sz val="10"/>
            <color rgb="FF000000"/>
            <rFont val="Tahoma"/>
            <family val="2"/>
          </rPr>
          <t>21.890.000</t>
        </r>
      </text>
    </comment>
    <comment ref="F34" authorId="3" shapeId="0" xr:uid="{522D9220-2D04-4BC9-9264-46AA7785DC6D}">
      <text>
        <r>
          <rPr>
            <sz val="12"/>
            <color theme="1"/>
            <rFont val="Aptos Narrow"/>
            <family val="2"/>
            <scheme val="minor"/>
          </rPr>
          <t>chit trang:
22.090k</t>
        </r>
      </text>
    </comment>
    <comment ref="B35" authorId="4" shapeId="0" xr:uid="{F521689E-2BBB-4A50-873D-CA1B7A3718E4}">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5" authorId="1" shapeId="0" xr:uid="{94AB24AE-C694-F942-9750-DBE4A265C16D}">
      <text>
        <r>
          <rPr>
            <b/>
            <sz val="10"/>
            <color rgb="FF000000"/>
            <rFont val="Tahoma"/>
            <family val="2"/>
          </rPr>
          <t>Việt Hoàng:</t>
        </r>
        <r>
          <rPr>
            <sz val="10"/>
            <color rgb="FF000000"/>
            <rFont val="Tahoma"/>
            <family val="2"/>
          </rPr>
          <t xml:space="preserve">
</t>
        </r>
        <r>
          <rPr>
            <sz val="10"/>
            <color rgb="FF000000"/>
            <rFont val="Tahoma"/>
            <family val="2"/>
          </rPr>
          <t>25.390.000</t>
        </r>
      </text>
    </comment>
    <comment ref="F35" authorId="3" shapeId="0" xr:uid="{4C1A8690-B38A-44CE-B3F4-94D3A5F45A35}">
      <text>
        <r>
          <rPr>
            <sz val="12"/>
            <color theme="1"/>
            <rFont val="Aptos Narrow"/>
            <family val="2"/>
            <scheme val="minor"/>
          </rPr>
          <t>chit trang:
24.990k</t>
        </r>
      </text>
    </comment>
    <comment ref="G35" authorId="2" shapeId="0" xr:uid="{508849F9-C28A-4FB1-B3DF-BD517388A494}">
      <text>
        <r>
          <rPr>
            <sz val="12"/>
            <color theme="1"/>
            <rFont val="Aptos Narrow"/>
            <family val="2"/>
            <scheme val="minor"/>
          </rPr>
          <t>Tran Dat:
25890</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Tran Dat</author>
    <author>chit trang</author>
    <author>Microsoft Office User</author>
    <author>Duy</author>
    <author>Việt Hoàng</author>
  </authors>
  <commentList>
    <comment ref="G2" authorId="0" shapeId="0" xr:uid="{5E31BE5E-5D20-4C3A-B5B5-7DFFE446AE74}">
      <text>
        <r>
          <rPr>
            <sz val="12"/>
            <color rgb="FF000000"/>
            <rFont val="Aptos Narrow"/>
            <family val="2"/>
          </rPr>
          <t xml:space="preserve">Tran Dat:
</t>
        </r>
        <r>
          <rPr>
            <sz val="12"/>
            <color rgb="FF000000"/>
            <rFont val="Aptos Narrow"/>
            <family val="2"/>
          </rPr>
          <t>16190</t>
        </r>
      </text>
    </comment>
    <comment ref="F3" authorId="1" shapeId="0" xr:uid="{2DE48324-0304-4951-AB74-C41BC9612E64}">
      <text>
        <r>
          <rPr>
            <sz val="12"/>
            <color theme="1"/>
            <rFont val="Aptos Narrow"/>
            <family val="2"/>
            <scheme val="minor"/>
          </rPr>
          <t>chit trang:
19.190k</t>
        </r>
      </text>
    </comment>
    <comment ref="B4" authorId="2" shapeId="0" xr:uid="{9990C6D8-9B06-42EF-A634-8CECA5B93AC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5" authorId="3" shapeId="0" xr:uid="{D6F8A1A5-1EE4-4E6C-BDC9-1C577C631029}">
      <text>
        <r>
          <rPr>
            <b/>
            <sz val="10"/>
            <color rgb="FF000000"/>
            <rFont val="Tahoma"/>
            <family val="2"/>
          </rPr>
          <t>W3 25390</t>
        </r>
      </text>
    </comment>
    <comment ref="D5" authorId="4" shapeId="0" xr:uid="{7E797D5C-88C0-4CC3-A9AC-75FD95DC958B}">
      <text>
        <r>
          <rPr>
            <b/>
            <sz val="10"/>
            <color rgb="FF000000"/>
            <rFont val="Tahoma"/>
            <family val="2"/>
          </rPr>
          <t>Việt Hoàng:</t>
        </r>
        <r>
          <rPr>
            <sz val="10"/>
            <color rgb="FF000000"/>
            <rFont val="Tahoma"/>
            <family val="2"/>
          </rPr>
          <t xml:space="preserve">
</t>
        </r>
        <r>
          <rPr>
            <sz val="10"/>
            <color rgb="FF000000"/>
            <rFont val="Tahoma"/>
            <family val="2"/>
          </rPr>
          <t>25.290.000</t>
        </r>
      </text>
    </comment>
    <comment ref="F5" authorId="1" shapeId="0" xr:uid="{FF1D9880-C5AF-4C52-A860-674EDEB029AA}">
      <text>
        <r>
          <rPr>
            <sz val="12"/>
            <color theme="1"/>
            <rFont val="Aptos Narrow"/>
            <family val="2"/>
            <scheme val="minor"/>
          </rPr>
          <t>chit trang:
25.090</t>
        </r>
      </text>
    </comment>
    <comment ref="G5" authorId="0" shapeId="0" xr:uid="{F00E99CB-ACCF-FA40-8445-0F60C6F961A9}">
      <text>
        <r>
          <rPr>
            <b/>
            <sz val="10"/>
            <color rgb="FF000000"/>
            <rFont val="Tahoma"/>
            <family val="2"/>
          </rPr>
          <t>Tran Dat:</t>
        </r>
        <r>
          <rPr>
            <sz val="10"/>
            <color rgb="FF000000"/>
            <rFont val="Tahoma"/>
            <family val="2"/>
          </rPr>
          <t xml:space="preserve">
</t>
        </r>
        <r>
          <rPr>
            <sz val="10"/>
            <color rgb="FF000000"/>
            <rFont val="Tahoma"/>
            <family val="2"/>
          </rPr>
          <t>24590</t>
        </r>
      </text>
    </comment>
    <comment ref="B6" authorId="2" shapeId="0" xr:uid="{2F904E7A-58BB-4B3E-B563-F4EE9A01AC2F}">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6" authorId="1" shapeId="0" xr:uid="{0AF6592E-B00D-46BB-8BF6-D7557D726128}">
      <text>
        <r>
          <rPr>
            <sz val="12"/>
            <color theme="1"/>
            <rFont val="Aptos Narrow"/>
            <family val="2"/>
            <scheme val="minor"/>
          </rPr>
          <t>chit trang:
30.990k</t>
        </r>
      </text>
    </comment>
    <comment ref="F7" authorId="1" shapeId="0" xr:uid="{0D469017-6E96-4386-9582-79F9B1B75A2C}">
      <text>
        <r>
          <rPr>
            <sz val="12"/>
            <color theme="1"/>
            <rFont val="Aptos Narrow"/>
            <family val="2"/>
            <scheme val="minor"/>
          </rPr>
          <t>chit trang:
15.890k</t>
        </r>
      </text>
    </comment>
    <comment ref="G7" authorId="0" shapeId="0" xr:uid="{08DD1209-D008-544D-B946-07A99F3AEB80}">
      <text>
        <r>
          <rPr>
            <b/>
            <sz val="10"/>
            <color rgb="FF000000"/>
            <rFont val="Tahoma"/>
            <family val="2"/>
          </rPr>
          <t>Tran Dat:</t>
        </r>
        <r>
          <rPr>
            <sz val="10"/>
            <color rgb="FF000000"/>
            <rFont val="Tahoma"/>
            <family val="2"/>
          </rPr>
          <t xml:space="preserve">
</t>
        </r>
        <r>
          <rPr>
            <sz val="10"/>
            <color rgb="FF000000"/>
            <rFont val="Tahoma"/>
            <family val="2"/>
          </rPr>
          <t>15490</t>
        </r>
      </text>
    </comment>
    <comment ref="C8" authorId="3" shapeId="0" xr:uid="{C46BBC58-25A8-9F45-996D-FC139B150AAB}">
      <text>
        <r>
          <rPr>
            <b/>
            <sz val="10"/>
            <color rgb="FF000000"/>
            <rFont val="Tahoma"/>
            <family val="2"/>
          </rPr>
          <t>W3 19690</t>
        </r>
      </text>
    </comment>
    <comment ref="F8" authorId="1" shapeId="0" xr:uid="{FBB7BCEA-6474-434B-A3E9-EE3A8EA91BFC}">
      <text>
        <r>
          <rPr>
            <sz val="12"/>
            <color theme="1"/>
            <rFont val="Aptos Narrow"/>
            <family val="2"/>
            <scheme val="minor"/>
          </rPr>
          <t>chit trang:
19.490k</t>
        </r>
      </text>
    </comment>
    <comment ref="B9" authorId="2" shapeId="0" xr:uid="{00A565B6-6099-4892-B24A-561B70A9F082}">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3" shapeId="0" xr:uid="{C9451628-577D-47BC-BE66-30147077A267}">
      <text>
        <r>
          <rPr>
            <b/>
            <sz val="10"/>
            <color rgb="FF000000"/>
            <rFont val="Tahoma"/>
            <family val="2"/>
          </rPr>
          <t>W3 28590</t>
        </r>
      </text>
    </comment>
    <comment ref="F9" authorId="1" shapeId="0" xr:uid="{C413EFAB-4BC7-4F86-8BFC-09174922CEDC}">
      <text>
        <r>
          <rPr>
            <sz val="12"/>
            <color theme="1"/>
            <rFont val="Aptos Narrow"/>
            <family val="2"/>
            <scheme val="minor"/>
          </rPr>
          <t>chit trang:
27.990k</t>
        </r>
      </text>
    </comment>
    <comment ref="B10" authorId="2" shapeId="0" xr:uid="{E0A9AA33-E409-45E3-9540-42A718F8CD84}">
      <text>
        <r>
          <rPr>
            <b/>
            <sz val="10"/>
            <color rgb="FF000000"/>
            <rFont val="Tahoma"/>
            <family val="2"/>
          </rPr>
          <t>was 18440</t>
        </r>
      </text>
    </comment>
    <comment ref="F10" authorId="1" shapeId="0" xr:uid="{212781DB-C07F-405F-8C2C-A1E967954154}">
      <text>
        <r>
          <rPr>
            <sz val="12"/>
            <color theme="1"/>
            <rFont val="Aptos Narrow"/>
            <family val="2"/>
            <scheme val="minor"/>
          </rPr>
          <t>chit trang:
17.990k</t>
        </r>
      </text>
    </comment>
    <comment ref="G10" authorId="0" shapeId="0" xr:uid="{820FD667-C808-C946-8106-1391D5FF2B10}">
      <text>
        <r>
          <rPr>
            <b/>
            <sz val="10"/>
            <color rgb="FF000000"/>
            <rFont val="Tahoma"/>
            <family val="2"/>
          </rPr>
          <t>Tran Dat:</t>
        </r>
        <r>
          <rPr>
            <sz val="10"/>
            <color rgb="FF000000"/>
            <rFont val="Tahoma"/>
            <family val="2"/>
          </rPr>
          <t xml:space="preserve">
</t>
        </r>
        <r>
          <rPr>
            <sz val="10"/>
            <color rgb="FF000000"/>
            <rFont val="Tahoma"/>
            <family val="2"/>
          </rPr>
          <t xml:space="preserve">17.490
</t>
        </r>
      </text>
    </comment>
    <comment ref="E11" authorId="2" shapeId="0" xr:uid="{9FD00132-DEC1-4B4D-8867-2DCA86C47FFC}">
      <text>
        <r>
          <rPr>
            <b/>
            <sz val="10"/>
            <color rgb="FF000000"/>
            <rFont val="Tahoma"/>
            <family val="2"/>
          </rPr>
          <t>was 12990</t>
        </r>
      </text>
    </comment>
    <comment ref="F11" authorId="1" shapeId="0" xr:uid="{061C8231-1C8D-4482-96CA-F29CEFBF0653}">
      <text>
        <r>
          <rPr>
            <sz val="12"/>
            <color theme="1"/>
            <rFont val="Aptos Narrow"/>
            <family val="2"/>
            <scheme val="minor"/>
          </rPr>
          <t>chit trang:
12.890k</t>
        </r>
      </text>
    </comment>
    <comment ref="G11" authorId="0" shapeId="0" xr:uid="{6F80A624-87EF-484B-B986-640483286543}">
      <text>
        <r>
          <rPr>
            <sz val="12"/>
            <color rgb="FF000000"/>
            <rFont val="Aptos Narrow"/>
            <family val="2"/>
          </rPr>
          <t xml:space="preserve">Tran Dat:
</t>
        </r>
        <r>
          <rPr>
            <sz val="12"/>
            <color rgb="FF000000"/>
            <rFont val="Aptos Narrow"/>
            <family val="2"/>
          </rPr>
          <t>12690</t>
        </r>
      </text>
    </comment>
    <comment ref="B12" authorId="2" shapeId="0" xr:uid="{ACFE46A9-5E7D-48EB-B253-C3EA3F54677B}">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3" authorId="3" shapeId="0" xr:uid="{C3F21FBE-B217-D24C-8F53-CD3B5A68E330}">
      <text>
        <r>
          <rPr>
            <b/>
            <sz val="10"/>
            <color rgb="FF000000"/>
            <rFont val="Tahoma"/>
            <family val="2"/>
          </rPr>
          <t>W3 10590</t>
        </r>
      </text>
    </comment>
    <comment ref="C14" authorId="3" shapeId="0" xr:uid="{16206D8B-29D7-6447-83FD-207AA0ED0C4D}">
      <text>
        <r>
          <rPr>
            <b/>
            <sz val="10"/>
            <color rgb="FF000000"/>
            <rFont val="Tahoma"/>
            <family val="2"/>
          </rPr>
          <t>W3 13990</t>
        </r>
      </text>
    </comment>
    <comment ref="E14" authorId="2" shapeId="0" xr:uid="{0E4339AE-CAD8-C34C-A2F4-523A5C20B2DA}">
      <text>
        <r>
          <rPr>
            <b/>
            <sz val="10"/>
            <color rgb="FF000000"/>
            <rFont val="Tahoma"/>
            <family val="2"/>
          </rPr>
          <t xml:space="preserve">was  13790
</t>
        </r>
        <r>
          <rPr>
            <b/>
            <sz val="10"/>
            <color rgb="FF000000"/>
            <rFont val="Tahoma"/>
            <family val="2"/>
          </rPr>
          <t xml:space="preserve">
</t>
        </r>
        <r>
          <rPr>
            <b/>
            <sz val="10"/>
            <color rgb="FF000000"/>
            <rFont val="Tahoma"/>
            <family val="2"/>
          </rPr>
          <t>vnp1%</t>
        </r>
      </text>
    </comment>
    <comment ref="G15" authorId="0" shapeId="0" xr:uid="{397BA189-539B-014A-8CAA-50E1F78A5C64}">
      <text>
        <r>
          <rPr>
            <b/>
            <sz val="10"/>
            <color rgb="FF000000"/>
            <rFont val="Tahoma"/>
            <family val="2"/>
          </rPr>
          <t>Tran Dat:</t>
        </r>
        <r>
          <rPr>
            <sz val="10"/>
            <color rgb="FF000000"/>
            <rFont val="Tahoma"/>
            <family val="2"/>
          </rPr>
          <t xml:space="preserve">
</t>
        </r>
        <r>
          <rPr>
            <sz val="10"/>
            <color rgb="FF000000"/>
            <rFont val="Tahoma"/>
            <family val="2"/>
          </rPr>
          <t>8290</t>
        </r>
      </text>
    </comment>
    <comment ref="B16" authorId="2" shapeId="0" xr:uid="{2B1BD064-FBC6-4DFF-9CBF-DE5D08D2DF2C}">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F16" authorId="1" shapeId="0" xr:uid="{0F440A42-500E-4265-9D1F-8B7C3BAFCF2E}">
      <text>
        <r>
          <rPr>
            <sz val="12"/>
            <color theme="1"/>
            <rFont val="Aptos Narrow"/>
            <family val="2"/>
            <scheme val="minor"/>
          </rPr>
          <t>chit trang:
9.690k</t>
        </r>
      </text>
    </comment>
    <comment ref="B17" authorId="2" shapeId="0" xr:uid="{8D7B950C-E3D8-4EF7-A851-7469D7454B70}">
      <text>
        <r>
          <rPr>
            <b/>
            <sz val="10"/>
            <color rgb="FF000000"/>
            <rFont val="Tahoma"/>
            <family val="2"/>
          </rPr>
          <t>was 14390</t>
        </r>
      </text>
    </comment>
    <comment ref="F17" authorId="1" shapeId="0" xr:uid="{5AE0EDE2-B3C2-4921-9734-4727455B32BC}">
      <text>
        <r>
          <rPr>
            <sz val="12"/>
            <color rgb="FF000000"/>
            <rFont val="Aptos Narrow"/>
            <family val="2"/>
          </rPr>
          <t xml:space="preserve">chit trang:
</t>
        </r>
        <r>
          <rPr>
            <sz val="12"/>
            <color rgb="FF000000"/>
            <rFont val="Aptos Narrow"/>
            <family val="2"/>
          </rPr>
          <t>16.990k</t>
        </r>
      </text>
    </comment>
    <comment ref="F18" authorId="1" shapeId="0" xr:uid="{9CDB8F90-3869-4CD8-ABA5-33CA084E0B92}">
      <text>
        <r>
          <rPr>
            <sz val="12"/>
            <color theme="1"/>
            <rFont val="Aptos Narrow"/>
            <family val="2"/>
            <scheme val="minor"/>
          </rPr>
          <t>chit trang:
22.490k</t>
        </r>
      </text>
    </comment>
    <comment ref="C19" authorId="3" shapeId="0" xr:uid="{CA1466FC-B03D-1543-A6A1-34B1FA73B589}">
      <text>
        <r>
          <rPr>
            <b/>
            <sz val="10"/>
            <color rgb="FF000000"/>
            <rFont val="Tahoma"/>
            <family val="2"/>
          </rPr>
          <t>W3 27990</t>
        </r>
      </text>
    </comment>
    <comment ref="B20" authorId="2" shapeId="0" xr:uid="{FFF478FC-3801-4D67-80CE-29456C95068B}">
      <text>
        <r>
          <rPr>
            <b/>
            <sz val="10"/>
            <color rgb="FF000000"/>
            <rFont val="Tahoma"/>
            <family val="2"/>
          </rPr>
          <t>was 36640</t>
        </r>
      </text>
    </comment>
    <comment ref="F20" authorId="1" shapeId="0" xr:uid="{FD46805B-7AB4-45A6-A7BE-443D24B2751C}">
      <text>
        <r>
          <rPr>
            <sz val="12"/>
            <color theme="1"/>
            <rFont val="Aptos Narrow"/>
            <family val="2"/>
            <scheme val="minor"/>
          </rPr>
          <t>chit trang:
36.590k</t>
        </r>
      </text>
    </comment>
    <comment ref="D21" authorId="4" shapeId="0" xr:uid="{B69D42AF-7329-894F-89DE-94280C09EBD3}">
      <text>
        <r>
          <rPr>
            <b/>
            <sz val="10"/>
            <color rgb="FF000000"/>
            <rFont val="Tahoma"/>
            <family val="2"/>
          </rPr>
          <t>Việt Hoàng:</t>
        </r>
        <r>
          <rPr>
            <sz val="10"/>
            <color rgb="FF000000"/>
            <rFont val="Tahoma"/>
            <family val="2"/>
          </rPr>
          <t xml:space="preserve">
</t>
        </r>
        <r>
          <rPr>
            <sz val="10"/>
            <color rgb="FF000000"/>
            <rFont val="Tahoma"/>
            <family val="2"/>
          </rPr>
          <t>5.890.000</t>
        </r>
      </text>
    </comment>
    <comment ref="G21" authorId="0" shapeId="0" xr:uid="{9C98153B-FEC5-3741-895F-BDF56DB4DF1F}">
      <text>
        <r>
          <rPr>
            <b/>
            <sz val="10"/>
            <color rgb="FF000000"/>
            <rFont val="Tahoma"/>
            <family val="2"/>
          </rPr>
          <t>Tran Dat:</t>
        </r>
        <r>
          <rPr>
            <sz val="10"/>
            <color rgb="FF000000"/>
            <rFont val="Tahoma"/>
            <family val="2"/>
          </rPr>
          <t xml:space="preserve">
</t>
        </r>
        <r>
          <rPr>
            <sz val="10"/>
            <color rgb="FF000000"/>
            <rFont val="Tahoma"/>
            <family val="2"/>
          </rPr>
          <t>5690</t>
        </r>
      </text>
    </comment>
    <comment ref="E22" authorId="2" shapeId="0" xr:uid="{8AB7C587-BB32-B042-8C5C-1EB44C6BBF29}">
      <text>
        <r>
          <rPr>
            <b/>
            <sz val="10"/>
            <color rgb="FF000000"/>
            <rFont val="Tahoma"/>
            <family val="2"/>
          </rPr>
          <t xml:space="preserve">was 6722
</t>
        </r>
        <r>
          <rPr>
            <b/>
            <sz val="10"/>
            <color rgb="FF000000"/>
            <rFont val="Tahoma"/>
            <family val="2"/>
          </rPr>
          <t xml:space="preserve">
</t>
        </r>
        <r>
          <rPr>
            <b/>
            <sz val="10"/>
            <color rgb="FF000000"/>
            <rFont val="Tahoma"/>
            <family val="2"/>
          </rPr>
          <t>vnp1%</t>
        </r>
      </text>
    </comment>
    <comment ref="F22" authorId="1" shapeId="0" xr:uid="{E4376347-9716-48F3-8013-07D94F56CFF7}">
      <text>
        <r>
          <rPr>
            <sz val="12"/>
            <color theme="1"/>
            <rFont val="Aptos Narrow"/>
            <family val="2"/>
            <scheme val="minor"/>
          </rPr>
          <t>chit trang:
6.290k</t>
        </r>
      </text>
    </comment>
    <comment ref="G22" authorId="0" shapeId="0" xr:uid="{93E5BD85-12BF-6A4E-B69A-8506C93877F7}">
      <text>
        <r>
          <rPr>
            <b/>
            <sz val="10"/>
            <color rgb="FF000000"/>
            <rFont val="Tahoma"/>
            <family val="2"/>
          </rPr>
          <t>Tran Dat:</t>
        </r>
        <r>
          <rPr>
            <sz val="10"/>
            <color rgb="FF000000"/>
            <rFont val="Tahoma"/>
            <family val="2"/>
          </rPr>
          <t xml:space="preserve">
</t>
        </r>
        <r>
          <rPr>
            <sz val="10"/>
            <color rgb="FF000000"/>
            <rFont val="Tahoma"/>
            <family val="2"/>
          </rPr>
          <t>6790</t>
        </r>
      </text>
    </comment>
    <comment ref="C23" authorId="3" shapeId="0" xr:uid="{4C56BD61-E731-6A41-A23D-8DC79920D110}">
      <text>
        <r>
          <rPr>
            <b/>
            <sz val="10"/>
            <color rgb="FF000000"/>
            <rFont val="Tahoma"/>
            <family val="2"/>
          </rPr>
          <t>W3 6590</t>
        </r>
      </text>
    </comment>
    <comment ref="D23" authorId="4" shapeId="0" xr:uid="{7132D7F0-536F-5B47-8D61-7C082978E678}">
      <text>
        <r>
          <rPr>
            <b/>
            <sz val="10"/>
            <color rgb="FF000000"/>
            <rFont val="Tahoma"/>
            <family val="2"/>
          </rPr>
          <t>Việt Hoàng:</t>
        </r>
        <r>
          <rPr>
            <sz val="10"/>
            <color rgb="FF000000"/>
            <rFont val="Tahoma"/>
            <family val="2"/>
          </rPr>
          <t xml:space="preserve">
</t>
        </r>
        <r>
          <rPr>
            <sz val="10"/>
            <color rgb="FF000000"/>
            <rFont val="Tahoma"/>
            <family val="2"/>
          </rPr>
          <t>6.590.000</t>
        </r>
      </text>
    </comment>
    <comment ref="G23" authorId="0" shapeId="0" xr:uid="{61B2FA59-68DF-4069-BCCC-51B7A9A6DA25}">
      <text>
        <r>
          <rPr>
            <sz val="12"/>
            <color rgb="FF000000"/>
            <rFont val="Aptos Narrow"/>
            <family val="2"/>
          </rPr>
          <t xml:space="preserve">Tran Dat:
</t>
        </r>
        <r>
          <rPr>
            <sz val="12"/>
            <color rgb="FF000000"/>
            <rFont val="Aptos Narrow"/>
            <family val="2"/>
          </rPr>
          <t>6590</t>
        </r>
      </text>
    </comment>
    <comment ref="C24" authorId="3" shapeId="0" xr:uid="{1FE10CB5-3AE4-C54A-896D-9724734E5991}">
      <text>
        <r>
          <rPr>
            <b/>
            <sz val="10"/>
            <color rgb="FF000000"/>
            <rFont val="Tahoma"/>
            <family val="2"/>
          </rPr>
          <t>W3 7990</t>
        </r>
      </text>
    </comment>
    <comment ref="E24" authorId="2" shapeId="0" xr:uid="{D8F29878-D432-C24B-A3E8-6E9A79E2CCD9}">
      <text>
        <r>
          <rPr>
            <b/>
            <sz val="10"/>
            <color rgb="FF000000"/>
            <rFont val="Tahoma"/>
            <family val="2"/>
          </rPr>
          <t xml:space="preserve">was 7415
</t>
        </r>
        <r>
          <rPr>
            <b/>
            <sz val="10"/>
            <color rgb="FF000000"/>
            <rFont val="Tahoma"/>
            <family val="2"/>
          </rPr>
          <t xml:space="preserve">
</t>
        </r>
        <r>
          <rPr>
            <b/>
            <sz val="10"/>
            <color rgb="FF000000"/>
            <rFont val="Tahoma"/>
            <family val="2"/>
          </rPr>
          <t>vnp1%</t>
        </r>
      </text>
    </comment>
    <comment ref="F24" authorId="1" shapeId="0" xr:uid="{3249263B-EE7B-4207-850B-9E7601F2F1B0}">
      <text>
        <r>
          <rPr>
            <sz val="12"/>
            <color theme="1"/>
            <rFont val="Aptos Narrow"/>
            <family val="2"/>
            <scheme val="minor"/>
          </rPr>
          <t>chit trang:
7.790k</t>
        </r>
      </text>
    </comment>
    <comment ref="G24" authorId="0" shapeId="0" xr:uid="{2EDE84CA-A9AE-4059-BE78-EE89C185538E}">
      <text>
        <r>
          <rPr>
            <sz val="12"/>
            <color rgb="FF000000"/>
            <rFont val="Aptos Narrow"/>
            <family val="2"/>
          </rPr>
          <t>8090</t>
        </r>
      </text>
    </comment>
    <comment ref="C25" authorId="3" shapeId="0" xr:uid="{F1208F2C-A907-1C43-AD6F-8B933AD9A0D7}">
      <text>
        <r>
          <rPr>
            <b/>
            <sz val="10"/>
            <color rgb="FF000000"/>
            <rFont val="Tahoma"/>
            <family val="2"/>
          </rPr>
          <t>W3 10290</t>
        </r>
      </text>
    </comment>
    <comment ref="D25" authorId="4" shapeId="0" xr:uid="{958A5CD8-A046-1845-A61D-4F9B695EB648}">
      <text>
        <r>
          <rPr>
            <b/>
            <sz val="10"/>
            <color rgb="FF000000"/>
            <rFont val="Tahoma"/>
            <family val="2"/>
          </rPr>
          <t>Việt Hoàng:</t>
        </r>
        <r>
          <rPr>
            <sz val="10"/>
            <color rgb="FF000000"/>
            <rFont val="Tahoma"/>
            <family val="2"/>
          </rPr>
          <t xml:space="preserve">
</t>
        </r>
        <r>
          <rPr>
            <sz val="10"/>
            <color rgb="FF000000"/>
            <rFont val="Tahoma"/>
            <family val="2"/>
          </rPr>
          <t>10.490.000</t>
        </r>
      </text>
    </comment>
    <comment ref="E25" authorId="2" shapeId="0" xr:uid="{03446336-CC87-F94C-BB8B-FA38A07280AD}">
      <text>
        <r>
          <rPr>
            <b/>
            <sz val="10"/>
            <color rgb="FF000000"/>
            <rFont val="Tahoma"/>
            <family val="2"/>
          </rPr>
          <t xml:space="preserve">was 10187
</t>
        </r>
        <r>
          <rPr>
            <b/>
            <sz val="10"/>
            <color rgb="FF000000"/>
            <rFont val="Tahoma"/>
            <family val="2"/>
          </rPr>
          <t xml:space="preserve">
</t>
        </r>
        <r>
          <rPr>
            <b/>
            <sz val="10"/>
            <color rgb="FF000000"/>
            <rFont val="Tahoma"/>
            <family val="2"/>
          </rPr>
          <t>vnp1%</t>
        </r>
      </text>
    </comment>
    <comment ref="G25" authorId="0" shapeId="0" xr:uid="{EE5EF0CC-A767-F54F-8E74-B6B370C4AD7F}">
      <text>
        <r>
          <rPr>
            <b/>
            <sz val="10"/>
            <color rgb="FF000000"/>
            <rFont val="Tahoma"/>
            <family val="2"/>
          </rPr>
          <t>Tran Dat:</t>
        </r>
        <r>
          <rPr>
            <sz val="10"/>
            <color rgb="FF000000"/>
            <rFont val="Tahoma"/>
            <family val="2"/>
          </rPr>
          <t xml:space="preserve">
</t>
        </r>
        <r>
          <rPr>
            <sz val="10"/>
            <color rgb="FF000000"/>
            <rFont val="Tahoma"/>
            <family val="2"/>
          </rPr>
          <t>10190</t>
        </r>
      </text>
    </comment>
    <comment ref="C26" authorId="3" shapeId="0" xr:uid="{58BDAD5B-DBCC-47BF-A322-041337583933}">
      <text>
        <r>
          <rPr>
            <b/>
            <sz val="10"/>
            <color rgb="FF000000"/>
            <rFont val="Tahoma"/>
            <family val="2"/>
          </rPr>
          <t>W3 12590</t>
        </r>
      </text>
    </comment>
    <comment ref="E26" authorId="2" shapeId="0" xr:uid="{94B77747-935D-7B40-BD38-4F6358A18949}">
      <text>
        <r>
          <rPr>
            <b/>
            <sz val="10"/>
            <color rgb="FF000000"/>
            <rFont val="Tahoma"/>
            <family val="2"/>
          </rPr>
          <t xml:space="preserve">was 12860
</t>
        </r>
        <r>
          <rPr>
            <b/>
            <sz val="10"/>
            <color rgb="FF000000"/>
            <rFont val="Tahoma"/>
            <family val="2"/>
          </rPr>
          <t xml:space="preserve">
</t>
        </r>
        <r>
          <rPr>
            <b/>
            <sz val="10"/>
            <color rgb="FF000000"/>
            <rFont val="Tahoma"/>
            <family val="2"/>
          </rPr>
          <t>vnp1%</t>
        </r>
      </text>
    </comment>
    <comment ref="C27" authorId="3" shapeId="0" xr:uid="{153BF78D-ED83-413A-9AF0-6901503F198B}">
      <text>
        <r>
          <rPr>
            <b/>
            <sz val="10"/>
            <color rgb="FF000000"/>
            <rFont val="Tahoma"/>
            <family val="2"/>
          </rPr>
          <t>W3 11390</t>
        </r>
      </text>
    </comment>
    <comment ref="D27" authorId="4" shapeId="0" xr:uid="{83FAC2D9-309D-8147-8DAE-D2B87E69BC2E}">
      <text>
        <r>
          <rPr>
            <b/>
            <sz val="10"/>
            <color rgb="FF000000"/>
            <rFont val="Tahoma"/>
            <family val="2"/>
          </rPr>
          <t>Việt Hoàng:</t>
        </r>
        <r>
          <rPr>
            <sz val="10"/>
            <color rgb="FF000000"/>
            <rFont val="Tahoma"/>
            <family val="2"/>
          </rPr>
          <t xml:space="preserve">
</t>
        </r>
        <r>
          <rPr>
            <sz val="10"/>
            <color rgb="FF000000"/>
            <rFont val="Tahoma"/>
            <family val="2"/>
          </rPr>
          <t>11.190.000</t>
        </r>
      </text>
    </comment>
    <comment ref="E27" authorId="2" shapeId="0" xr:uid="{BFB00D72-301E-394E-A4CE-0501750DDBD3}">
      <text>
        <r>
          <rPr>
            <b/>
            <sz val="10"/>
            <color rgb="FF000000"/>
            <rFont val="Tahoma"/>
            <family val="2"/>
          </rPr>
          <t xml:space="preserve">was 10880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7" authorId="1" shapeId="0" xr:uid="{496520E0-57BB-42F9-8D1A-1E95A938F2A0}">
      <text>
        <r>
          <rPr>
            <sz val="12"/>
            <color theme="1"/>
            <rFont val="Aptos Narrow"/>
            <family val="2"/>
            <scheme val="minor"/>
          </rPr>
          <t>11.390k</t>
        </r>
      </text>
    </comment>
    <comment ref="G27" authorId="0" shapeId="0" xr:uid="{F6B96EE7-88C2-9A45-84D5-54C5DE09BAC6}">
      <text>
        <r>
          <rPr>
            <b/>
            <sz val="10"/>
            <color rgb="FF000000"/>
            <rFont val="Tahoma"/>
            <family val="2"/>
          </rPr>
          <t>Tran Dat:</t>
        </r>
        <r>
          <rPr>
            <sz val="10"/>
            <color rgb="FF000000"/>
            <rFont val="Tahoma"/>
            <family val="2"/>
          </rPr>
          <t xml:space="preserve">
</t>
        </r>
        <r>
          <rPr>
            <sz val="10"/>
            <color rgb="FF000000"/>
            <rFont val="Tahoma"/>
            <family val="2"/>
          </rPr>
          <t>10890</t>
        </r>
      </text>
    </comment>
    <comment ref="B28" authorId="2" shapeId="0" xr:uid="{5CC5C43E-C15E-4461-A042-E265A0A5F015}">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3" shapeId="0" xr:uid="{03149B40-5C1E-4216-B2DE-01ED2519BEF8}">
      <text>
        <r>
          <rPr>
            <b/>
            <sz val="10"/>
            <color rgb="FF000000"/>
            <rFont val="Tahoma"/>
            <family val="2"/>
          </rPr>
          <t>W3 13890</t>
        </r>
      </text>
    </comment>
    <comment ref="E28" authorId="2" shapeId="0" xr:uid="{A2F7C9E4-DA6E-7648-A0E9-EE8D9176B120}">
      <text>
        <r>
          <rPr>
            <b/>
            <sz val="10"/>
            <color rgb="FF000000"/>
            <rFont val="Tahoma"/>
            <family val="2"/>
          </rPr>
          <t xml:space="preserve">was 13553
</t>
        </r>
        <r>
          <rPr>
            <b/>
            <sz val="10"/>
            <color rgb="FF000000"/>
            <rFont val="Tahoma"/>
            <family val="2"/>
          </rPr>
          <t xml:space="preserve">
</t>
        </r>
        <r>
          <rPr>
            <b/>
            <sz val="10"/>
            <color rgb="FF000000"/>
            <rFont val="Tahoma"/>
            <family val="2"/>
          </rPr>
          <t>vnp1%</t>
        </r>
      </text>
    </comment>
    <comment ref="F28" authorId="1" shapeId="0" xr:uid="{5AFCCD44-34DF-4CE2-A64E-63DA1113C99B}">
      <text>
        <r>
          <rPr>
            <sz val="12"/>
            <color theme="1"/>
            <rFont val="Aptos Narrow"/>
            <family val="2"/>
            <scheme val="minor"/>
          </rPr>
          <t>chit trang:
13.490</t>
        </r>
      </text>
    </comment>
    <comment ref="B30" authorId="2" shapeId="0" xr:uid="{C73160DC-3D9A-482F-928F-B1CB8267397C}">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0" authorId="3" shapeId="0" xr:uid="{077C4258-595D-4086-B2B8-73F8F989B5A0}">
      <text>
        <r>
          <rPr>
            <b/>
            <sz val="10"/>
            <color rgb="FF000000"/>
            <rFont val="Tahoma"/>
            <family val="2"/>
          </rPr>
          <t>W3 5590</t>
        </r>
      </text>
    </comment>
    <comment ref="D30" authorId="4" shapeId="0" xr:uid="{71C6C73A-4299-E94B-8814-30F0E607D99C}">
      <text>
        <r>
          <rPr>
            <b/>
            <sz val="10"/>
            <color rgb="FF000000"/>
            <rFont val="Tahoma"/>
            <family val="2"/>
          </rPr>
          <t>Việt Hoàng:</t>
        </r>
        <r>
          <rPr>
            <sz val="10"/>
            <color rgb="FF000000"/>
            <rFont val="Tahoma"/>
            <family val="2"/>
          </rPr>
          <t xml:space="preserve">
</t>
        </r>
        <r>
          <rPr>
            <sz val="10"/>
            <color rgb="FF000000"/>
            <rFont val="Tahoma"/>
            <family val="2"/>
          </rPr>
          <t>5.690.000</t>
        </r>
      </text>
    </comment>
    <comment ref="E30" authorId="2" shapeId="0" xr:uid="{E0C9625D-BA89-41BF-AA97-F2B2AA2A047D}">
      <text>
        <r>
          <rPr>
            <b/>
            <sz val="10"/>
            <color rgb="FF000000"/>
            <rFont val="Tahoma"/>
            <family val="2"/>
          </rPr>
          <t xml:space="preserve">was 5633
</t>
        </r>
        <r>
          <rPr>
            <b/>
            <sz val="10"/>
            <color rgb="FF000000"/>
            <rFont val="Tahoma"/>
            <family val="2"/>
          </rPr>
          <t xml:space="preserve">
</t>
        </r>
        <r>
          <rPr>
            <b/>
            <sz val="10"/>
            <color rgb="FF000000"/>
            <rFont val="Tahoma"/>
            <family val="2"/>
          </rPr>
          <t>vnp1%</t>
        </r>
      </text>
    </comment>
    <comment ref="F30" authorId="1" shapeId="0" xr:uid="{5D70313B-D6C5-47A0-BBC9-9E7870FAD6A7}">
      <text>
        <r>
          <rPr>
            <sz val="12"/>
            <color theme="1"/>
            <rFont val="Aptos Narrow"/>
            <family val="2"/>
            <scheme val="minor"/>
          </rPr>
          <t>chit trang:
5.590k</t>
        </r>
      </text>
    </comment>
    <comment ref="G30" authorId="0" shapeId="0" xr:uid="{F05AE30A-869A-324E-BF26-DB7D21F17F05}">
      <text>
        <r>
          <rPr>
            <b/>
            <sz val="10"/>
            <color rgb="FF000000"/>
            <rFont val="Tahoma"/>
            <family val="2"/>
          </rPr>
          <t>Tran Dat:</t>
        </r>
        <r>
          <rPr>
            <sz val="10"/>
            <color rgb="FF000000"/>
            <rFont val="Tahoma"/>
            <family val="2"/>
          </rPr>
          <t xml:space="preserve">
</t>
        </r>
        <r>
          <rPr>
            <sz val="10"/>
            <color rgb="FF000000"/>
            <rFont val="Tahoma"/>
            <family val="2"/>
          </rPr>
          <t>5590</t>
        </r>
      </text>
    </comment>
    <comment ref="B31" authorId="2" shapeId="0" xr:uid="{F0378E6D-8D15-45AF-8EB8-8C2A5AB67BF0}">
      <text>
        <r>
          <rPr>
            <b/>
            <sz val="10"/>
            <color rgb="FF000000"/>
            <rFont val="Tahoma"/>
            <family val="2"/>
          </rPr>
          <t xml:space="preserve">was 4490
</t>
        </r>
      </text>
    </comment>
    <comment ref="C31" authorId="3" shapeId="0" xr:uid="{2AC2C074-ACA0-4ED7-A3D9-D4007D2085C1}">
      <text>
        <r>
          <rPr>
            <b/>
            <sz val="10"/>
            <color rgb="FF000000"/>
            <rFont val="Tahoma"/>
            <family val="2"/>
          </rPr>
          <t>W3 4590</t>
        </r>
      </text>
    </comment>
    <comment ref="D31" authorId="4" shapeId="0" xr:uid="{A267B6DE-0A32-4749-B51D-D1EFB44EDFE3}">
      <text>
        <r>
          <rPr>
            <b/>
            <sz val="10"/>
            <color rgb="FF000000"/>
            <rFont val="Tahoma"/>
            <family val="2"/>
          </rPr>
          <t>Việt Hoàng:</t>
        </r>
        <r>
          <rPr>
            <sz val="10"/>
            <color rgb="FF000000"/>
            <rFont val="Tahoma"/>
            <family val="2"/>
          </rPr>
          <t xml:space="preserve">
</t>
        </r>
        <r>
          <rPr>
            <sz val="10"/>
            <color rgb="FF000000"/>
            <rFont val="Tahoma"/>
            <family val="2"/>
          </rPr>
          <t>4.490.000</t>
        </r>
      </text>
    </comment>
    <comment ref="E31" authorId="2" shapeId="0" xr:uid="{559FBD78-02D8-41ED-9C04-65A58A04AE43}">
      <text>
        <r>
          <rPr>
            <b/>
            <sz val="10"/>
            <color rgb="FF000000"/>
            <rFont val="Tahoma"/>
            <family val="2"/>
          </rPr>
          <t xml:space="preserve">was 4445
</t>
        </r>
        <r>
          <rPr>
            <b/>
            <sz val="10"/>
            <color rgb="FF000000"/>
            <rFont val="Tahoma"/>
            <family val="2"/>
          </rPr>
          <t>vnp1%</t>
        </r>
      </text>
    </comment>
    <comment ref="F31" authorId="1" shapeId="0" xr:uid="{4ED974C0-4D33-4702-B2BB-981EEB2D0A83}">
      <text>
        <r>
          <rPr>
            <sz val="12"/>
            <color theme="1"/>
            <rFont val="Aptos Narrow"/>
            <family val="2"/>
            <scheme val="minor"/>
          </rPr>
          <t>chit trang:
4.490k</t>
        </r>
      </text>
    </comment>
    <comment ref="G31" authorId="0" shapeId="0" xr:uid="{83D0E823-FD19-AF4B-BE5B-AE01606C65D5}">
      <text>
        <r>
          <rPr>
            <b/>
            <sz val="10"/>
            <color rgb="FF000000"/>
            <rFont val="Tahoma"/>
            <family val="2"/>
          </rPr>
          <t>Tran Dat:</t>
        </r>
        <r>
          <rPr>
            <sz val="10"/>
            <color rgb="FF000000"/>
            <rFont val="Tahoma"/>
            <family val="2"/>
          </rPr>
          <t xml:space="preserve">
</t>
        </r>
        <r>
          <rPr>
            <sz val="10"/>
            <color rgb="FF000000"/>
            <rFont val="Tahoma"/>
            <family val="2"/>
          </rPr>
          <t>4490</t>
        </r>
      </text>
    </comment>
    <comment ref="B32" authorId="2" shapeId="0" xr:uid="{1C237553-7BD6-471E-B0E1-554FBE024F33}">
      <text>
        <r>
          <rPr>
            <b/>
            <sz val="10"/>
            <color rgb="FF000000"/>
            <rFont val="Tahoma"/>
            <family val="2"/>
          </rPr>
          <t>was 3190</t>
        </r>
      </text>
    </comment>
    <comment ref="C32" authorId="3" shapeId="0" xr:uid="{1E927BCF-0518-4945-B9E1-71EC214BC066}">
      <text>
        <r>
          <rPr>
            <b/>
            <sz val="10"/>
            <color rgb="FF000000"/>
            <rFont val="Tahoma"/>
            <family val="2"/>
          </rPr>
          <t>W3 3290</t>
        </r>
      </text>
    </comment>
    <comment ref="D32" authorId="4" shapeId="0" xr:uid="{9641A4AF-2D11-D14A-9B10-7B29ACB72534}">
      <text>
        <r>
          <rPr>
            <b/>
            <sz val="10"/>
            <color rgb="FF000000"/>
            <rFont val="Tahoma"/>
            <family val="2"/>
          </rPr>
          <t>Việt Hoàng:</t>
        </r>
        <r>
          <rPr>
            <sz val="10"/>
            <color rgb="FF000000"/>
            <rFont val="Tahoma"/>
            <family val="2"/>
          </rPr>
          <t xml:space="preserve">
</t>
        </r>
        <r>
          <rPr>
            <sz val="10"/>
            <color rgb="FF000000"/>
            <rFont val="Tahoma"/>
            <family val="2"/>
          </rPr>
          <t>3.290.000</t>
        </r>
      </text>
    </comment>
    <comment ref="E32" authorId="2" shapeId="0" xr:uid="{F57291CA-FC96-4041-BCD4-FCBE4DF32DEF}">
      <text>
        <r>
          <rPr>
            <b/>
            <sz val="10"/>
            <color rgb="FF000000"/>
            <rFont val="Tahoma"/>
            <family val="2"/>
          </rPr>
          <t>was 3190</t>
        </r>
      </text>
    </comment>
    <comment ref="F32" authorId="1" shapeId="0" xr:uid="{4383A0B9-C2CF-47A2-9143-FE2B144E8359}">
      <text>
        <r>
          <rPr>
            <sz val="12"/>
            <color theme="1"/>
            <rFont val="Aptos Narrow"/>
            <family val="2"/>
            <scheme val="minor"/>
          </rPr>
          <t>chit trang:
3.290k</t>
        </r>
      </text>
    </comment>
    <comment ref="G32" authorId="0" shapeId="0" xr:uid="{E0AC58DA-3001-3540-A9D9-FF7B61487BC7}">
      <text>
        <r>
          <rPr>
            <b/>
            <sz val="10"/>
            <color rgb="FF000000"/>
            <rFont val="Tahoma"/>
            <family val="2"/>
          </rPr>
          <t>Tran Dat:</t>
        </r>
        <r>
          <rPr>
            <sz val="10"/>
            <color rgb="FF000000"/>
            <rFont val="Tahoma"/>
            <family val="2"/>
          </rPr>
          <t xml:space="preserve">
</t>
        </r>
        <r>
          <rPr>
            <sz val="10"/>
            <color rgb="FF000000"/>
            <rFont val="Tahoma"/>
            <family val="2"/>
          </rPr>
          <t>3290</t>
        </r>
      </text>
    </comment>
    <comment ref="B33" authorId="2" shapeId="0" xr:uid="{24BFCF03-E392-47B0-BD08-D0ED0C3ED66A}">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3" shapeId="0" xr:uid="{DF1A70D5-B8F4-1A44-B7F6-6A8B54BFAF5E}">
      <text>
        <r>
          <rPr>
            <b/>
            <sz val="10"/>
            <color rgb="FF000000"/>
            <rFont val="Tahoma"/>
            <family val="2"/>
          </rPr>
          <t>W3 17090</t>
        </r>
      </text>
    </comment>
    <comment ref="G33" authorId="0" shapeId="0" xr:uid="{F95A17E8-1929-3E45-86EB-0C214C2330CC}">
      <text>
        <r>
          <rPr>
            <b/>
            <sz val="10"/>
            <color rgb="FF000000"/>
            <rFont val="Tahoma"/>
            <family val="2"/>
          </rPr>
          <t>Tran Dat:</t>
        </r>
        <r>
          <rPr>
            <sz val="10"/>
            <color rgb="FF000000"/>
            <rFont val="Tahoma"/>
            <family val="2"/>
          </rPr>
          <t xml:space="preserve">
</t>
        </r>
        <r>
          <rPr>
            <sz val="10"/>
            <color rgb="FF000000"/>
            <rFont val="Tahoma"/>
            <family val="2"/>
          </rPr>
          <t>16690</t>
        </r>
      </text>
    </comment>
    <comment ref="C34" authorId="3" shapeId="0" xr:uid="{B07A9BFA-8455-4A0F-B1C6-4688148FE05B}">
      <text>
        <r>
          <rPr>
            <b/>
            <sz val="10"/>
            <color rgb="FF000000"/>
            <rFont val="Tahoma"/>
            <family val="2"/>
          </rPr>
          <t>W3 21790</t>
        </r>
      </text>
    </comment>
    <comment ref="F34" authorId="1" shapeId="0" xr:uid="{C9616222-E11F-4ACE-966B-03C77884A0F3}">
      <text>
        <r>
          <rPr>
            <sz val="12"/>
            <color rgb="FF000000"/>
            <rFont val="Aptos Narrow"/>
            <family val="2"/>
          </rPr>
          <t xml:space="preserve">chit trang:
</t>
        </r>
        <r>
          <rPr>
            <sz val="12"/>
            <color rgb="FF000000"/>
            <rFont val="Aptos Narrow"/>
            <family val="2"/>
          </rPr>
          <t>22.090k</t>
        </r>
      </text>
    </comment>
    <comment ref="G34" authorId="0" shapeId="0" xr:uid="{43243B95-E1E8-C54D-9854-414C135AD085}">
      <text>
        <r>
          <rPr>
            <b/>
            <sz val="10"/>
            <color rgb="FF000000"/>
            <rFont val="Tahoma"/>
            <family val="2"/>
          </rPr>
          <t>Tran Dat:</t>
        </r>
        <r>
          <rPr>
            <sz val="10"/>
            <color rgb="FF000000"/>
            <rFont val="Tahoma"/>
            <family val="2"/>
          </rPr>
          <t xml:space="preserve">
</t>
        </r>
        <r>
          <rPr>
            <sz val="10"/>
            <color rgb="FF000000"/>
            <rFont val="Tahoma"/>
            <family val="2"/>
          </rPr>
          <t>21990</t>
        </r>
      </text>
    </comment>
    <comment ref="B35" authorId="2" shapeId="0" xr:uid="{84F46A87-E60E-437C-9644-ABEE757D01AB}">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1" shapeId="0" xr:uid="{2B2E98AF-3D2C-4092-8859-52D299D387A2}">
      <text>
        <r>
          <rPr>
            <sz val="12"/>
            <color theme="1"/>
            <rFont val="Aptos Narrow"/>
            <family val="2"/>
            <scheme val="minor"/>
          </rPr>
          <t>chit trang:
24.990k</t>
        </r>
      </text>
    </comment>
    <comment ref="D36" authorId="4" shapeId="0" xr:uid="{33EC334F-EC76-BB45-9508-4A95C541C905}">
      <text>
        <r>
          <rPr>
            <b/>
            <sz val="10"/>
            <color rgb="FF000000"/>
            <rFont val="Tahoma"/>
            <family val="2"/>
          </rPr>
          <t>Việt Hoàng:</t>
        </r>
        <r>
          <rPr>
            <sz val="10"/>
            <color rgb="FF000000"/>
            <rFont val="Tahoma"/>
            <family val="2"/>
          </rPr>
          <t xml:space="preserve">
</t>
        </r>
        <r>
          <rPr>
            <sz val="10"/>
            <color rgb="FF000000"/>
            <rFont val="Tahoma"/>
            <family val="2"/>
          </rPr>
          <t>26.790.000</t>
        </r>
      </text>
    </comment>
    <comment ref="D37" authorId="4" shapeId="0" xr:uid="{2A9237FD-2EAC-D54B-B2F6-614B5CF4EDEA}">
      <text>
        <r>
          <rPr>
            <b/>
            <sz val="10"/>
            <color rgb="FF000000"/>
            <rFont val="Tahoma"/>
            <family val="2"/>
          </rPr>
          <t>Việt Hoàng:</t>
        </r>
        <r>
          <rPr>
            <sz val="10"/>
            <color rgb="FF000000"/>
            <rFont val="Tahoma"/>
            <family val="2"/>
          </rPr>
          <t xml:space="preserve">
</t>
        </r>
        <r>
          <rPr>
            <sz val="10"/>
            <color rgb="FF000000"/>
            <rFont val="Tahoma"/>
            <family val="2"/>
          </rPr>
          <t>31.690.000</t>
        </r>
      </text>
    </comment>
    <comment ref="D38" authorId="4" shapeId="0" xr:uid="{CBEE21ED-E392-7C4A-BAD4-4DD7524DA2DD}">
      <text>
        <r>
          <rPr>
            <b/>
            <sz val="10"/>
            <color rgb="FF000000"/>
            <rFont val="Tahoma"/>
            <family val="2"/>
          </rPr>
          <t>Việt Hoàng:</t>
        </r>
        <r>
          <rPr>
            <sz val="10"/>
            <color rgb="FF000000"/>
            <rFont val="Tahoma"/>
            <family val="2"/>
          </rPr>
          <t xml:space="preserve">
</t>
        </r>
        <r>
          <rPr>
            <sz val="10"/>
            <color rgb="FF000000"/>
            <rFont val="Tahoma"/>
            <family val="2"/>
          </rPr>
          <t>39.990.000</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Việt Hoàng</author>
    <author>Duy</author>
  </authors>
  <commentList>
    <comment ref="B4" authorId="0" shapeId="0" xr:uid="{F6B41CAF-2047-4673-8320-D188ADA334A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B6" authorId="0" shapeId="0" xr:uid="{B75A4650-02EB-4343-A5D9-E30E04B958F9}">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7" authorId="1" shapeId="0" xr:uid="{C19F72CF-1B4F-417B-B5DB-BF28DA287EA3}">
      <text>
        <r>
          <rPr>
            <sz val="12"/>
            <color theme="1"/>
            <rFont val="Aptos Narrow"/>
            <family val="2"/>
            <scheme val="minor"/>
          </rPr>
          <t>chit trang:
15.690k</t>
        </r>
      </text>
    </comment>
    <comment ref="G7" authorId="2" shapeId="0" xr:uid="{A4E08970-CEC7-4750-BFF7-AEE2FFC664D7}">
      <text>
        <r>
          <rPr>
            <b/>
            <sz val="10"/>
            <color rgb="FF000000"/>
            <rFont val="Tahoma"/>
            <family val="2"/>
          </rPr>
          <t>Tran Dat:</t>
        </r>
        <r>
          <rPr>
            <sz val="10"/>
            <color rgb="FF000000"/>
            <rFont val="Tahoma"/>
            <family val="2"/>
          </rPr>
          <t xml:space="preserve">
</t>
        </r>
        <r>
          <rPr>
            <sz val="10"/>
            <color rgb="FF000000"/>
            <rFont val="Tahoma"/>
            <family val="2"/>
          </rPr>
          <t>15490</t>
        </r>
      </text>
    </comment>
    <comment ref="G8" authorId="2" shapeId="0" xr:uid="{149C5D50-6396-481E-9BB5-CBA192082891}">
      <text>
        <r>
          <rPr>
            <sz val="12"/>
            <color theme="1"/>
            <rFont val="Aptos Narrow"/>
            <family val="2"/>
            <scheme val="minor"/>
          </rPr>
          <t>Tran Dat:
18490</t>
        </r>
      </text>
    </comment>
    <comment ref="B9" authorId="0" shapeId="0" xr:uid="{39F8CFB1-8DE6-498D-ADC2-DB293B8A88B3}">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B61AEC59-A6D6-409F-AC4D-9E7E89E3E5C7}">
      <text>
        <r>
          <rPr>
            <b/>
            <sz val="10"/>
            <color rgb="FF000000"/>
            <rFont val="Tahoma"/>
            <family val="2"/>
          </rPr>
          <t>was 18440</t>
        </r>
      </text>
    </comment>
    <comment ref="D11" authorId="3" shapeId="0" xr:uid="{1665E27E-D62E-004A-BD00-D03CFF0BDC59}">
      <text>
        <r>
          <rPr>
            <b/>
            <sz val="10"/>
            <color rgb="FF000000"/>
            <rFont val="Tahoma"/>
            <family val="2"/>
          </rPr>
          <t>Việt Hoàng:</t>
        </r>
        <r>
          <rPr>
            <sz val="10"/>
            <color rgb="FF000000"/>
            <rFont val="Tahoma"/>
            <family val="2"/>
          </rPr>
          <t xml:space="preserve">
</t>
        </r>
        <r>
          <rPr>
            <sz val="10"/>
            <color rgb="FF000000"/>
            <rFont val="Tahoma"/>
            <family val="2"/>
          </rPr>
          <t>12.890.000</t>
        </r>
      </text>
    </comment>
    <comment ref="B12" authorId="0" shapeId="0" xr:uid="{B4F34721-2868-4B48-B039-F09C63EFCD0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4" shapeId="0" xr:uid="{527897EA-3E0D-4F85-AE9D-4024F462AFCE}">
      <text>
        <r>
          <rPr>
            <b/>
            <sz val="10"/>
            <color rgb="FF000000"/>
            <rFont val="Tahoma"/>
            <family val="2"/>
          </rPr>
          <t>W4 13890</t>
        </r>
      </text>
    </comment>
    <comment ref="B16" authorId="0" shapeId="0" xr:uid="{B140CAC3-0212-49F8-A80E-A308E19A17F6}">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3" shapeId="0" xr:uid="{483870A0-506B-354F-8FDE-8676060CBBDE}">
      <text>
        <r>
          <rPr>
            <b/>
            <sz val="10"/>
            <color rgb="FF000000"/>
            <rFont val="Tahoma"/>
            <family val="2"/>
          </rPr>
          <t>Việt Hoàng:</t>
        </r>
        <r>
          <rPr>
            <sz val="10"/>
            <color rgb="FF000000"/>
            <rFont val="Tahoma"/>
            <family val="2"/>
          </rPr>
          <t xml:space="preserve">
</t>
        </r>
        <r>
          <rPr>
            <sz val="10"/>
            <color rgb="FF000000"/>
            <rFont val="Tahoma"/>
            <family val="2"/>
          </rPr>
          <t>9.690.000</t>
        </r>
      </text>
    </comment>
    <comment ref="E16" authorId="0" shapeId="0" xr:uid="{F7FA1C4E-E618-DD4C-A6C0-CF3F5AD41815}">
      <text>
        <r>
          <rPr>
            <b/>
            <sz val="10"/>
            <color rgb="FF000000"/>
            <rFont val="Tahoma"/>
            <family val="2"/>
          </rPr>
          <t xml:space="preserve">was 9593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16" authorId="1" shapeId="0" xr:uid="{9F60326A-1209-4749-B7DA-17A5E33AE802}">
      <text>
        <r>
          <rPr>
            <sz val="12"/>
            <color theme="1"/>
            <rFont val="Aptos Narrow"/>
            <family val="2"/>
            <scheme val="minor"/>
          </rPr>
          <t>chit trang:
9.490k</t>
        </r>
      </text>
    </comment>
    <comment ref="G16" authorId="2" shapeId="0" xr:uid="{255CF425-1437-4224-81D8-6BAC81B3E874}">
      <text>
        <r>
          <rPr>
            <sz val="12"/>
            <color theme="1"/>
            <rFont val="Aptos Narrow"/>
            <family val="2"/>
            <scheme val="minor"/>
          </rPr>
          <t>Tran Dat:
9390</t>
        </r>
      </text>
    </comment>
    <comment ref="B17" authorId="0" shapeId="0" xr:uid="{554177AD-933C-45AC-85A4-0E7BBBABD641}">
      <text>
        <r>
          <rPr>
            <b/>
            <sz val="10"/>
            <color rgb="FF000000"/>
            <rFont val="Tahoma"/>
            <family val="2"/>
          </rPr>
          <t>was 14390</t>
        </r>
      </text>
    </comment>
    <comment ref="D17" authorId="3" shapeId="0" xr:uid="{A6F3AF9B-12D0-4641-A381-31109FC7FC44}">
      <text>
        <r>
          <rPr>
            <b/>
            <sz val="10"/>
            <color rgb="FF000000"/>
            <rFont val="Tahoma"/>
            <family val="2"/>
          </rPr>
          <t>Việt Hoàng:</t>
        </r>
        <r>
          <rPr>
            <sz val="10"/>
            <color rgb="FF000000"/>
            <rFont val="Tahoma"/>
            <family val="2"/>
          </rPr>
          <t xml:space="preserve">
</t>
        </r>
        <r>
          <rPr>
            <sz val="10"/>
            <color rgb="FF000000"/>
            <rFont val="Tahoma"/>
            <family val="2"/>
          </rPr>
          <t>16.990.000</t>
        </r>
      </text>
    </comment>
    <comment ref="F17" authorId="1" shapeId="0" xr:uid="{AA2A7DAD-87EF-4C67-B512-5A89EDF5C183}">
      <text>
        <r>
          <rPr>
            <sz val="12"/>
            <color rgb="FF000000"/>
            <rFont val="Aptos Narrow"/>
            <family val="2"/>
          </rPr>
          <t xml:space="preserve">chit trang:
</t>
        </r>
        <r>
          <rPr>
            <sz val="12"/>
            <color rgb="FF000000"/>
            <rFont val="Aptos Narrow"/>
            <family val="2"/>
          </rPr>
          <t>16.990k</t>
        </r>
      </text>
    </comment>
    <comment ref="D18" authorId="3" shapeId="0" xr:uid="{CF9FD3DF-E20F-954A-BA7D-169806582FFF}">
      <text>
        <r>
          <rPr>
            <b/>
            <sz val="10"/>
            <color rgb="FF000000"/>
            <rFont val="Tahoma"/>
            <family val="2"/>
          </rPr>
          <t>Việt Hoàng:</t>
        </r>
        <r>
          <rPr>
            <sz val="10"/>
            <color rgb="FF000000"/>
            <rFont val="Tahoma"/>
            <family val="2"/>
          </rPr>
          <t xml:space="preserve">
</t>
        </r>
        <r>
          <rPr>
            <sz val="10"/>
            <color rgb="FF000000"/>
            <rFont val="Tahoma"/>
            <family val="2"/>
          </rPr>
          <t>22.490.000</t>
        </r>
      </text>
    </comment>
    <comment ref="E18" authorId="0" shapeId="0" xr:uid="{1B8C5B44-31DD-6147-844D-5386B7C448D9}">
      <text>
        <r>
          <rPr>
            <b/>
            <sz val="10"/>
            <color rgb="FF000000"/>
            <rFont val="Tahoma"/>
            <family val="2"/>
          </rPr>
          <t xml:space="preserve">was 21790
</t>
        </r>
        <r>
          <rPr>
            <b/>
            <sz val="10"/>
            <color rgb="FF000000"/>
            <rFont val="Tahoma"/>
            <family val="2"/>
          </rPr>
          <t xml:space="preserve">
</t>
        </r>
        <r>
          <rPr>
            <b/>
            <sz val="10"/>
            <color rgb="FF000000"/>
            <rFont val="Tahoma"/>
            <family val="2"/>
          </rPr>
          <t>vnp1%</t>
        </r>
      </text>
    </comment>
    <comment ref="G18" authorId="2" shapeId="0" xr:uid="{3F68B029-23F6-4E6C-BF03-2E769A85157D}">
      <text>
        <r>
          <rPr>
            <sz val="12"/>
            <color theme="1"/>
            <rFont val="Aptos Narrow"/>
            <family val="2"/>
            <scheme val="minor"/>
          </rPr>
          <t>Tran Dat:
22490</t>
        </r>
      </text>
    </comment>
    <comment ref="C19" authorId="4" shapeId="0" xr:uid="{3BA785C8-BE50-4511-8677-4287836F0EEC}">
      <text>
        <r>
          <rPr>
            <b/>
            <sz val="10"/>
            <color rgb="FF000000"/>
            <rFont val="Tahoma"/>
            <family val="2"/>
          </rPr>
          <t>W4 26890</t>
        </r>
      </text>
    </comment>
    <comment ref="D19" authorId="3" shapeId="0" xr:uid="{7A03BD21-B912-E14B-BC10-1DA6CB935B53}">
      <text>
        <r>
          <rPr>
            <b/>
            <sz val="10"/>
            <color rgb="FF000000"/>
            <rFont val="Tahoma"/>
            <family val="2"/>
          </rPr>
          <t>Việt Hoàng:</t>
        </r>
        <r>
          <rPr>
            <sz val="10"/>
            <color rgb="FF000000"/>
            <rFont val="Tahoma"/>
            <family val="2"/>
          </rPr>
          <t xml:space="preserve">
</t>
        </r>
        <r>
          <rPr>
            <sz val="10"/>
            <color rgb="FF000000"/>
            <rFont val="Tahoma"/>
            <family val="2"/>
          </rPr>
          <t>27.890.000</t>
        </r>
      </text>
    </comment>
    <comment ref="F19" authorId="1" shapeId="0" xr:uid="{A4A6D3D3-3226-496D-AD6B-BDE9ED48DA08}">
      <text>
        <r>
          <rPr>
            <sz val="12"/>
            <color rgb="FF000000"/>
            <rFont val="Aptos Narrow"/>
            <family val="2"/>
          </rPr>
          <t xml:space="preserve">chit trang:
</t>
        </r>
        <r>
          <rPr>
            <sz val="12"/>
            <color rgb="FF000000"/>
            <rFont val="Aptos Narrow"/>
            <family val="2"/>
          </rPr>
          <t>27.990</t>
        </r>
      </text>
    </comment>
    <comment ref="B20" authorId="0" shapeId="0" xr:uid="{2C077130-C3DC-4142-9F4B-4143B683E04E}">
      <text>
        <r>
          <rPr>
            <b/>
            <sz val="10"/>
            <color rgb="FF000000"/>
            <rFont val="Tahoma"/>
            <family val="2"/>
          </rPr>
          <t>was 36640</t>
        </r>
      </text>
    </comment>
    <comment ref="D20" authorId="3" shapeId="0" xr:uid="{1A58BE45-DE28-CC4B-B4C1-A15D5CDF7E1D}">
      <text>
        <r>
          <rPr>
            <b/>
            <sz val="10"/>
            <color rgb="FF000000"/>
            <rFont val="Tahoma"/>
            <family val="2"/>
          </rPr>
          <t>Việt Hoàng:</t>
        </r>
        <r>
          <rPr>
            <sz val="10"/>
            <color rgb="FF000000"/>
            <rFont val="Tahoma"/>
            <family val="2"/>
          </rPr>
          <t xml:space="preserve">
</t>
        </r>
        <r>
          <rPr>
            <sz val="10"/>
            <color rgb="FF000000"/>
            <rFont val="Tahoma"/>
            <family val="2"/>
          </rPr>
          <t>36.690.000</t>
        </r>
      </text>
    </comment>
    <comment ref="F21" authorId="1" shapeId="0" xr:uid="{D8ABC54E-5CF4-4881-BA1C-EC447F36FF04}">
      <text>
        <r>
          <rPr>
            <sz val="12"/>
            <color rgb="FF000000"/>
            <rFont val="Aptos Narrow"/>
            <family val="2"/>
          </rPr>
          <t xml:space="preserve">chit trang:
</t>
        </r>
        <r>
          <rPr>
            <sz val="12"/>
            <color rgb="FF000000"/>
            <rFont val="Aptos Narrow"/>
            <family val="2"/>
          </rPr>
          <t>5.690k</t>
        </r>
      </text>
    </comment>
    <comment ref="F23" authorId="1" shapeId="0" xr:uid="{8FBEAFEF-EB48-41F2-93DF-5658984BAC1F}">
      <text>
        <r>
          <rPr>
            <sz val="12"/>
            <color theme="1"/>
            <rFont val="Aptos Narrow"/>
            <family val="2"/>
            <scheme val="minor"/>
          </rPr>
          <t>chit trang:
6.590k</t>
        </r>
      </text>
    </comment>
    <comment ref="F24" authorId="1" shapeId="0" xr:uid="{B94C86A7-CC19-4AE1-B202-B53BB72858DE}">
      <text>
        <r>
          <rPr>
            <sz val="12"/>
            <color rgb="FF000000"/>
            <rFont val="Aptos Narrow"/>
            <family val="2"/>
          </rPr>
          <t xml:space="preserve">chit trang:
</t>
        </r>
        <r>
          <rPr>
            <sz val="12"/>
            <color rgb="FF000000"/>
            <rFont val="Aptos Narrow"/>
            <family val="2"/>
          </rPr>
          <t>7.790k</t>
        </r>
      </text>
    </comment>
    <comment ref="D25" authorId="3" shapeId="0" xr:uid="{4829CF0F-F42B-407D-8CFD-F69924B27784}">
      <text>
        <r>
          <rPr>
            <b/>
            <sz val="10"/>
            <color rgb="FF000000"/>
            <rFont val="Tahoma"/>
            <family val="2"/>
          </rPr>
          <t>Việt Hoàng:</t>
        </r>
        <r>
          <rPr>
            <sz val="10"/>
            <color rgb="FF000000"/>
            <rFont val="Tahoma"/>
            <family val="2"/>
          </rPr>
          <t xml:space="preserve">
</t>
        </r>
        <r>
          <rPr>
            <sz val="10"/>
            <color rgb="FF000000"/>
            <rFont val="Tahoma"/>
            <family val="2"/>
          </rPr>
          <t>8.490.000</t>
        </r>
      </text>
    </comment>
    <comment ref="F25" authorId="1" shapeId="0" xr:uid="{1C1FDF42-F905-485C-8EB3-42606DAF4E7E}">
      <text>
        <r>
          <rPr>
            <sz val="12"/>
            <color theme="1"/>
            <rFont val="Aptos Narrow"/>
            <family val="2"/>
            <scheme val="minor"/>
          </rPr>
          <t>chit trang:
8.490k</t>
        </r>
      </text>
    </comment>
    <comment ref="G25" authorId="2" shapeId="0" xr:uid="{304B2D59-D6B1-417B-9961-A40DFAAA3A06}">
      <text>
        <r>
          <rPr>
            <sz val="12"/>
            <color theme="1"/>
            <rFont val="Aptos Narrow"/>
            <family val="2"/>
            <scheme val="minor"/>
          </rPr>
          <t>Tran Dat:
8490</t>
        </r>
      </text>
    </comment>
    <comment ref="F26" authorId="1" shapeId="0" xr:uid="{E32067E4-560B-4B9F-A4B8-42C04C7639B5}">
      <text>
        <r>
          <rPr>
            <sz val="12"/>
            <color theme="1"/>
            <rFont val="Aptos Narrow"/>
            <family val="2"/>
            <scheme val="minor"/>
          </rPr>
          <t>chit trang:
12.690k</t>
        </r>
      </text>
    </comment>
    <comment ref="D27" authorId="3" shapeId="0" xr:uid="{FC5DD6A1-9157-4AD5-A897-FACE383BA44C}">
      <text>
        <r>
          <rPr>
            <b/>
            <sz val="10"/>
            <color rgb="FF000000"/>
            <rFont val="Tahoma"/>
            <family val="2"/>
          </rPr>
          <t>Việt Hoàng:</t>
        </r>
        <r>
          <rPr>
            <sz val="10"/>
            <color rgb="FF000000"/>
            <rFont val="Tahoma"/>
            <family val="2"/>
          </rPr>
          <t xml:space="preserve">
</t>
        </r>
        <r>
          <rPr>
            <sz val="10"/>
            <color rgb="FF000000"/>
            <rFont val="Tahoma"/>
            <family val="2"/>
          </rPr>
          <t>9.490.000</t>
        </r>
      </text>
    </comment>
    <comment ref="F27" authorId="1" shapeId="0" xr:uid="{F210C8C6-8A2E-4795-976B-F3BDEFFBDE6F}">
      <text>
        <r>
          <rPr>
            <sz val="12"/>
            <color rgb="FF000000"/>
            <rFont val="Aptos Narrow"/>
            <family val="2"/>
          </rPr>
          <t>9.990k</t>
        </r>
      </text>
    </comment>
    <comment ref="B28" authorId="0" shapeId="0" xr:uid="{ED77DC07-1299-4DFC-B533-12E6E1B9E4C3}">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28" authorId="1" shapeId="0" xr:uid="{ABF42FAB-9706-4361-8D26-018D58F2BA1C}">
      <text>
        <r>
          <rPr>
            <sz val="12"/>
            <color theme="1"/>
            <rFont val="Aptos Narrow"/>
            <family val="2"/>
            <scheme val="minor"/>
          </rPr>
          <t>chit trang:
13.490</t>
        </r>
      </text>
    </comment>
    <comment ref="B30" authorId="0" shapeId="0" xr:uid="{03A7CD08-54F6-4815-86CE-CFC73F3C690A}">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1" authorId="0" shapeId="0" xr:uid="{D5D9CCD4-AE98-4528-9DD0-98EC8104CBDB}">
      <text>
        <r>
          <rPr>
            <b/>
            <sz val="10"/>
            <color rgb="FF000000"/>
            <rFont val="Tahoma"/>
            <family val="2"/>
          </rPr>
          <t xml:space="preserve">was 4490
</t>
        </r>
      </text>
    </comment>
    <comment ref="B32" authorId="0" shapeId="0" xr:uid="{279D3920-45BF-4B63-A1E1-26F5C07F509F}">
      <text>
        <r>
          <rPr>
            <b/>
            <sz val="10"/>
            <color rgb="FF000000"/>
            <rFont val="Tahoma"/>
            <family val="2"/>
          </rPr>
          <t>was 3190</t>
        </r>
      </text>
    </comment>
    <comment ref="B33" authorId="0" shapeId="0" xr:uid="{377B4556-B02A-40BE-AD3D-BE8ADD332E79}">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4" shapeId="0" xr:uid="{89B0A82F-DFF7-49F6-998D-E812D62E7FE9}">
      <text>
        <r>
          <rPr>
            <b/>
            <sz val="10"/>
            <color rgb="FF000000"/>
            <rFont val="Tahoma"/>
            <family val="2"/>
          </rPr>
          <t>W4 17590</t>
        </r>
      </text>
    </comment>
    <comment ref="F33" authorId="1" shapeId="0" xr:uid="{064548AC-1AB0-4D9D-9B03-DAD26D2D6577}">
      <text>
        <r>
          <rPr>
            <sz val="12"/>
            <color theme="1"/>
            <rFont val="Aptos Narrow"/>
            <family val="2"/>
            <scheme val="minor"/>
          </rPr>
          <t>chit trang:
16.890k</t>
        </r>
      </text>
    </comment>
    <comment ref="G33" authorId="2" shapeId="0" xr:uid="{2AD685FC-DAE6-4BEC-B16C-81AA6BC61DC3}">
      <text>
        <r>
          <rPr>
            <sz val="12"/>
            <color theme="1"/>
            <rFont val="Aptos Narrow"/>
            <family val="2"/>
            <scheme val="minor"/>
          </rPr>
          <t>Tran Dat:
16350</t>
        </r>
      </text>
    </comment>
    <comment ref="C34" authorId="4" shapeId="0" xr:uid="{E98FF37D-6A21-4393-879B-C0230CBD3070}">
      <text>
        <r>
          <rPr>
            <b/>
            <sz val="10"/>
            <color rgb="FF000000"/>
            <rFont val="Tahoma"/>
            <family val="2"/>
          </rPr>
          <t>W4 21690</t>
        </r>
      </text>
    </comment>
    <comment ref="F34" authorId="1" shapeId="0" xr:uid="{11D1B060-838E-4A77-9450-3464F50D33A9}">
      <text>
        <r>
          <rPr>
            <sz val="12"/>
            <color theme="1"/>
            <rFont val="Aptos Narrow"/>
            <family val="2"/>
            <scheme val="minor"/>
          </rPr>
          <t>chit trang:
21590k</t>
        </r>
      </text>
    </comment>
    <comment ref="B35" authorId="0" shapeId="0" xr:uid="{D241907C-CA1C-4F1A-BDAE-4F081F360515}">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6" authorId="3" shapeId="0" xr:uid="{A92F5620-99F8-41CA-8530-5C91B6CA6AE6}">
      <text>
        <r>
          <rPr>
            <b/>
            <sz val="10"/>
            <color rgb="FF000000"/>
            <rFont val="Tahoma"/>
            <family val="2"/>
          </rPr>
          <t>Việt Hoàng:</t>
        </r>
        <r>
          <rPr>
            <sz val="10"/>
            <color rgb="FF000000"/>
            <rFont val="Tahoma"/>
            <family val="2"/>
          </rPr>
          <t xml:space="preserve">
</t>
        </r>
        <r>
          <rPr>
            <sz val="10"/>
            <color rgb="FF000000"/>
            <rFont val="Tahoma"/>
            <family val="2"/>
          </rPr>
          <t>26.890.000</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Tran Dat</author>
    <author>chit trang</author>
  </authors>
  <commentList>
    <comment ref="C2" authorId="0" shapeId="0" xr:uid="{C41F63CD-CA3F-4E49-B80D-A7966B4F3321}">
      <text>
        <r>
          <rPr>
            <b/>
            <sz val="10"/>
            <color rgb="FF000000"/>
            <rFont val="Tahoma"/>
            <family val="2"/>
          </rPr>
          <t>W5 16290</t>
        </r>
      </text>
    </comment>
    <comment ref="D2" authorId="1" shapeId="0" xr:uid="{1D5C03F3-05BF-E24C-8053-B4548D488659}">
      <text>
        <r>
          <rPr>
            <b/>
            <sz val="10"/>
            <color rgb="FF000000"/>
            <rFont val="Tahoma"/>
            <family val="2"/>
          </rPr>
          <t>Việt Hoàng:</t>
        </r>
        <r>
          <rPr>
            <sz val="10"/>
            <color rgb="FF000000"/>
            <rFont val="Tahoma"/>
            <family val="2"/>
          </rPr>
          <t xml:space="preserve">
</t>
        </r>
        <r>
          <rPr>
            <sz val="10"/>
            <color rgb="FF000000"/>
            <rFont val="Tahoma"/>
            <family val="2"/>
          </rPr>
          <t>16.290.000</t>
        </r>
      </text>
    </comment>
    <comment ref="C3" authorId="0" shapeId="0" xr:uid="{F5228217-31A9-B144-B00D-AB61AB727D6A}">
      <text>
        <r>
          <rPr>
            <b/>
            <sz val="10"/>
            <color rgb="FF000000"/>
            <rFont val="Tahoma"/>
            <family val="2"/>
          </rPr>
          <t>W5 19290</t>
        </r>
      </text>
    </comment>
    <comment ref="D3" authorId="1" shapeId="0" xr:uid="{9E623920-7980-7B4C-98B6-C3EB6D1ABD97}">
      <text>
        <r>
          <rPr>
            <b/>
            <sz val="10"/>
            <color rgb="FF000000"/>
            <rFont val="Tahoma"/>
            <family val="2"/>
          </rPr>
          <t>Việt Hoàng:</t>
        </r>
        <r>
          <rPr>
            <sz val="10"/>
            <color rgb="FF000000"/>
            <rFont val="Tahoma"/>
            <family val="2"/>
          </rPr>
          <t xml:space="preserve">
</t>
        </r>
        <r>
          <rPr>
            <sz val="10"/>
            <color rgb="FF000000"/>
            <rFont val="Tahoma"/>
            <family val="2"/>
          </rPr>
          <t>19.190.000</t>
        </r>
      </text>
    </comment>
    <comment ref="B4" authorId="2" shapeId="0" xr:uid="{13578129-1F38-A14D-9AE1-EDDAB9FA1257}">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0" shapeId="0" xr:uid="{ADBA743B-67C8-224D-BF69-725EB74F2212}">
      <text>
        <r>
          <rPr>
            <b/>
            <sz val="10"/>
            <color rgb="FF000000"/>
            <rFont val="Tahoma"/>
            <family val="2"/>
          </rPr>
          <t>W5 22390</t>
        </r>
      </text>
    </comment>
    <comment ref="D4" authorId="1" shapeId="0" xr:uid="{E5B25C00-E7A5-1A4E-8048-2C4523855723}">
      <text>
        <r>
          <rPr>
            <b/>
            <sz val="10"/>
            <color rgb="FF000000"/>
            <rFont val="Tahoma"/>
            <family val="2"/>
          </rPr>
          <t>Việt Hoàng:</t>
        </r>
        <r>
          <rPr>
            <sz val="10"/>
            <color rgb="FF000000"/>
            <rFont val="Tahoma"/>
            <family val="2"/>
          </rPr>
          <t xml:space="preserve">
</t>
        </r>
        <r>
          <rPr>
            <sz val="10"/>
            <color rgb="FF000000"/>
            <rFont val="Tahoma"/>
            <family val="2"/>
          </rPr>
          <t>22.390.000</t>
        </r>
      </text>
    </comment>
    <comment ref="B6" authorId="2" shapeId="0" xr:uid="{CD2DF924-F9F6-284A-864F-8642BE814BC5}">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2397E3AE-FD78-A147-81F5-A964CCC0148E}">
      <text>
        <r>
          <rPr>
            <b/>
            <sz val="10"/>
            <color rgb="FF000000"/>
            <rFont val="Tahoma"/>
            <family val="2"/>
          </rPr>
          <t>W5 31090</t>
        </r>
      </text>
    </comment>
    <comment ref="D6" authorId="1" shapeId="0" xr:uid="{BE7932A1-2D1D-2040-A08B-E472F7C194CC}">
      <text>
        <r>
          <rPr>
            <b/>
            <sz val="10"/>
            <color rgb="FF000000"/>
            <rFont val="Tahoma"/>
            <family val="2"/>
          </rPr>
          <t>Việt Hoàng:</t>
        </r>
        <r>
          <rPr>
            <sz val="10"/>
            <color rgb="FF000000"/>
            <rFont val="Tahoma"/>
            <family val="2"/>
          </rPr>
          <t xml:space="preserve">
</t>
        </r>
        <r>
          <rPr>
            <sz val="10"/>
            <color rgb="FF000000"/>
            <rFont val="Tahoma"/>
            <family val="2"/>
          </rPr>
          <t>30.990.000</t>
        </r>
      </text>
    </comment>
    <comment ref="G7" authorId="3" shapeId="0" xr:uid="{9CDB86D2-8E96-4540-B777-0C3DF5E1E4CA}">
      <text>
        <r>
          <rPr>
            <sz val="12"/>
            <color theme="1"/>
            <rFont val="Aptos Narrow"/>
            <family val="2"/>
            <scheme val="minor"/>
          </rPr>
          <t>Tran Dat:
15290</t>
        </r>
      </text>
    </comment>
    <comment ref="G8" authorId="3" shapeId="0" xr:uid="{26536547-DD37-D94B-8C40-C082A3410399}">
      <text>
        <r>
          <rPr>
            <sz val="12"/>
            <color theme="1"/>
            <rFont val="Aptos Narrow"/>
            <family val="2"/>
            <scheme val="minor"/>
          </rPr>
          <t>Tran Dat:
18490</t>
        </r>
      </text>
    </comment>
    <comment ref="B9" authorId="2" shapeId="0" xr:uid="{0FD290B2-50B7-5249-BBFD-D983CAD605B0}">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2" shapeId="0" xr:uid="{C7BAA9C6-D619-E546-A052-9EBBA1EC963D}">
      <text>
        <r>
          <rPr>
            <b/>
            <sz val="10"/>
            <color rgb="FF000000"/>
            <rFont val="Tahoma"/>
            <family val="2"/>
          </rPr>
          <t>was 18440</t>
        </r>
      </text>
    </comment>
    <comment ref="C11" authorId="0" shapeId="0" xr:uid="{5998CC78-812F-9E4A-B2C3-29200A30EB31}">
      <text>
        <r>
          <rPr>
            <b/>
            <sz val="10"/>
            <color rgb="FF000000"/>
            <rFont val="Tahoma"/>
            <family val="2"/>
          </rPr>
          <t>W5 12990</t>
        </r>
      </text>
    </comment>
    <comment ref="B12" authorId="2" shapeId="0" xr:uid="{7C1EE033-119F-3A41-858D-61286074C929}">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B15" authorId="2" shapeId="0" xr:uid="{5046BB1F-DC0A-1C44-8AB7-212BA931A2C5}">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F15" authorId="4" shapeId="0" xr:uid="{800260EC-1442-9F4A-940F-DCFFDE9DE105}">
      <text>
        <r>
          <rPr>
            <sz val="12"/>
            <color theme="1"/>
            <rFont val="Aptos Narrow"/>
            <family val="2"/>
            <scheme val="minor"/>
          </rPr>
          <t>chit trang:
8.690k</t>
        </r>
      </text>
    </comment>
    <comment ref="G15" authorId="3" shapeId="0" xr:uid="{7D7236D2-C348-CA45-BA7E-8FE51915F7CF}">
      <text>
        <r>
          <rPr>
            <sz val="12"/>
            <color theme="1"/>
            <rFont val="Aptos Narrow"/>
            <family val="2"/>
            <scheme val="minor"/>
          </rPr>
          <t>Tran Dat:
8590</t>
        </r>
      </text>
    </comment>
    <comment ref="B16" authorId="2" shapeId="0" xr:uid="{3427224C-068F-0947-8C10-E4FBAFD51267}">
      <text>
        <r>
          <rPr>
            <b/>
            <sz val="10"/>
            <color rgb="FF000000"/>
            <rFont val="Tahoma"/>
            <family val="2"/>
          </rPr>
          <t>was 14390</t>
        </r>
      </text>
    </comment>
    <comment ref="F16" authorId="4" shapeId="0" xr:uid="{2B249C6C-5C16-2A4C-96DF-B1F75E2EFCC9}">
      <text>
        <r>
          <rPr>
            <sz val="12"/>
            <color theme="1"/>
            <rFont val="Aptos Narrow"/>
            <family val="2"/>
            <scheme val="minor"/>
          </rPr>
          <t>chit trang:
16.690k</t>
        </r>
      </text>
    </comment>
    <comment ref="C18" authorId="0" shapeId="0" xr:uid="{E6D85C8E-3E89-B646-8B71-9C20E6B60E06}">
      <text>
        <r>
          <rPr>
            <b/>
            <sz val="10"/>
            <color rgb="FF000000"/>
            <rFont val="Tahoma"/>
            <family val="2"/>
          </rPr>
          <t>W5 26490</t>
        </r>
      </text>
    </comment>
    <comment ref="E18" authorId="2" shapeId="0" xr:uid="{C4B6AEC8-EC18-704C-A0D9-9A00B352E402}">
      <text>
        <r>
          <rPr>
            <b/>
            <sz val="10"/>
            <color rgb="FF000000"/>
            <rFont val="Tahoma"/>
            <family val="2"/>
          </rPr>
          <t xml:space="preserve">was 27190
</t>
        </r>
        <r>
          <rPr>
            <b/>
            <sz val="10"/>
            <color rgb="FF000000"/>
            <rFont val="Tahoma"/>
            <family val="2"/>
          </rPr>
          <t xml:space="preserve">
</t>
        </r>
      </text>
    </comment>
    <comment ref="F18" authorId="4" shapeId="0" xr:uid="{7CAC9E00-88AF-7F4E-B275-1ECC99F2835D}">
      <text>
        <r>
          <rPr>
            <sz val="12"/>
            <color theme="1"/>
            <rFont val="Aptos Narrow"/>
            <family val="2"/>
            <scheme val="minor"/>
          </rPr>
          <t>chit trang:
26.490</t>
        </r>
      </text>
    </comment>
    <comment ref="B19" authorId="2" shapeId="0" xr:uid="{A58EA02D-C1A8-C946-B5EB-3B20E89CFF79}">
      <text>
        <r>
          <rPr>
            <b/>
            <sz val="10"/>
            <color rgb="FF000000"/>
            <rFont val="Tahoma"/>
            <family val="2"/>
          </rPr>
          <t>was 36640</t>
        </r>
      </text>
    </comment>
    <comment ref="C19" authorId="0" shapeId="0" xr:uid="{72E70EAD-10D6-9A4A-BAE7-405F441F50F0}">
      <text>
        <r>
          <rPr>
            <b/>
            <sz val="10"/>
            <color rgb="FF000000"/>
            <rFont val="Tahoma"/>
            <family val="2"/>
          </rPr>
          <t>W5 36690</t>
        </r>
      </text>
    </comment>
    <comment ref="C20" authorId="0" shapeId="0" xr:uid="{930B2BDA-5FBC-A242-B983-E75ED582F546}">
      <text>
        <r>
          <rPr>
            <b/>
            <sz val="10"/>
            <color rgb="FF000000"/>
            <rFont val="Tahoma"/>
            <family val="2"/>
          </rPr>
          <t>W5 5220</t>
        </r>
      </text>
    </comment>
    <comment ref="D20" authorId="1" shapeId="0" xr:uid="{F989AEC0-8408-804C-A8A7-EC5C14706D63}">
      <text>
        <r>
          <rPr>
            <b/>
            <sz val="10"/>
            <color rgb="FF000000"/>
            <rFont val="Tahoma"/>
            <family val="2"/>
          </rPr>
          <t>Việt Hoàng:</t>
        </r>
        <r>
          <rPr>
            <sz val="10"/>
            <color rgb="FF000000"/>
            <rFont val="Tahoma"/>
            <family val="2"/>
          </rPr>
          <t xml:space="preserve">
</t>
        </r>
        <r>
          <rPr>
            <sz val="10"/>
            <color rgb="FF000000"/>
            <rFont val="Tahoma"/>
            <family val="2"/>
          </rPr>
          <t>5.190.000</t>
        </r>
      </text>
    </comment>
    <comment ref="E20" authorId="2" shapeId="0" xr:uid="{E93C3ED1-92B7-414C-A966-766ABF1A1FF1}">
      <text>
        <r>
          <rPr>
            <b/>
            <sz val="10"/>
            <color rgb="FF000000"/>
            <rFont val="Tahoma"/>
            <family val="2"/>
          </rPr>
          <t>Microsoft Office User:</t>
        </r>
        <r>
          <rPr>
            <sz val="10"/>
            <color rgb="FF000000"/>
            <rFont val="Tahoma"/>
            <family val="2"/>
          </rPr>
          <t xml:space="preserve">
</t>
        </r>
      </text>
    </comment>
    <comment ref="F20" authorId="4" shapeId="0" xr:uid="{2F92ADFB-8467-C640-8EE6-292661E2266A}">
      <text>
        <r>
          <rPr>
            <sz val="12"/>
            <color theme="1"/>
            <rFont val="Aptos Narrow"/>
            <family val="2"/>
            <scheme val="minor"/>
          </rPr>
          <t>chit trang:
5.290k</t>
        </r>
      </text>
    </comment>
    <comment ref="G20" authorId="3" shapeId="0" xr:uid="{A9B8A173-474E-4BFE-BAF3-1FDE524119B9}">
      <text>
        <r>
          <rPr>
            <sz val="12"/>
            <color theme="1"/>
            <rFont val="Aptos Narrow"/>
            <family val="2"/>
            <scheme val="minor"/>
          </rPr>
          <t>Tran Dat:
5190</t>
        </r>
      </text>
    </comment>
    <comment ref="E21" authorId="2" shapeId="0" xr:uid="{5BE322A4-9F6D-A14F-870D-6B7947E4BFAC}">
      <text>
        <r>
          <rPr>
            <b/>
            <sz val="10"/>
            <color rgb="FF000000"/>
            <rFont val="Tahoma"/>
            <family val="2"/>
          </rPr>
          <t xml:space="preserve">was 6227
</t>
        </r>
        <r>
          <rPr>
            <b/>
            <sz val="10"/>
            <color rgb="FF000000"/>
            <rFont val="Tahoma"/>
            <family val="2"/>
          </rPr>
          <t xml:space="preserve">
</t>
        </r>
        <r>
          <rPr>
            <b/>
            <sz val="10"/>
            <color rgb="FF000000"/>
            <rFont val="Tahoma"/>
            <family val="2"/>
          </rPr>
          <t>vnp1%</t>
        </r>
      </text>
    </comment>
    <comment ref="C22" authorId="0" shapeId="0" xr:uid="{483FEB0D-5D6D-8342-B2AE-812EE0328063}">
      <text>
        <r>
          <rPr>
            <b/>
            <sz val="10"/>
            <color rgb="FF000000"/>
            <rFont val="Tahoma"/>
            <family val="2"/>
          </rPr>
          <t>W5 5820</t>
        </r>
      </text>
    </comment>
    <comment ref="D22" authorId="1" shapeId="0" xr:uid="{0F593B17-7297-D242-B6DC-2C111225F9B7}">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F22" authorId="4" shapeId="0" xr:uid="{D788C8EA-F9ED-5F45-B87D-7C3F226FB117}">
      <text>
        <r>
          <rPr>
            <sz val="12"/>
            <color theme="1"/>
            <rFont val="Aptos Narrow"/>
            <family val="2"/>
            <scheme val="minor"/>
          </rPr>
          <t>chit trang:
5.990k</t>
        </r>
      </text>
    </comment>
    <comment ref="G22" authorId="3" shapeId="0" xr:uid="{6ADF7E66-3CD1-4606-9007-72B2A2901268}">
      <text>
        <r>
          <rPr>
            <sz val="12"/>
            <color theme="1"/>
            <rFont val="Aptos Narrow"/>
            <family val="2"/>
            <scheme val="minor"/>
          </rPr>
          <t>Tran Dat:
5890</t>
        </r>
      </text>
    </comment>
    <comment ref="E23" authorId="2" shapeId="0" xr:uid="{EBD6EE34-55B7-6B42-B222-A82A5E0C48DA}">
      <text>
        <r>
          <rPr>
            <b/>
            <sz val="10"/>
            <color rgb="FF000000"/>
            <rFont val="Tahoma"/>
            <family val="2"/>
          </rPr>
          <t xml:space="preserve">was 6920
</t>
        </r>
        <r>
          <rPr>
            <b/>
            <sz val="10"/>
            <color rgb="FF000000"/>
            <rFont val="Tahoma"/>
            <family val="2"/>
          </rPr>
          <t xml:space="preserve">
</t>
        </r>
        <r>
          <rPr>
            <b/>
            <sz val="10"/>
            <color rgb="FF000000"/>
            <rFont val="Tahoma"/>
            <family val="2"/>
          </rPr>
          <t>vnp1%</t>
        </r>
      </text>
    </comment>
    <comment ref="F23" authorId="4" shapeId="0" xr:uid="{20D84B04-91AF-9448-A9DD-211A1FFD73EE}">
      <text>
        <r>
          <rPr>
            <sz val="12"/>
            <color rgb="FF000000"/>
            <rFont val="Aptos Narrow"/>
            <family val="2"/>
          </rPr>
          <t xml:space="preserve">chit trang:
</t>
        </r>
        <r>
          <rPr>
            <sz val="12"/>
            <color rgb="FF000000"/>
            <rFont val="Aptos Narrow"/>
            <family val="2"/>
          </rPr>
          <t>7.790k</t>
        </r>
      </text>
    </comment>
    <comment ref="C24" authorId="0" shapeId="0" xr:uid="{890296BE-A40E-8244-A974-46F4C73C6DAC}">
      <text>
        <r>
          <rPr>
            <b/>
            <sz val="10"/>
            <color rgb="FF000000"/>
            <rFont val="Tahoma"/>
            <family val="2"/>
          </rPr>
          <t>W5 8380</t>
        </r>
      </text>
    </comment>
    <comment ref="D24" authorId="1" shapeId="0" xr:uid="{B19DBC2E-7E1D-7341-9D2E-B0DAA46DFAB5}">
      <text>
        <r>
          <rPr>
            <b/>
            <sz val="10"/>
            <color rgb="FF000000"/>
            <rFont val="Tahoma"/>
            <family val="2"/>
          </rPr>
          <t>Việt Hoàng:</t>
        </r>
        <r>
          <rPr>
            <sz val="10"/>
            <color rgb="FF000000"/>
            <rFont val="Tahoma"/>
            <family val="2"/>
          </rPr>
          <t xml:space="preserve">
</t>
        </r>
        <r>
          <rPr>
            <sz val="10"/>
            <color rgb="FF000000"/>
            <rFont val="Tahoma"/>
            <family val="2"/>
          </rPr>
          <t>8.390.000</t>
        </r>
      </text>
    </comment>
    <comment ref="E24" authorId="2" shapeId="0" xr:uid="{2FEF16DB-B993-594F-8DA0-6B3A4FB630C6}">
      <text>
        <r>
          <rPr>
            <b/>
            <sz val="10"/>
            <color rgb="FF000000"/>
            <rFont val="Tahoma"/>
            <family val="2"/>
          </rPr>
          <t xml:space="preserve">was 8405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4" authorId="4" shapeId="0" xr:uid="{AB374350-22B0-A24F-8467-2F59F0D53802}">
      <text>
        <r>
          <rPr>
            <sz val="12"/>
            <color rgb="FF000000"/>
            <rFont val="Aptos Narrow"/>
            <family val="2"/>
          </rPr>
          <t xml:space="preserve">chit trang:
</t>
        </r>
        <r>
          <rPr>
            <sz val="12"/>
            <color rgb="FF000000"/>
            <rFont val="Aptos Narrow"/>
            <family val="2"/>
          </rPr>
          <t>8.490k</t>
        </r>
      </text>
    </comment>
    <comment ref="G24" authorId="3" shapeId="0" xr:uid="{75EE8536-D57E-CA44-AEA5-F1F08937C9D7}">
      <text>
        <r>
          <rPr>
            <sz val="12"/>
            <color theme="1"/>
            <rFont val="Aptos Narrow"/>
            <family val="2"/>
            <scheme val="minor"/>
          </rPr>
          <t>Tran Dat:
8390</t>
        </r>
      </text>
    </comment>
    <comment ref="E25" authorId="2" shapeId="0" xr:uid="{ABC2FD3A-6F23-6140-B205-40BD6DC474A4}">
      <text>
        <r>
          <rPr>
            <b/>
            <sz val="10"/>
            <color rgb="FF000000"/>
            <rFont val="Tahoma"/>
            <family val="2"/>
          </rPr>
          <t xml:space="preserve">was 11870
</t>
        </r>
        <r>
          <rPr>
            <b/>
            <sz val="10"/>
            <color rgb="FF000000"/>
            <rFont val="Tahoma"/>
            <family val="2"/>
          </rPr>
          <t xml:space="preserve">
</t>
        </r>
        <r>
          <rPr>
            <b/>
            <sz val="10"/>
            <color rgb="FF000000"/>
            <rFont val="Tahoma"/>
            <family val="2"/>
          </rPr>
          <t>vnp1%</t>
        </r>
      </text>
    </comment>
    <comment ref="F25" authorId="4" shapeId="0" xr:uid="{85583BFC-2A50-664D-9CAF-74994E1DC970}">
      <text>
        <r>
          <rPr>
            <sz val="12"/>
            <color rgb="FF000000"/>
            <rFont val="Aptos Narrow"/>
            <family val="2"/>
          </rPr>
          <t xml:space="preserve">chit trang:
</t>
        </r>
        <r>
          <rPr>
            <sz val="12"/>
            <color rgb="FF000000"/>
            <rFont val="Aptos Narrow"/>
            <family val="2"/>
          </rPr>
          <t>12.690k</t>
        </r>
      </text>
    </comment>
    <comment ref="G25" authorId="3" shapeId="0" xr:uid="{1F83743A-8747-4601-824B-3609214108FD}">
      <text>
        <r>
          <rPr>
            <sz val="12"/>
            <color theme="1"/>
            <rFont val="Aptos Narrow"/>
            <family val="2"/>
            <scheme val="minor"/>
          </rPr>
          <t>Tran Dat:
12690</t>
        </r>
      </text>
    </comment>
    <comment ref="C26" authorId="0" shapeId="0" xr:uid="{3A0FF521-4E04-D141-9C7C-C0B0907CE2A3}">
      <text>
        <r>
          <rPr>
            <b/>
            <sz val="10"/>
            <color rgb="FF000000"/>
            <rFont val="Tahoma"/>
            <family val="2"/>
          </rPr>
          <t>W5 9380</t>
        </r>
      </text>
    </comment>
    <comment ref="D26" authorId="1" shapeId="0" xr:uid="{698362C9-A61D-1D41-B30E-581C600BF812}">
      <text>
        <r>
          <rPr>
            <b/>
            <sz val="10"/>
            <color rgb="FF000000"/>
            <rFont val="Tahoma"/>
            <family val="2"/>
          </rPr>
          <t>Việt Hoàng:</t>
        </r>
        <r>
          <rPr>
            <sz val="10"/>
            <color rgb="FF000000"/>
            <rFont val="Tahoma"/>
            <family val="2"/>
          </rPr>
          <t xml:space="preserve">
</t>
        </r>
        <r>
          <rPr>
            <sz val="10"/>
            <color rgb="FF000000"/>
            <rFont val="Tahoma"/>
            <family val="2"/>
          </rPr>
          <t>9.390.000</t>
        </r>
      </text>
    </comment>
    <comment ref="E26" authorId="2" shapeId="0" xr:uid="{B2223D0E-850B-604B-AC1F-2F91DCC49851}">
      <text>
        <r>
          <rPr>
            <b/>
            <sz val="10"/>
            <color rgb="FF000000"/>
            <rFont val="Tahoma"/>
            <family val="2"/>
          </rPr>
          <t xml:space="preserve">was 8900
</t>
        </r>
        <r>
          <rPr>
            <b/>
            <sz val="10"/>
            <color rgb="FF000000"/>
            <rFont val="Tahoma"/>
            <family val="2"/>
          </rPr>
          <t xml:space="preserve">
</t>
        </r>
        <r>
          <rPr>
            <b/>
            <sz val="10"/>
            <color rgb="FF000000"/>
            <rFont val="Tahoma"/>
            <family val="2"/>
          </rPr>
          <t>vnp1%</t>
        </r>
      </text>
    </comment>
    <comment ref="G26" authorId="3" shapeId="0" xr:uid="{9D08069F-0D13-4866-99BC-7C72D22C9D02}">
      <text>
        <r>
          <rPr>
            <sz val="12"/>
            <color theme="1"/>
            <rFont val="Aptos Narrow"/>
            <family val="2"/>
            <scheme val="minor"/>
          </rPr>
          <t xml:space="preserve">Tran Dat:
9490000
</t>
        </r>
      </text>
    </comment>
    <comment ref="B27" authorId="2" shapeId="0" xr:uid="{4A0BF39C-A482-124B-BD8C-028A71A1855A}">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7" authorId="0" shapeId="0" xr:uid="{4ABB2B90-4484-0845-B42B-F464BA04FC14}">
      <text>
        <r>
          <rPr>
            <b/>
            <sz val="10"/>
            <color rgb="FF000000"/>
            <rFont val="Tahoma"/>
            <family val="2"/>
          </rPr>
          <t>W5 13790</t>
        </r>
      </text>
    </comment>
    <comment ref="E27" authorId="2" shapeId="0" xr:uid="{47FB1C8B-C51E-E847-808B-DD9369F48D57}">
      <text>
        <r>
          <rPr>
            <b/>
            <sz val="10"/>
            <color rgb="FF000000"/>
            <rFont val="Tahoma"/>
            <family val="2"/>
          </rPr>
          <t xml:space="preserve">was 12583
</t>
        </r>
        <r>
          <rPr>
            <b/>
            <sz val="10"/>
            <color rgb="FF000000"/>
            <rFont val="Tahoma"/>
            <family val="2"/>
          </rPr>
          <t xml:space="preserve">
</t>
        </r>
        <r>
          <rPr>
            <b/>
            <sz val="10"/>
            <color rgb="FF000000"/>
            <rFont val="Tahoma"/>
            <family val="2"/>
          </rPr>
          <t>vnp1%</t>
        </r>
      </text>
    </comment>
    <comment ref="B29" authorId="2" shapeId="0" xr:uid="{8DF271A2-C0E3-A248-B552-61D8ADB4EC46}">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9" authorId="0" shapeId="0" xr:uid="{F41E89CE-A0A1-AF42-ABF7-E161A2B31EFB}">
      <text>
        <r>
          <rPr>
            <b/>
            <sz val="10"/>
            <color rgb="FF000000"/>
            <rFont val="Tahoma"/>
            <family val="2"/>
          </rPr>
          <t>W5 5390</t>
        </r>
      </text>
    </comment>
    <comment ref="E29" authorId="2" shapeId="0" xr:uid="{2266132B-FF3D-364C-A778-4D7F0E7AFA34}">
      <text>
        <r>
          <rPr>
            <b/>
            <sz val="10"/>
            <color rgb="FF000000"/>
            <rFont val="Tahoma"/>
            <family val="2"/>
          </rPr>
          <t xml:space="preserve">was 5138
</t>
        </r>
        <r>
          <rPr>
            <b/>
            <sz val="10"/>
            <color rgb="FF000000"/>
            <rFont val="Tahoma"/>
            <family val="2"/>
          </rPr>
          <t xml:space="preserve">
</t>
        </r>
        <r>
          <rPr>
            <b/>
            <sz val="10"/>
            <color rgb="FF000000"/>
            <rFont val="Tahoma"/>
            <family val="2"/>
          </rPr>
          <t>vnp1%</t>
        </r>
      </text>
    </comment>
    <comment ref="F29" authorId="4" shapeId="0" xr:uid="{70FE06CB-D287-4503-A395-03A4923D052D}">
      <text>
        <r>
          <rPr>
            <sz val="12"/>
            <color theme="1"/>
            <rFont val="Aptos Narrow"/>
            <family val="2"/>
            <scheme val="minor"/>
          </rPr>
          <t>chit trang:
5.350k</t>
        </r>
      </text>
    </comment>
    <comment ref="B30" authorId="2" shapeId="0" xr:uid="{E6D38A77-27D7-6849-8142-3E0AF6D7E8E2}">
      <text>
        <r>
          <rPr>
            <b/>
            <sz val="10"/>
            <color rgb="FF000000"/>
            <rFont val="Tahoma"/>
            <family val="2"/>
          </rPr>
          <t xml:space="preserve">was 4490
</t>
        </r>
      </text>
    </comment>
    <comment ref="C30" authorId="0" shapeId="0" xr:uid="{891E28A1-D183-5B4F-941D-4DCC6D43F653}">
      <text>
        <r>
          <rPr>
            <b/>
            <sz val="10"/>
            <color rgb="FF000000"/>
            <rFont val="Tahoma"/>
            <family val="2"/>
          </rPr>
          <t>W5 4290</t>
        </r>
      </text>
    </comment>
    <comment ref="D30" authorId="1" shapeId="0" xr:uid="{5749E071-FB26-CC4D-8DBC-7097CBA2003C}">
      <text>
        <r>
          <rPr>
            <b/>
            <sz val="10"/>
            <color rgb="FF000000"/>
            <rFont val="Tahoma"/>
            <family val="2"/>
          </rPr>
          <t>Việt Hoàng:</t>
        </r>
        <r>
          <rPr>
            <sz val="10"/>
            <color rgb="FF000000"/>
            <rFont val="Tahoma"/>
            <family val="2"/>
          </rPr>
          <t xml:space="preserve">
</t>
        </r>
        <r>
          <rPr>
            <sz val="10"/>
            <color rgb="FF000000"/>
            <rFont val="Tahoma"/>
            <family val="2"/>
          </rPr>
          <t>4.290.000</t>
        </r>
      </text>
    </comment>
    <comment ref="E30" authorId="2" shapeId="0" xr:uid="{6D5F052D-BD5D-3147-B247-EBD42EA9BE98}">
      <text>
        <r>
          <rPr>
            <b/>
            <sz val="10"/>
            <color rgb="FF000000"/>
            <rFont val="Tahoma"/>
            <family val="2"/>
          </rPr>
          <t xml:space="preserve">was 4247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30" authorId="4" shapeId="0" xr:uid="{F2D63571-E68E-4E76-9DE2-4FF1D8916FEC}">
      <text>
        <r>
          <rPr>
            <sz val="12"/>
            <color rgb="FF000000"/>
            <rFont val="Aptos Narrow"/>
            <family val="2"/>
          </rPr>
          <t xml:space="preserve">chit trang:
</t>
        </r>
        <r>
          <rPr>
            <sz val="12"/>
            <color rgb="FF000000"/>
            <rFont val="Aptos Narrow"/>
            <family val="2"/>
          </rPr>
          <t>4.290k</t>
        </r>
      </text>
    </comment>
    <comment ref="G30" authorId="3" shapeId="0" xr:uid="{07EFE142-E7CC-4E63-BBFA-724CBF4B33DA}">
      <text>
        <r>
          <rPr>
            <sz val="12"/>
            <color theme="1"/>
            <rFont val="Aptos Narrow"/>
            <family val="2"/>
            <scheme val="minor"/>
          </rPr>
          <t>Tran Dat:
4250</t>
        </r>
      </text>
    </comment>
    <comment ref="B31" authorId="2" shapeId="0" xr:uid="{A6C8CF6B-9C23-8F46-B883-EA71F214165F}">
      <text>
        <r>
          <rPr>
            <b/>
            <sz val="10"/>
            <color rgb="FF000000"/>
            <rFont val="Tahoma"/>
            <family val="2"/>
          </rPr>
          <t>was 3190</t>
        </r>
      </text>
    </comment>
    <comment ref="C31" authorId="0" shapeId="0" xr:uid="{F072F445-F9E3-FE47-8AF9-03044E24C7A4}">
      <text>
        <r>
          <rPr>
            <b/>
            <sz val="10"/>
            <color rgb="FF000000"/>
            <rFont val="Tahoma"/>
            <family val="2"/>
          </rPr>
          <t>W5 3090</t>
        </r>
      </text>
    </comment>
    <comment ref="D31" authorId="1" shapeId="0" xr:uid="{D6BF07F0-C870-CB4A-8014-875C3685CF82}">
      <text>
        <r>
          <rPr>
            <b/>
            <sz val="10"/>
            <color rgb="FF000000"/>
            <rFont val="Tahoma"/>
            <family val="2"/>
          </rPr>
          <t>Việt Hoàng:</t>
        </r>
        <r>
          <rPr>
            <sz val="10"/>
            <color rgb="FF000000"/>
            <rFont val="Tahoma"/>
            <family val="2"/>
          </rPr>
          <t xml:space="preserve">
</t>
        </r>
        <r>
          <rPr>
            <sz val="10"/>
            <color rgb="FF000000"/>
            <rFont val="Tahoma"/>
            <family val="2"/>
          </rPr>
          <t>3.090.000</t>
        </r>
      </text>
    </comment>
    <comment ref="E31" authorId="2" shapeId="0" xr:uid="{5D5A9191-8F18-7E4B-92FA-83D9E6B39F00}">
      <text>
        <r>
          <rPr>
            <b/>
            <sz val="10"/>
            <color rgb="FF000000"/>
            <rFont val="Tahoma"/>
            <family val="2"/>
          </rPr>
          <t>was 2990</t>
        </r>
      </text>
    </comment>
    <comment ref="F31" authorId="4" shapeId="0" xr:uid="{15A59BC0-F489-4E6B-AFD5-19510660290A}">
      <text>
        <r>
          <rPr>
            <sz val="12"/>
            <color theme="1"/>
            <rFont val="Aptos Narrow"/>
            <family val="2"/>
            <scheme val="minor"/>
          </rPr>
          <t>chit trang:
3.090k</t>
        </r>
      </text>
    </comment>
    <comment ref="G31" authorId="3" shapeId="0" xr:uid="{6DECFCFA-DFBA-4EDB-B5E2-B7F8DF453ED0}">
      <text>
        <r>
          <rPr>
            <sz val="12"/>
            <color theme="1"/>
            <rFont val="Aptos Narrow"/>
            <family val="2"/>
            <scheme val="minor"/>
          </rPr>
          <t>Tran Dat:
3.090</t>
        </r>
      </text>
    </comment>
    <comment ref="B32" authorId="2" shapeId="0" xr:uid="{770350C0-4986-5649-BE2A-DD0FB9AEA51B}">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G32" authorId="3" shapeId="0" xr:uid="{A0B3036F-AAB3-5645-8AA1-E008B798A551}">
      <text>
        <r>
          <rPr>
            <sz val="12"/>
            <color theme="1"/>
            <rFont val="Aptos Narrow"/>
            <family val="2"/>
            <scheme val="minor"/>
          </rPr>
          <t xml:space="preserve">Tran Dat:
16690000
</t>
        </r>
      </text>
    </comment>
    <comment ref="C33" authorId="0" shapeId="0" xr:uid="{EB5332E1-4BDA-3C4D-BD36-25CC28182B23}">
      <text>
        <r>
          <rPr>
            <b/>
            <sz val="10"/>
            <color rgb="FF000000"/>
            <rFont val="Tahoma"/>
            <family val="2"/>
          </rPr>
          <t>W5 21490</t>
        </r>
      </text>
    </comment>
    <comment ref="D33" authorId="1" shapeId="0" xr:uid="{6515394F-AE50-3B47-8DEB-27DA71B706B6}">
      <text>
        <r>
          <rPr>
            <b/>
            <sz val="10"/>
            <color rgb="FF000000"/>
            <rFont val="Tahoma"/>
            <family val="2"/>
          </rPr>
          <t>Việt Hoàng:</t>
        </r>
        <r>
          <rPr>
            <sz val="10"/>
            <color rgb="FF000000"/>
            <rFont val="Tahoma"/>
            <family val="2"/>
          </rPr>
          <t xml:space="preserve">
</t>
        </r>
        <r>
          <rPr>
            <sz val="10"/>
            <color rgb="FF000000"/>
            <rFont val="Tahoma"/>
            <family val="2"/>
          </rPr>
          <t>21.790.000</t>
        </r>
      </text>
    </comment>
    <comment ref="F33" authorId="4" shapeId="0" xr:uid="{00A6389A-EFB8-594C-A63F-CD47A693D5A2}">
      <text>
        <r>
          <rPr>
            <sz val="12"/>
            <color theme="1"/>
            <rFont val="Aptos Narrow"/>
            <family val="2"/>
            <scheme val="minor"/>
          </rPr>
          <t>chit trang:
21590k</t>
        </r>
      </text>
    </comment>
    <comment ref="B34" authorId="2" shapeId="0" xr:uid="{7565007C-79CB-C946-8509-294F2C29CA79}">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0" shapeId="0" xr:uid="{99DD9A55-985E-4340-91E9-9D41F7223A09}">
      <text>
        <r>
          <rPr>
            <b/>
            <sz val="10"/>
            <color rgb="FF000000"/>
            <rFont val="Tahoma"/>
            <family val="2"/>
          </rPr>
          <t>W5 25490</t>
        </r>
      </text>
    </comment>
    <comment ref="G35" authorId="3" shapeId="0" xr:uid="{D8A85E1C-9AB3-48F4-9D7F-C6C0CFACFBCF}">
      <text>
        <r>
          <rPr>
            <sz val="12"/>
            <color theme="1"/>
            <rFont val="Aptos Narrow"/>
            <family val="2"/>
            <scheme val="minor"/>
          </rPr>
          <t>Tran Dat:
26590</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Duy</author>
    <author>chit trang</author>
    <author>Tran Dat</author>
  </authors>
  <commentList>
    <comment ref="D3" authorId="0" shapeId="0" xr:uid="{89BFB196-DE52-4F83-8939-1A3998EA476E}">
      <text>
        <r>
          <rPr>
            <b/>
            <sz val="10"/>
            <color rgb="FF000000"/>
            <rFont val="Tahoma"/>
            <family val="2"/>
          </rPr>
          <t>Việt Hoàng:</t>
        </r>
        <r>
          <rPr>
            <sz val="10"/>
            <color rgb="FF000000"/>
            <rFont val="Tahoma"/>
            <family val="2"/>
          </rPr>
          <t xml:space="preserve">
</t>
        </r>
        <r>
          <rPr>
            <sz val="10"/>
            <color rgb="FF000000"/>
            <rFont val="Tahoma"/>
            <family val="2"/>
          </rPr>
          <t>19.090.000</t>
        </r>
      </text>
    </comment>
    <comment ref="E3" authorId="1" shapeId="0" xr:uid="{DE2F7D83-F5DA-0B46-8103-5EFE4DC3FBF1}">
      <text>
        <r>
          <rPr>
            <b/>
            <sz val="10"/>
            <color rgb="FF000000"/>
            <rFont val="Tahoma"/>
            <family val="2"/>
          </rPr>
          <t>Giờ vàng</t>
        </r>
      </text>
    </comment>
    <comment ref="B4" authorId="1" shapeId="0" xr:uid="{858D5E05-D7DD-43DB-902D-59EB91A26866}">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4" authorId="0" shapeId="0" xr:uid="{2BB11117-9A2B-41B9-B95D-855317A9C72B}">
      <text>
        <r>
          <rPr>
            <b/>
            <sz val="10"/>
            <color rgb="FF000000"/>
            <rFont val="Tahoma"/>
            <family val="2"/>
          </rPr>
          <t>Việt Hoàng:</t>
        </r>
        <r>
          <rPr>
            <sz val="10"/>
            <color rgb="FF000000"/>
            <rFont val="Tahoma"/>
            <family val="2"/>
          </rPr>
          <t xml:space="preserve">
</t>
        </r>
        <r>
          <rPr>
            <sz val="10"/>
            <color rgb="FF000000"/>
            <rFont val="Tahoma"/>
            <family val="2"/>
          </rPr>
          <t>22.290.000</t>
        </r>
      </text>
    </comment>
    <comment ref="E4" authorId="1" shapeId="0" xr:uid="{4B274D68-A906-6546-B2BF-15E5CBEA70B5}">
      <text>
        <r>
          <rPr>
            <b/>
            <sz val="10"/>
            <color rgb="FF000000"/>
            <rFont val="Tahoma"/>
            <family val="2"/>
          </rPr>
          <t>Giờ vàng</t>
        </r>
      </text>
    </comment>
    <comment ref="E5" authorId="1" shapeId="0" xr:uid="{E03CBE7B-DABD-6742-B767-37F27D3F3DF3}">
      <text>
        <r>
          <rPr>
            <b/>
            <sz val="10"/>
            <color rgb="FF000000"/>
            <rFont val="Tahoma"/>
            <family val="2"/>
          </rPr>
          <t xml:space="preserve">Giờ vàng
</t>
        </r>
        <r>
          <rPr>
            <sz val="10"/>
            <color rgb="FF000000"/>
            <rFont val="Tahoma"/>
            <family val="2"/>
          </rPr>
          <t xml:space="preserve">
</t>
        </r>
      </text>
    </comment>
    <comment ref="B6" authorId="1" shapeId="0" xr:uid="{6EAF0848-0835-4213-939C-DA64769F055B}">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2" shapeId="0" xr:uid="{3CF1B407-FEFC-40FC-B1DF-49E0F0E38637}">
      <text>
        <r>
          <rPr>
            <b/>
            <sz val="10"/>
            <color rgb="FF000000"/>
            <rFont val="Tahoma"/>
            <family val="2"/>
          </rPr>
          <t>W6 30890</t>
        </r>
      </text>
    </comment>
    <comment ref="D6" authorId="0" shapeId="0" xr:uid="{6BF85CB2-FA44-41BE-95D8-207898F1CE8B}">
      <text>
        <r>
          <rPr>
            <b/>
            <sz val="10"/>
            <color rgb="FF000000"/>
            <rFont val="Tahoma"/>
            <family val="2"/>
          </rPr>
          <t>Việt Hoàng:</t>
        </r>
        <r>
          <rPr>
            <sz val="10"/>
            <color rgb="FF000000"/>
            <rFont val="Tahoma"/>
            <family val="2"/>
          </rPr>
          <t xml:space="preserve">
</t>
        </r>
        <r>
          <rPr>
            <sz val="10"/>
            <color rgb="FF000000"/>
            <rFont val="Tahoma"/>
            <family val="2"/>
          </rPr>
          <t>30.790.000</t>
        </r>
      </text>
    </comment>
    <comment ref="E6" authorId="1" shapeId="0" xr:uid="{D9DAFEA8-DABD-3140-A29B-3384E07BD670}">
      <text>
        <r>
          <rPr>
            <b/>
            <sz val="10"/>
            <color rgb="FF000000"/>
            <rFont val="Tahoma"/>
            <family val="2"/>
          </rPr>
          <t>Giờ vàng</t>
        </r>
        <r>
          <rPr>
            <sz val="10"/>
            <color rgb="FF000000"/>
            <rFont val="Tahoma"/>
            <family val="2"/>
          </rPr>
          <t xml:space="preserve">
</t>
        </r>
      </text>
    </comment>
    <comment ref="F6" authorId="3" shapeId="0" xr:uid="{58190D8E-6532-46AD-98CF-F89B7E22B894}">
      <text>
        <r>
          <rPr>
            <sz val="12"/>
            <color theme="1"/>
            <rFont val="Aptos Narrow"/>
            <family val="2"/>
            <scheme val="minor"/>
          </rPr>
          <t>chit trang:
30.390k</t>
        </r>
      </text>
    </comment>
    <comment ref="C7" authorId="2" shapeId="0" xr:uid="{743F1308-D7CA-4B42-8CDB-A0EDE064DB35}">
      <text>
        <r>
          <rPr>
            <b/>
            <sz val="10"/>
            <color rgb="FF000000"/>
            <rFont val="Tahoma"/>
            <family val="2"/>
          </rPr>
          <t>W6 15990</t>
        </r>
      </text>
    </comment>
    <comment ref="D7" authorId="0" shapeId="0" xr:uid="{3B13D2CC-747B-0447-AC4B-F4A6187701B8}">
      <text>
        <r>
          <rPr>
            <b/>
            <sz val="10"/>
            <color rgb="FF000000"/>
            <rFont val="Tahoma"/>
            <family val="2"/>
          </rPr>
          <t>Việt Hoàng:</t>
        </r>
        <r>
          <rPr>
            <sz val="10"/>
            <color rgb="FF000000"/>
            <rFont val="Tahoma"/>
            <family val="2"/>
          </rPr>
          <t xml:space="preserve">
</t>
        </r>
        <r>
          <rPr>
            <sz val="10"/>
            <color rgb="FF000000"/>
            <rFont val="Tahoma"/>
            <family val="2"/>
          </rPr>
          <t>15.890.000</t>
        </r>
      </text>
    </comment>
    <comment ref="F7" authorId="3" shapeId="0" xr:uid="{E6F1555F-58D7-4B95-95E8-92430D9BD1F7}">
      <text>
        <r>
          <rPr>
            <sz val="12"/>
            <color rgb="FF000000"/>
            <rFont val="Aptos Narrow"/>
            <family val="2"/>
          </rPr>
          <t xml:space="preserve">chit trang:
</t>
        </r>
        <r>
          <rPr>
            <sz val="12"/>
            <color rgb="FF000000"/>
            <rFont val="Aptos Narrow"/>
            <family val="2"/>
          </rPr>
          <t>15.790k</t>
        </r>
      </text>
    </comment>
    <comment ref="C8" authorId="2" shapeId="0" xr:uid="{0F8D6D82-CD29-1740-9A87-4C6C3EFC8D2E}">
      <text>
        <r>
          <rPr>
            <b/>
            <sz val="10"/>
            <color rgb="FF000000"/>
            <rFont val="Tahoma"/>
            <family val="2"/>
          </rPr>
          <t>W6 19590</t>
        </r>
      </text>
    </comment>
    <comment ref="F8" authorId="3" shapeId="0" xr:uid="{BCDDC8A5-A1F7-446C-9B2A-8B3D86BE5EF4}">
      <text>
        <r>
          <rPr>
            <sz val="12"/>
            <color rgb="FF000000"/>
            <rFont val="Aptos Narrow"/>
            <family val="2"/>
          </rPr>
          <t xml:space="preserve">chit trang:
</t>
        </r>
        <r>
          <rPr>
            <sz val="12"/>
            <color rgb="FF000000"/>
            <rFont val="Aptos Narrow"/>
            <family val="2"/>
          </rPr>
          <t>19.290k</t>
        </r>
      </text>
    </comment>
    <comment ref="B9" authorId="1" shapeId="0" xr:uid="{B42A0FFE-20E6-45A3-A216-28B88579AB51}">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1" shapeId="0" xr:uid="{D5EFFBD7-D7E9-44D5-8DEA-8A14619CBB5E}">
      <text>
        <r>
          <rPr>
            <b/>
            <sz val="10"/>
            <color rgb="FF000000"/>
            <rFont val="Tahoma"/>
            <family val="2"/>
          </rPr>
          <t>was 18440</t>
        </r>
      </text>
    </comment>
    <comment ref="C11" authorId="2" shapeId="0" xr:uid="{373CC371-EE8C-4B37-9451-4D7B10951103}">
      <text>
        <r>
          <rPr>
            <b/>
            <sz val="10"/>
            <color rgb="FF000000"/>
            <rFont val="Tahoma"/>
            <family val="2"/>
          </rPr>
          <t>W5 12990</t>
        </r>
      </text>
    </comment>
    <comment ref="F11" authorId="3" shapeId="0" xr:uid="{3F2F5DCC-264E-47F2-8ED3-B5715A2938E9}">
      <text>
        <r>
          <rPr>
            <sz val="12"/>
            <color theme="1"/>
            <rFont val="Aptos Narrow"/>
            <family val="2"/>
            <scheme val="minor"/>
          </rPr>
          <t>chit trang:
12.590k</t>
        </r>
      </text>
    </comment>
    <comment ref="B12" authorId="1" shapeId="0" xr:uid="{0154BDD4-ACFE-40DC-BD4D-E955C375F1F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1" shapeId="0" xr:uid="{46351AED-F04E-F345-BE4C-EFA740B7193B}">
      <text>
        <r>
          <rPr>
            <b/>
            <sz val="10"/>
            <color rgb="FF000000"/>
            <rFont val="Tahoma"/>
            <family val="2"/>
          </rPr>
          <t>Giờ vàng</t>
        </r>
      </text>
    </comment>
    <comment ref="F14" authorId="3" shapeId="0" xr:uid="{B36B5FC2-C652-4269-A5AC-0AE4AE4FC91A}">
      <text>
        <r>
          <rPr>
            <sz val="12"/>
            <color theme="1"/>
            <rFont val="Aptos Narrow"/>
            <family val="2"/>
            <scheme val="minor"/>
          </rPr>
          <t>chit trang:
13.890k</t>
        </r>
      </text>
    </comment>
    <comment ref="B15" authorId="1" shapeId="0" xr:uid="{9A049728-8890-4B5F-99E4-9ABF389DF308}">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6" authorId="1" shapeId="0" xr:uid="{569AD9FF-BDBA-4873-8D71-2605D773857A}">
      <text>
        <r>
          <rPr>
            <b/>
            <sz val="10"/>
            <color rgb="FF000000"/>
            <rFont val="Tahoma"/>
            <family val="2"/>
          </rPr>
          <t>was 14390</t>
        </r>
      </text>
    </comment>
    <comment ref="C16" authorId="2" shapeId="0" xr:uid="{EF5E1B00-4F6B-5E45-9911-335C530B9C40}">
      <text>
        <r>
          <rPr>
            <b/>
            <sz val="10"/>
            <color rgb="FF000000"/>
            <rFont val="Tahoma"/>
            <family val="2"/>
          </rPr>
          <t>W6 16990</t>
        </r>
      </text>
    </comment>
    <comment ref="F16" authorId="3" shapeId="0" xr:uid="{73A32B81-754B-42CF-A113-F5072EF224A2}">
      <text>
        <r>
          <rPr>
            <sz val="12"/>
            <color theme="1"/>
            <rFont val="Aptos Narrow"/>
            <family val="2"/>
            <scheme val="minor"/>
          </rPr>
          <t>chit trang:
16.590k</t>
        </r>
      </text>
    </comment>
    <comment ref="G18" authorId="4" shapeId="0" xr:uid="{49403656-2621-44D5-B760-DF1A9C2B9580}">
      <text>
        <r>
          <rPr>
            <sz val="12"/>
            <color theme="1"/>
            <rFont val="Aptos Narrow"/>
            <family val="2"/>
            <scheme val="minor"/>
          </rPr>
          <t>Tran Dat:
27.490</t>
        </r>
      </text>
    </comment>
    <comment ref="B19" authorId="1" shapeId="0" xr:uid="{7BA76340-B2FD-45CF-A935-D171DBAC0E36}">
      <text>
        <r>
          <rPr>
            <b/>
            <sz val="10"/>
            <color rgb="FF000000"/>
            <rFont val="Tahoma"/>
            <family val="2"/>
          </rPr>
          <t>was 36640</t>
        </r>
      </text>
    </comment>
    <comment ref="C20" authorId="2" shapeId="0" xr:uid="{C4DBB1E9-9D05-4422-8519-3966713BEAE4}">
      <text>
        <r>
          <rPr>
            <b/>
            <sz val="10"/>
            <color rgb="FF000000"/>
            <rFont val="Tahoma"/>
            <family val="2"/>
          </rPr>
          <t>W6 5990</t>
        </r>
      </text>
    </comment>
    <comment ref="D20" authorId="0" shapeId="0" xr:uid="{2C02884B-4C9F-4374-8AC7-73DEF90E5AC0}">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E20" authorId="1" shapeId="0" xr:uid="{A5FCB085-8F53-49AE-8A37-DADF457B7CC0}">
      <text>
        <r>
          <rPr>
            <b/>
            <sz val="10"/>
            <color rgb="FF000000"/>
            <rFont val="Tahoma"/>
            <family val="2"/>
          </rPr>
          <t xml:space="preserve">was 5336
</t>
        </r>
        <r>
          <rPr>
            <b/>
            <sz val="10"/>
            <color rgb="FF000000"/>
            <rFont val="Tahoma"/>
            <family val="2"/>
          </rPr>
          <t xml:space="preserve">
</t>
        </r>
        <r>
          <rPr>
            <b/>
            <sz val="10"/>
            <color rgb="FF000000"/>
            <rFont val="Tahoma"/>
            <family val="2"/>
          </rPr>
          <t>vnp1%</t>
        </r>
      </text>
    </comment>
    <comment ref="F20" authorId="3" shapeId="0" xr:uid="{3447BE4C-E606-4EFD-99A9-238783F6BEBB}">
      <text>
        <r>
          <rPr>
            <sz val="12"/>
            <color rgb="FF000000"/>
            <rFont val="Aptos Narrow"/>
            <family val="2"/>
          </rPr>
          <t xml:space="preserve">chit trang:
</t>
        </r>
        <r>
          <rPr>
            <sz val="12"/>
            <color rgb="FF000000"/>
            <rFont val="Aptos Narrow"/>
            <family val="2"/>
          </rPr>
          <t>5.790k</t>
        </r>
      </text>
    </comment>
    <comment ref="G20" authorId="4" shapeId="0" xr:uid="{E4B54DFA-0DB7-4A32-ACB2-5B11C4837CED}">
      <text>
        <r>
          <rPr>
            <sz val="12"/>
            <color theme="1"/>
            <rFont val="Aptos Narrow"/>
            <family val="2"/>
            <scheme val="minor"/>
          </rPr>
          <t>Tran Dat:
5690</t>
        </r>
      </text>
    </comment>
    <comment ref="E21" authorId="1" shapeId="0" xr:uid="{E13D29E8-9C21-4970-8DC5-39C27B9AB491}">
      <text>
        <r>
          <rPr>
            <b/>
            <sz val="10"/>
            <color rgb="FF000000"/>
            <rFont val="Tahoma"/>
            <family val="2"/>
          </rPr>
          <t xml:space="preserve">was 6722
</t>
        </r>
        <r>
          <rPr>
            <b/>
            <sz val="10"/>
            <color rgb="FF000000"/>
            <rFont val="Tahoma"/>
            <family val="2"/>
          </rPr>
          <t xml:space="preserve">
</t>
        </r>
        <r>
          <rPr>
            <b/>
            <sz val="10"/>
            <color rgb="FF000000"/>
            <rFont val="Tahoma"/>
            <family val="2"/>
          </rPr>
          <t>vnp1%</t>
        </r>
      </text>
    </comment>
    <comment ref="C22" authorId="2" shapeId="0" xr:uid="{6B74C669-7E9B-417B-995E-2692E0DD6D72}">
      <text>
        <r>
          <rPr>
            <b/>
            <sz val="10"/>
            <color rgb="FF000000"/>
            <rFont val="Tahoma"/>
            <family val="2"/>
          </rPr>
          <t>W6 6590</t>
        </r>
      </text>
    </comment>
    <comment ref="D22" authorId="0" shapeId="0" xr:uid="{55E735E9-96B2-47A6-9048-95B11A9FD6E9}">
      <text>
        <r>
          <rPr>
            <b/>
            <sz val="10"/>
            <color rgb="FF000000"/>
            <rFont val="Tahoma"/>
            <family val="2"/>
          </rPr>
          <t>Việt Hoàng:</t>
        </r>
        <r>
          <rPr>
            <sz val="10"/>
            <color rgb="FF000000"/>
            <rFont val="Tahoma"/>
            <family val="2"/>
          </rPr>
          <t xml:space="preserve">
</t>
        </r>
        <r>
          <rPr>
            <sz val="10"/>
            <color rgb="FF000000"/>
            <rFont val="Tahoma"/>
            <family val="2"/>
          </rPr>
          <t>6.590.000</t>
        </r>
      </text>
    </comment>
    <comment ref="E22" authorId="1" shapeId="0" xr:uid="{3FBB1CAB-0127-A44F-A443-E00CA30E6302}">
      <text>
        <r>
          <rPr>
            <b/>
            <sz val="10"/>
            <color rgb="FF000000"/>
            <rFont val="Tahoma"/>
            <family val="2"/>
          </rPr>
          <t xml:space="preserve">was 5930
</t>
        </r>
        <r>
          <rPr>
            <b/>
            <sz val="10"/>
            <color rgb="FF000000"/>
            <rFont val="Tahoma"/>
            <family val="2"/>
          </rPr>
          <t xml:space="preserve">
</t>
        </r>
        <r>
          <rPr>
            <b/>
            <sz val="10"/>
            <color rgb="FF000000"/>
            <rFont val="Tahoma"/>
            <family val="2"/>
          </rPr>
          <t>vnp1%</t>
        </r>
      </text>
    </comment>
    <comment ref="F22" authorId="3" shapeId="0" xr:uid="{FD1D3CED-47E1-49C4-9A74-03B5EAB752CE}">
      <text>
        <r>
          <rPr>
            <sz val="12"/>
            <color rgb="FF000000"/>
            <rFont val="Aptos Narrow"/>
            <family val="2"/>
          </rPr>
          <t xml:space="preserve">chit trang:
</t>
        </r>
        <r>
          <rPr>
            <sz val="12"/>
            <color rgb="FF000000"/>
            <rFont val="Aptos Narrow"/>
            <family val="2"/>
          </rPr>
          <t>5790k</t>
        </r>
      </text>
    </comment>
    <comment ref="E23" authorId="1" shapeId="0" xr:uid="{46A31860-35A0-4D30-A53B-8EA61F040A9A}">
      <text>
        <r>
          <rPr>
            <b/>
            <sz val="10"/>
            <color rgb="FF000000"/>
            <rFont val="Tahoma"/>
            <family val="2"/>
          </rPr>
          <t xml:space="preserve">was 7415
</t>
        </r>
        <r>
          <rPr>
            <b/>
            <sz val="10"/>
            <color rgb="FF000000"/>
            <rFont val="Tahoma"/>
            <family val="2"/>
          </rPr>
          <t xml:space="preserve">
</t>
        </r>
        <r>
          <rPr>
            <b/>
            <sz val="10"/>
            <color rgb="FF000000"/>
            <rFont val="Tahoma"/>
            <family val="2"/>
          </rPr>
          <t>vnp1%</t>
        </r>
      </text>
    </comment>
    <comment ref="F23" authorId="3" shapeId="0" xr:uid="{5ABDA3EC-FC28-4F85-A1A0-CB81FF8AA942}">
      <text>
        <r>
          <rPr>
            <sz val="12"/>
            <color theme="1"/>
            <rFont val="Aptos Narrow"/>
            <family val="2"/>
            <scheme val="minor"/>
          </rPr>
          <t>chit trang:
7.290k</t>
        </r>
      </text>
    </comment>
    <comment ref="C24" authorId="2" shapeId="0" xr:uid="{AF31DC7B-15AA-468A-A2B3-43F0FCA7EE5F}">
      <text>
        <r>
          <rPr>
            <b/>
            <sz val="10"/>
            <color rgb="FF000000"/>
            <rFont val="Tahoma"/>
            <family val="2"/>
          </rPr>
          <t>W6 10790</t>
        </r>
      </text>
    </comment>
    <comment ref="D24" authorId="0" shapeId="0" xr:uid="{02326CAC-7F46-4C0B-9607-39C0A7570EA5}">
      <text>
        <r>
          <rPr>
            <b/>
            <sz val="10"/>
            <color rgb="FF000000"/>
            <rFont val="Tahoma"/>
            <family val="2"/>
          </rPr>
          <t>Việt Hoàng:</t>
        </r>
        <r>
          <rPr>
            <sz val="10"/>
            <color rgb="FF000000"/>
            <rFont val="Tahoma"/>
            <family val="2"/>
          </rPr>
          <t xml:space="preserve">
</t>
        </r>
        <r>
          <rPr>
            <sz val="10"/>
            <color rgb="FF000000"/>
            <rFont val="Tahoma"/>
            <family val="2"/>
          </rPr>
          <t>10.690.000</t>
        </r>
      </text>
    </comment>
    <comment ref="E24" authorId="1" shapeId="0" xr:uid="{AB5CA9D6-7449-41D2-9079-40C60964A094}">
      <text>
        <r>
          <rPr>
            <b/>
            <sz val="10"/>
            <color rgb="FF000000"/>
            <rFont val="Tahoma"/>
            <family val="2"/>
          </rPr>
          <t xml:space="preserve">was 10187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4" authorId="3" shapeId="0" xr:uid="{BFC6AE02-6500-4DDD-9A42-F31E3CEBF0AF}">
      <text>
        <r>
          <rPr>
            <sz val="12"/>
            <color rgb="FF000000"/>
            <rFont val="Aptos Narrow"/>
            <family val="2"/>
          </rPr>
          <t xml:space="preserve">chit trang:
</t>
        </r>
        <r>
          <rPr>
            <sz val="12"/>
            <color rgb="FF000000"/>
            <rFont val="Aptos Narrow"/>
            <family val="2"/>
          </rPr>
          <t>10.590k</t>
        </r>
      </text>
    </comment>
    <comment ref="G24" authorId="4" shapeId="0" xr:uid="{EC43F8A3-D893-4F60-B193-48D1D7CD72FE}">
      <text>
        <r>
          <rPr>
            <sz val="12"/>
            <color theme="1"/>
            <rFont val="Aptos Narrow"/>
            <family val="2"/>
            <scheme val="minor"/>
          </rPr>
          <t>Tran Dat:
10.590</t>
        </r>
      </text>
    </comment>
    <comment ref="E25" authorId="1" shapeId="0" xr:uid="{A1D1FB0A-EEBD-4FE2-B915-0DE4BA6124CB}">
      <text>
        <r>
          <rPr>
            <b/>
            <sz val="10"/>
            <color rgb="FF000000"/>
            <rFont val="Tahoma"/>
            <family val="2"/>
          </rPr>
          <t xml:space="preserve">was 12860
</t>
        </r>
        <r>
          <rPr>
            <b/>
            <sz val="10"/>
            <color rgb="FF000000"/>
            <rFont val="Tahoma"/>
            <family val="2"/>
          </rPr>
          <t xml:space="preserve">
</t>
        </r>
        <r>
          <rPr>
            <b/>
            <sz val="10"/>
            <color rgb="FF000000"/>
            <rFont val="Tahoma"/>
            <family val="2"/>
          </rPr>
          <t>vnp1%</t>
        </r>
      </text>
    </comment>
    <comment ref="F25" authorId="3" shapeId="0" xr:uid="{F9092D32-F387-40C4-B469-37A36035F14A}">
      <text>
        <r>
          <rPr>
            <sz val="12"/>
            <color rgb="FF000000"/>
            <rFont val="Aptos Narrow"/>
            <family val="2"/>
          </rPr>
          <t xml:space="preserve">chit trang:
</t>
        </r>
        <r>
          <rPr>
            <sz val="12"/>
            <color rgb="FF000000"/>
            <rFont val="Aptos Narrow"/>
            <family val="2"/>
          </rPr>
          <t>12.690k</t>
        </r>
      </text>
    </comment>
    <comment ref="C26" authorId="2" shapeId="0" xr:uid="{D1E83AB1-6E3E-4400-9A51-F9091CE9867C}">
      <text>
        <r>
          <rPr>
            <b/>
            <sz val="10"/>
            <color rgb="FF000000"/>
            <rFont val="Tahoma"/>
            <family val="2"/>
          </rPr>
          <t>W6 11390</t>
        </r>
      </text>
    </comment>
    <comment ref="D26" authorId="0" shapeId="0" xr:uid="{D9B0BFEA-E7CD-47FA-B3D6-0D4916E8112D}">
      <text>
        <r>
          <rPr>
            <b/>
            <sz val="10"/>
            <color rgb="FF000000"/>
            <rFont val="Tahoma"/>
            <family val="2"/>
          </rPr>
          <t>Việt Hoàng:</t>
        </r>
        <r>
          <rPr>
            <sz val="10"/>
            <color rgb="FF000000"/>
            <rFont val="Tahoma"/>
            <family val="2"/>
          </rPr>
          <t xml:space="preserve">
</t>
        </r>
        <r>
          <rPr>
            <sz val="10"/>
            <color rgb="FF000000"/>
            <rFont val="Tahoma"/>
            <family val="2"/>
          </rPr>
          <t>11.490.000</t>
        </r>
      </text>
    </comment>
    <comment ref="E26" authorId="1" shapeId="0" xr:uid="{94F4F420-0BBE-41E5-9B92-F9B9AC6F73EE}">
      <text>
        <r>
          <rPr>
            <b/>
            <sz val="10"/>
            <color rgb="FF000000"/>
            <rFont val="Tahoma"/>
            <family val="2"/>
          </rPr>
          <t xml:space="preserve">was 10880
</t>
        </r>
        <r>
          <rPr>
            <b/>
            <sz val="10"/>
            <color rgb="FF000000"/>
            <rFont val="Tahoma"/>
            <family val="2"/>
          </rPr>
          <t xml:space="preserve">
</t>
        </r>
        <r>
          <rPr>
            <b/>
            <sz val="10"/>
            <color rgb="FF000000"/>
            <rFont val="Tahoma"/>
            <family val="2"/>
          </rPr>
          <t>vnp1%</t>
        </r>
      </text>
    </comment>
    <comment ref="G26" authorId="4" shapeId="0" xr:uid="{5C6F0A04-DB59-4974-A05B-E8AE26FA9C48}">
      <text>
        <r>
          <rPr>
            <sz val="12"/>
            <color theme="1"/>
            <rFont val="Aptos Narrow"/>
            <family val="2"/>
            <scheme val="minor"/>
          </rPr>
          <t>11290000</t>
        </r>
      </text>
    </comment>
    <comment ref="B27" authorId="1" shapeId="0" xr:uid="{B7A78FD0-49B7-42F1-BB06-C4E17437BBE8}">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1" shapeId="0" xr:uid="{A1E63F60-ABBC-4B61-AF55-624DE7C94E58}">
      <text>
        <r>
          <rPr>
            <b/>
            <sz val="10"/>
            <color rgb="FF000000"/>
            <rFont val="Tahoma"/>
            <family val="2"/>
          </rPr>
          <t xml:space="preserve">was 13553
</t>
        </r>
        <r>
          <rPr>
            <b/>
            <sz val="10"/>
            <color rgb="FF000000"/>
            <rFont val="Tahoma"/>
            <family val="2"/>
          </rPr>
          <t xml:space="preserve">
</t>
        </r>
        <r>
          <rPr>
            <b/>
            <sz val="10"/>
            <color rgb="FF000000"/>
            <rFont val="Tahoma"/>
            <family val="2"/>
          </rPr>
          <t>vnp1%</t>
        </r>
      </text>
    </comment>
    <comment ref="D28" authorId="0" shapeId="0" xr:uid="{E4AD77DA-1BE4-9742-B065-B9A664885E5D}">
      <text>
        <r>
          <rPr>
            <b/>
            <sz val="10"/>
            <color rgb="FF000000"/>
            <rFont val="Tahoma"/>
            <family val="2"/>
          </rPr>
          <t>Việt Hoàng:</t>
        </r>
        <r>
          <rPr>
            <sz val="10"/>
            <color rgb="FF000000"/>
            <rFont val="Tahoma"/>
            <family val="2"/>
          </rPr>
          <t xml:space="preserve">
</t>
        </r>
        <r>
          <rPr>
            <sz val="10"/>
            <color rgb="FF000000"/>
            <rFont val="Tahoma"/>
            <family val="2"/>
          </rPr>
          <t>22.190.000</t>
        </r>
      </text>
    </comment>
    <comment ref="B29" authorId="1" shapeId="0" xr:uid="{AF0A4019-AF23-476C-89B5-6F84FC3E7238}">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9" authorId="2" shapeId="0" xr:uid="{49901E0E-ABB6-4FA0-958A-D66CE5C026D0}">
      <text>
        <r>
          <rPr>
            <b/>
            <sz val="10"/>
            <color rgb="FF000000"/>
            <rFont val="Tahoma"/>
            <family val="2"/>
          </rPr>
          <t>W6 5690</t>
        </r>
      </text>
    </comment>
    <comment ref="E29" authorId="1" shapeId="0" xr:uid="{9BD3B60B-8B58-4CB9-B8DE-F0522A50446A}">
      <text>
        <r>
          <rPr>
            <b/>
            <sz val="10"/>
            <color rgb="FF000000"/>
            <rFont val="Tahoma"/>
            <family val="2"/>
          </rPr>
          <t xml:space="preserve">was 5633
</t>
        </r>
        <r>
          <rPr>
            <b/>
            <sz val="10"/>
            <color rgb="FF000000"/>
            <rFont val="Tahoma"/>
            <family val="2"/>
          </rPr>
          <t xml:space="preserve">
</t>
        </r>
        <r>
          <rPr>
            <b/>
            <sz val="10"/>
            <color rgb="FF000000"/>
            <rFont val="Tahoma"/>
            <family val="2"/>
          </rPr>
          <t>vnp1%</t>
        </r>
      </text>
    </comment>
    <comment ref="F29" authorId="3" shapeId="0" xr:uid="{F137ABCB-539A-4055-B4C6-F7A50CF2EA3F}">
      <text>
        <r>
          <rPr>
            <sz val="12"/>
            <color theme="1"/>
            <rFont val="Aptos Narrow"/>
            <family val="2"/>
            <scheme val="minor"/>
          </rPr>
          <t>chit trang:
5.650k</t>
        </r>
      </text>
    </comment>
    <comment ref="G29" authorId="4" shapeId="0" xr:uid="{C7026724-5317-45F9-9E7F-8A9BBFD0249D}">
      <text>
        <r>
          <rPr>
            <sz val="12"/>
            <color theme="1"/>
            <rFont val="Aptos Narrow"/>
            <family val="2"/>
            <scheme val="minor"/>
          </rPr>
          <t>Tran Dat:
5290</t>
        </r>
      </text>
    </comment>
    <comment ref="B30" authorId="1" shapeId="0" xr:uid="{74DAECD0-525F-48C6-AABF-A34FE8979537}">
      <text>
        <r>
          <rPr>
            <b/>
            <sz val="10"/>
            <color rgb="FF000000"/>
            <rFont val="Tahoma"/>
            <family val="2"/>
          </rPr>
          <t xml:space="preserve">was 4490
</t>
        </r>
      </text>
    </comment>
    <comment ref="D30" authorId="0" shapeId="0" xr:uid="{1524A8EF-08FA-4217-9865-71E94FB9D689}">
      <text>
        <r>
          <rPr>
            <b/>
            <sz val="10"/>
            <color rgb="FF000000"/>
            <rFont val="Tahoma"/>
            <family val="2"/>
          </rPr>
          <t>Việt Hoàng:</t>
        </r>
        <r>
          <rPr>
            <sz val="10"/>
            <color rgb="FF000000"/>
            <rFont val="Tahoma"/>
            <family val="2"/>
          </rPr>
          <t xml:space="preserve">
</t>
        </r>
        <r>
          <rPr>
            <sz val="10"/>
            <color rgb="FF000000"/>
            <rFont val="Tahoma"/>
            <family val="2"/>
          </rPr>
          <t>4.590.000</t>
        </r>
      </text>
    </comment>
    <comment ref="E30" authorId="1" shapeId="0" xr:uid="{1EA9BDC7-444C-4731-8A61-4FEEA01A2B62}">
      <text>
        <r>
          <rPr>
            <b/>
            <sz val="10"/>
            <color rgb="FF000000"/>
            <rFont val="Tahoma"/>
            <family val="2"/>
          </rPr>
          <t xml:space="preserve">was 4445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30" authorId="3" shapeId="0" xr:uid="{F3ADE9BA-9B69-4654-9364-7925419E82D3}">
      <text>
        <r>
          <rPr>
            <sz val="12"/>
            <color theme="1"/>
            <rFont val="Aptos Narrow"/>
            <family val="2"/>
            <scheme val="minor"/>
          </rPr>
          <t>chit trang:
4.590k</t>
        </r>
      </text>
    </comment>
    <comment ref="G30" authorId="4" shapeId="0" xr:uid="{A92947FB-BF9F-4213-9D57-BEE2D90929A1}">
      <text>
        <r>
          <rPr>
            <sz val="12"/>
            <color theme="1"/>
            <rFont val="Aptos Narrow"/>
            <family val="2"/>
            <scheme val="minor"/>
          </rPr>
          <t>4550</t>
        </r>
      </text>
    </comment>
    <comment ref="B31" authorId="1" shapeId="0" xr:uid="{02144297-E92C-4420-A02C-BBDA1C2410F5}">
      <text>
        <r>
          <rPr>
            <b/>
            <sz val="10"/>
            <color rgb="FF000000"/>
            <rFont val="Tahoma"/>
            <family val="2"/>
          </rPr>
          <t>was 3190</t>
        </r>
      </text>
    </comment>
    <comment ref="C31" authorId="2" shapeId="0" xr:uid="{62139AB3-E28F-43CA-A8EB-2B67AEF560BC}">
      <text>
        <r>
          <rPr>
            <b/>
            <sz val="10"/>
            <color rgb="FF000000"/>
            <rFont val="Tahoma"/>
            <family val="2"/>
          </rPr>
          <t>W6 3390</t>
        </r>
      </text>
    </comment>
    <comment ref="D31" authorId="0" shapeId="0" xr:uid="{47D8E533-DAB3-42AE-BE03-7FD7A45C594F}">
      <text>
        <r>
          <rPr>
            <b/>
            <sz val="10"/>
            <color rgb="FF000000"/>
            <rFont val="Tahoma"/>
            <family val="2"/>
          </rPr>
          <t>Việt Hoàng:</t>
        </r>
        <r>
          <rPr>
            <sz val="10"/>
            <color rgb="FF000000"/>
            <rFont val="Tahoma"/>
            <family val="2"/>
          </rPr>
          <t xml:space="preserve">
</t>
        </r>
        <r>
          <rPr>
            <sz val="10"/>
            <color rgb="FF000000"/>
            <rFont val="Tahoma"/>
            <family val="2"/>
          </rPr>
          <t>3.290.000</t>
        </r>
      </text>
    </comment>
    <comment ref="E31" authorId="1" shapeId="0" xr:uid="{EAF151C6-EA03-4613-9AB6-9832D1C92EA4}">
      <text>
        <r>
          <rPr>
            <b/>
            <sz val="10"/>
            <color rgb="FF000000"/>
            <rFont val="Tahoma"/>
            <family val="2"/>
          </rPr>
          <t>was 3190</t>
        </r>
      </text>
    </comment>
    <comment ref="F31" authorId="3" shapeId="0" xr:uid="{DFACBE11-9A33-412D-8B1A-075923711DCA}">
      <text>
        <r>
          <rPr>
            <sz val="12"/>
            <color rgb="FF000000"/>
            <rFont val="Aptos Narrow"/>
            <family val="2"/>
          </rPr>
          <t xml:space="preserve">chit trang:
</t>
        </r>
        <r>
          <rPr>
            <sz val="12"/>
            <color rgb="FF000000"/>
            <rFont val="Aptos Narrow"/>
            <family val="2"/>
          </rPr>
          <t>3.290k</t>
        </r>
      </text>
    </comment>
    <comment ref="G31" authorId="4" shapeId="0" xr:uid="{2AA372BC-BBD2-40EA-9A1E-63D1217281CA}">
      <text>
        <r>
          <rPr>
            <sz val="12"/>
            <color theme="1"/>
            <rFont val="Aptos Narrow"/>
            <family val="2"/>
            <scheme val="minor"/>
          </rPr>
          <t>Tran Dat:
3.290</t>
        </r>
      </text>
    </comment>
    <comment ref="B32" authorId="1" shapeId="0" xr:uid="{1EB727C4-E831-4F53-BDBF-4441F2D2197A}">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F33" authorId="3" shapeId="0" xr:uid="{7F94AE43-B914-45E1-A288-A46ED0C79652}">
      <text>
        <r>
          <rPr>
            <sz val="12"/>
            <color theme="1"/>
            <rFont val="Aptos Narrow"/>
            <family val="2"/>
            <scheme val="minor"/>
          </rPr>
          <t>chit trang:
21.190k</t>
        </r>
      </text>
    </comment>
    <comment ref="B34" authorId="1" shapeId="0" xr:uid="{FE0F5D6C-09D2-456A-A043-FD74245736DF}">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2" shapeId="0" xr:uid="{CB60F1F5-D32B-E144-AF17-6B76B0A90B30}">
      <text>
        <r>
          <rPr>
            <b/>
            <sz val="10"/>
            <color rgb="FF000000"/>
            <rFont val="Tahoma"/>
            <family val="2"/>
          </rPr>
          <t>W6 24690</t>
        </r>
      </text>
    </comment>
    <comment ref="D34" authorId="0" shapeId="0" xr:uid="{191022D9-1CC7-F047-B330-F22EB5497EA0}">
      <text>
        <r>
          <rPr>
            <b/>
            <sz val="10"/>
            <color rgb="FF000000"/>
            <rFont val="Tahoma"/>
            <family val="2"/>
          </rPr>
          <t>Việt Hoàng:</t>
        </r>
        <r>
          <rPr>
            <sz val="10"/>
            <color rgb="FF000000"/>
            <rFont val="Tahoma"/>
            <family val="2"/>
          </rPr>
          <t xml:space="preserve">
</t>
        </r>
        <r>
          <rPr>
            <sz val="10"/>
            <color rgb="FF000000"/>
            <rFont val="Tahoma"/>
            <family val="2"/>
          </rPr>
          <t>24.990.000</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chit trang</author>
    <author>Tran Dat</author>
  </authors>
  <commentList>
    <comment ref="E3" authorId="0" shapeId="0" xr:uid="{35D93009-8B2A-4873-8583-509D6E1C88E0}">
      <text>
        <r>
          <rPr>
            <b/>
            <sz val="10"/>
            <color rgb="FF000000"/>
            <rFont val="Tahoma"/>
            <family val="2"/>
          </rPr>
          <t>Giờ vàng</t>
        </r>
      </text>
    </comment>
    <comment ref="B4" authorId="0" shapeId="0" xr:uid="{FB8BDEE8-3142-43D5-9C70-B7B7F6B49BF3}">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1" shapeId="0" xr:uid="{BFE95C1C-ABBE-5143-8540-785A8FE819FA}">
      <text>
        <r>
          <rPr>
            <b/>
            <sz val="10"/>
            <color rgb="FF000000"/>
            <rFont val="Tahoma"/>
            <family val="2"/>
          </rPr>
          <t>W7 22290</t>
        </r>
      </text>
    </comment>
    <comment ref="E4" authorId="0" shapeId="0" xr:uid="{F6BB5542-7685-4C3A-A3AF-6A9E474C9F10}">
      <text>
        <r>
          <rPr>
            <b/>
            <sz val="10"/>
            <color rgb="FF000000"/>
            <rFont val="Tahoma"/>
            <family val="2"/>
          </rPr>
          <t>Giờ vàng</t>
        </r>
      </text>
    </comment>
    <comment ref="C5" authorId="1" shapeId="0" xr:uid="{77A74070-774D-7044-8A67-D901AE0817F2}">
      <text>
        <r>
          <rPr>
            <b/>
            <sz val="10"/>
            <color rgb="FF000000"/>
            <rFont val="Tahoma"/>
            <family val="2"/>
          </rPr>
          <t>W7 25290</t>
        </r>
      </text>
    </comment>
    <comment ref="D5" authorId="2" shapeId="0" xr:uid="{7A9CA730-A64B-2D40-9492-99A28BD708B6}">
      <text>
        <r>
          <rPr>
            <b/>
            <sz val="10"/>
            <color rgb="FF000000"/>
            <rFont val="Tahoma"/>
            <family val="2"/>
          </rPr>
          <t>Việt Hoàng:</t>
        </r>
        <r>
          <rPr>
            <sz val="10"/>
            <color rgb="FF000000"/>
            <rFont val="Tahoma"/>
            <family val="2"/>
          </rPr>
          <t xml:space="preserve">
</t>
        </r>
        <r>
          <rPr>
            <sz val="10"/>
            <color rgb="FF000000"/>
            <rFont val="Tahoma"/>
            <family val="2"/>
          </rPr>
          <t>25.190.000</t>
        </r>
      </text>
    </comment>
    <comment ref="E5" authorId="0" shapeId="0" xr:uid="{99068530-1718-4CE7-BB8F-806D641C74E5}">
      <text>
        <r>
          <rPr>
            <b/>
            <sz val="10"/>
            <color rgb="FF000000"/>
            <rFont val="Tahoma"/>
            <family val="2"/>
          </rPr>
          <t xml:space="preserve">Giờ vàng
</t>
        </r>
        <r>
          <rPr>
            <sz val="10"/>
            <color rgb="FF000000"/>
            <rFont val="Tahoma"/>
            <family val="2"/>
          </rPr>
          <t xml:space="preserve">
</t>
        </r>
      </text>
    </comment>
    <comment ref="B6" authorId="0" shapeId="0" xr:uid="{2CED3144-D5A1-4044-B5D9-77F8D40140A4}">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57986280-5F86-46E8-AD64-74713CD38309}">
      <text>
        <r>
          <rPr>
            <b/>
            <sz val="10"/>
            <color rgb="FF000000"/>
            <rFont val="Tahoma"/>
            <family val="2"/>
          </rPr>
          <t>Giờ vàng</t>
        </r>
        <r>
          <rPr>
            <sz val="10"/>
            <color rgb="FF000000"/>
            <rFont val="Tahoma"/>
            <family val="2"/>
          </rPr>
          <t xml:space="preserve">
</t>
        </r>
      </text>
    </comment>
    <comment ref="F7" authorId="3" shapeId="0" xr:uid="{0AB4DC25-D88E-4C3A-8D66-89A79FF0C24F}">
      <text>
        <r>
          <rPr>
            <sz val="12"/>
            <color theme="1"/>
            <rFont val="Aptos Narrow"/>
            <family val="2"/>
            <scheme val="minor"/>
          </rPr>
          <t>chit trang:
15.590k</t>
        </r>
      </text>
    </comment>
    <comment ref="D8" authorId="2" shapeId="0" xr:uid="{24A7E00F-3733-3741-8757-D01D1AEBA223}">
      <text>
        <r>
          <rPr>
            <b/>
            <sz val="10"/>
            <color rgb="FF000000"/>
            <rFont val="Tahoma"/>
            <family val="2"/>
          </rPr>
          <t>Việt Hoàng:</t>
        </r>
        <r>
          <rPr>
            <sz val="10"/>
            <color rgb="FF000000"/>
            <rFont val="Tahoma"/>
            <family val="2"/>
          </rPr>
          <t xml:space="preserve">
</t>
        </r>
        <r>
          <rPr>
            <sz val="10"/>
            <color rgb="FF000000"/>
            <rFont val="Tahoma"/>
            <family val="2"/>
          </rPr>
          <t>19.490.000</t>
        </r>
      </text>
    </comment>
    <comment ref="F8" authorId="3" shapeId="0" xr:uid="{5776E2E5-928A-458B-9931-0B72A6DF54BB}">
      <text>
        <r>
          <rPr>
            <sz val="12"/>
            <color theme="1"/>
            <rFont val="Aptos Narrow"/>
            <family val="2"/>
            <scheme val="minor"/>
          </rPr>
          <t>chit trang:
19.390k</t>
        </r>
      </text>
    </comment>
    <comment ref="B9" authorId="0" shapeId="0" xr:uid="{17929F09-C2FC-4357-8120-85A3D9FD3D22}">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0453B3E0-AEF5-410C-81FB-812B6BF6B6AA}">
      <text>
        <r>
          <rPr>
            <b/>
            <sz val="10"/>
            <color rgb="FF000000"/>
            <rFont val="Tahoma"/>
            <family val="2"/>
          </rPr>
          <t>was 18440</t>
        </r>
      </text>
    </comment>
    <comment ref="C11" authorId="1" shapeId="0" xr:uid="{73A64182-E145-44A7-A46B-AE3B386AF788}">
      <text>
        <r>
          <rPr>
            <b/>
            <sz val="10"/>
            <color rgb="FF000000"/>
            <rFont val="Tahoma"/>
            <family val="2"/>
          </rPr>
          <t>W7 12790</t>
        </r>
      </text>
    </comment>
    <comment ref="D11" authorId="2" shapeId="0" xr:uid="{2F36F465-4077-4449-B5AB-307A2563BBB4}">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F11" authorId="3" shapeId="0" xr:uid="{6D6EAE05-FBCD-4E96-8F9D-ADEB595FFB9F}">
      <text>
        <r>
          <rPr>
            <sz val="12"/>
            <color theme="1"/>
            <rFont val="Aptos Narrow"/>
            <family val="2"/>
            <scheme val="minor"/>
          </rPr>
          <t>chit trang:
12.590</t>
        </r>
      </text>
    </comment>
    <comment ref="B12" authorId="0" shapeId="0" xr:uid="{A7C97D81-B895-4FF1-AA5D-AB3194EDB7A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1" shapeId="0" xr:uid="{D4B47518-6590-3743-809F-F69A353B4616}">
      <text>
        <r>
          <rPr>
            <b/>
            <sz val="10"/>
            <color rgb="FF000000"/>
            <rFont val="Tahoma"/>
            <family val="2"/>
          </rPr>
          <t>W7 11790</t>
        </r>
      </text>
    </comment>
    <comment ref="E12" authorId="0" shapeId="0" xr:uid="{4606EC11-ACC6-4073-918A-ECD96937A858}">
      <text>
        <r>
          <rPr>
            <b/>
            <sz val="10"/>
            <color rgb="FF000000"/>
            <rFont val="Tahoma"/>
            <family val="2"/>
          </rPr>
          <t>Giờ vàng</t>
        </r>
      </text>
    </comment>
    <comment ref="C14" authorId="1" shapeId="0" xr:uid="{1BB3EBB9-E24A-504E-8B02-ADA3439EDA90}">
      <text>
        <r>
          <rPr>
            <b/>
            <sz val="10"/>
            <color rgb="FF000000"/>
            <rFont val="Tahoma"/>
            <family val="2"/>
          </rPr>
          <t>W7 11790</t>
        </r>
      </text>
    </comment>
    <comment ref="D14" authorId="2" shapeId="0" xr:uid="{3B204D9C-5FDD-8643-AB2D-A5D1F93521AF}">
      <text>
        <r>
          <rPr>
            <b/>
            <sz val="10"/>
            <color rgb="FF000000"/>
            <rFont val="Tahoma"/>
            <family val="2"/>
          </rPr>
          <t>Việt Hoàng:</t>
        </r>
        <r>
          <rPr>
            <sz val="10"/>
            <color rgb="FF000000"/>
            <rFont val="Tahoma"/>
            <family val="2"/>
          </rPr>
          <t xml:space="preserve">
</t>
        </r>
        <r>
          <rPr>
            <sz val="10"/>
            <color rgb="FF000000"/>
            <rFont val="Tahoma"/>
            <family val="2"/>
          </rPr>
          <t>13.890.000</t>
        </r>
      </text>
    </comment>
    <comment ref="F14" authorId="3" shapeId="0" xr:uid="{1D6A5C60-B816-40B0-8994-88CE24DD6A9E}">
      <text>
        <r>
          <rPr>
            <sz val="12"/>
            <color rgb="FF000000"/>
            <rFont val="Aptos Narrow"/>
            <family val="2"/>
          </rPr>
          <t xml:space="preserve">chit trang:
</t>
        </r>
        <r>
          <rPr>
            <sz val="12"/>
            <color rgb="FF000000"/>
            <rFont val="Aptos Narrow"/>
            <family val="2"/>
          </rPr>
          <t>13.290k</t>
        </r>
      </text>
    </comment>
    <comment ref="B15" authorId="0" shapeId="0" xr:uid="{68CBCAD1-99B5-4E3C-8C47-F44D1512F7F9}">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5" authorId="2" shapeId="0" xr:uid="{85250D26-9915-3042-899F-E53751AD29BC}">
      <text>
        <r>
          <rPr>
            <b/>
            <sz val="10"/>
            <color rgb="FF000000"/>
            <rFont val="Tahoma"/>
            <family val="2"/>
          </rPr>
          <t>Việt Hoàng:</t>
        </r>
        <r>
          <rPr>
            <sz val="10"/>
            <color rgb="FF000000"/>
            <rFont val="Tahoma"/>
            <family val="2"/>
          </rPr>
          <t xml:space="preserve">
</t>
        </r>
        <r>
          <rPr>
            <sz val="10"/>
            <color rgb="FF000000"/>
            <rFont val="Tahoma"/>
            <family val="2"/>
          </rPr>
          <t>8.490.000</t>
        </r>
      </text>
    </comment>
    <comment ref="E15" authorId="0" shapeId="0" xr:uid="{C1FB993A-1B20-3842-AD2A-571DF77F0A98}">
      <text>
        <r>
          <rPr>
            <b/>
            <sz val="10"/>
            <color rgb="FF000000"/>
            <rFont val="Tahoma"/>
            <family val="2"/>
          </rPr>
          <t xml:space="preserve">was 8405
</t>
        </r>
        <r>
          <rPr>
            <b/>
            <sz val="10"/>
            <color rgb="FF000000"/>
            <rFont val="Tahoma"/>
            <family val="2"/>
          </rPr>
          <t xml:space="preserve">
</t>
        </r>
        <r>
          <rPr>
            <b/>
            <sz val="10"/>
            <color rgb="FF000000"/>
            <rFont val="Tahoma"/>
            <family val="2"/>
          </rPr>
          <t>vnp1%</t>
        </r>
      </text>
    </comment>
    <comment ref="F15" authorId="3" shapeId="0" xr:uid="{84FEEC48-F9F0-427A-9230-5C12DBBABC6B}">
      <text>
        <r>
          <rPr>
            <sz val="12"/>
            <color rgb="FF000000"/>
            <rFont val="Aptos Narrow"/>
            <family val="2"/>
          </rPr>
          <t xml:space="preserve">chit trang:
</t>
        </r>
        <r>
          <rPr>
            <sz val="12"/>
            <color rgb="FF000000"/>
            <rFont val="Aptos Narrow"/>
            <family val="2"/>
          </rPr>
          <t>8.890k</t>
        </r>
      </text>
    </comment>
    <comment ref="G15" authorId="4" shapeId="0" xr:uid="{FD652F93-A581-430A-A9F0-CFBE6F36AB15}">
      <text>
        <r>
          <rPr>
            <sz val="12"/>
            <color theme="1"/>
            <rFont val="Aptos Narrow"/>
            <family val="2"/>
            <scheme val="minor"/>
          </rPr>
          <t>Tran Dat:
8.390</t>
        </r>
      </text>
    </comment>
    <comment ref="B16" authorId="0" shapeId="0" xr:uid="{0746957A-BC45-4C08-B044-0AEE2293E055}">
      <text>
        <r>
          <rPr>
            <b/>
            <sz val="10"/>
            <color rgb="FF000000"/>
            <rFont val="Tahoma"/>
            <family val="2"/>
          </rPr>
          <t>was 14390</t>
        </r>
      </text>
    </comment>
    <comment ref="D16" authorId="2" shapeId="0" xr:uid="{6EA2B7F0-3940-C844-A00C-872EF7C5B279}">
      <text>
        <r>
          <rPr>
            <b/>
            <sz val="10"/>
            <color rgb="FF000000"/>
            <rFont val="Tahoma"/>
            <family val="2"/>
          </rPr>
          <t>Việt Hoàng:</t>
        </r>
        <r>
          <rPr>
            <sz val="10"/>
            <color rgb="FF000000"/>
            <rFont val="Tahoma"/>
            <family val="2"/>
          </rPr>
          <t xml:space="preserve">
</t>
        </r>
        <r>
          <rPr>
            <sz val="10"/>
            <color rgb="FF000000"/>
            <rFont val="Tahoma"/>
            <family val="2"/>
          </rPr>
          <t>16.690.000</t>
        </r>
      </text>
    </comment>
    <comment ref="F16" authorId="3" shapeId="0" xr:uid="{E14D00AC-2B74-4E5A-8392-B05BED2EF645}">
      <text>
        <r>
          <rPr>
            <sz val="12"/>
            <color rgb="FF000000"/>
            <rFont val="Aptos Narrow"/>
            <family val="2"/>
          </rPr>
          <t xml:space="preserve">chit trang:
</t>
        </r>
        <r>
          <rPr>
            <sz val="12"/>
            <color rgb="FF000000"/>
            <rFont val="Aptos Narrow"/>
            <family val="2"/>
          </rPr>
          <t>16.490k</t>
        </r>
      </text>
    </comment>
    <comment ref="C18" authorId="1" shapeId="0" xr:uid="{45087DAA-5F8A-AC48-AD4E-E2113CFFA492}">
      <text>
        <r>
          <rPr>
            <b/>
            <sz val="10"/>
            <color rgb="FF000000"/>
            <rFont val="Tahoma"/>
            <family val="2"/>
          </rPr>
          <t>W7 25990</t>
        </r>
      </text>
    </comment>
    <comment ref="D18" authorId="2" shapeId="0" xr:uid="{57AA4BB0-EA6B-A347-8F30-C33444CE8F84}">
      <text>
        <r>
          <rPr>
            <b/>
            <sz val="10"/>
            <color rgb="FF000000"/>
            <rFont val="Tahoma"/>
            <family val="2"/>
          </rPr>
          <t>Việt Hoàng:</t>
        </r>
        <r>
          <rPr>
            <sz val="10"/>
            <color rgb="FF000000"/>
            <rFont val="Tahoma"/>
            <family val="2"/>
          </rPr>
          <t xml:space="preserve">
</t>
        </r>
        <r>
          <rPr>
            <sz val="10"/>
            <color rgb="FF000000"/>
            <rFont val="Tahoma"/>
            <family val="2"/>
          </rPr>
          <t>27.490.000</t>
        </r>
      </text>
    </comment>
    <comment ref="E18" authorId="0" shapeId="0" xr:uid="{4464C623-82AA-A942-818A-329034D0A75C}">
      <text>
        <r>
          <rPr>
            <b/>
            <sz val="10"/>
            <color rgb="FF000000"/>
            <rFont val="Tahoma"/>
            <family val="2"/>
          </rPr>
          <t>was 26490</t>
        </r>
      </text>
    </comment>
    <comment ref="F18" authorId="3" shapeId="0" xr:uid="{7882D1B7-9783-4B6B-A7BD-BEE8DA2C04CA}">
      <text>
        <r>
          <rPr>
            <sz val="12"/>
            <color rgb="FF000000"/>
            <rFont val="Aptos Narrow"/>
            <family val="2"/>
          </rPr>
          <t xml:space="preserve">chit trang:
</t>
        </r>
        <r>
          <rPr>
            <sz val="12"/>
            <color rgb="FF000000"/>
            <rFont val="Aptos Narrow"/>
            <family val="2"/>
          </rPr>
          <t>26.690k</t>
        </r>
      </text>
    </comment>
    <comment ref="G18" authorId="4" shapeId="0" xr:uid="{5B382C2E-3C34-467E-9F39-3DD2932F4AEB}">
      <text>
        <r>
          <rPr>
            <sz val="12"/>
            <color theme="1"/>
            <rFont val="Aptos Narrow"/>
            <family val="2"/>
            <scheme val="minor"/>
          </rPr>
          <t>Tran Dat:
26.390</t>
        </r>
      </text>
    </comment>
    <comment ref="B19" authorId="0" shapeId="0" xr:uid="{8D173DAA-8889-441B-8175-273D434A26F0}">
      <text>
        <r>
          <rPr>
            <b/>
            <sz val="10"/>
            <color rgb="FF000000"/>
            <rFont val="Tahoma"/>
            <family val="2"/>
          </rPr>
          <t>was 36640</t>
        </r>
      </text>
    </comment>
    <comment ref="C19" authorId="1" shapeId="0" xr:uid="{2DA2817B-7A4E-4F4D-A383-5C7F7A054C83}">
      <text>
        <r>
          <rPr>
            <b/>
            <sz val="10"/>
            <color rgb="FF000000"/>
            <rFont val="Tahoma"/>
            <family val="2"/>
          </rPr>
          <t>W7 33990</t>
        </r>
      </text>
    </comment>
    <comment ref="G20" authorId="4" shapeId="0" xr:uid="{1BB9A765-E776-4353-ADDF-6286991AA179}">
      <text>
        <r>
          <rPr>
            <sz val="12"/>
            <color theme="1"/>
            <rFont val="Aptos Narrow"/>
            <family val="2"/>
            <scheme val="minor"/>
          </rPr>
          <t>Tran Dat:
5190</t>
        </r>
      </text>
    </comment>
    <comment ref="G21" authorId="4" shapeId="0" xr:uid="{5251B0FF-264B-47B9-B343-4C7A8CDC8710}">
      <text>
        <r>
          <rPr>
            <sz val="12"/>
            <color theme="1"/>
            <rFont val="Aptos Narrow"/>
            <family val="2"/>
            <scheme val="minor"/>
          </rPr>
          <t>Tran Dat:
6490</t>
        </r>
      </text>
    </comment>
    <comment ref="G24" authorId="4" shapeId="0" xr:uid="{BB8B09F2-FBBA-4A34-8AFA-A26BF9F9BC2A}">
      <text>
        <r>
          <rPr>
            <sz val="12"/>
            <color theme="1"/>
            <rFont val="Aptos Narrow"/>
            <family val="2"/>
            <scheme val="minor"/>
          </rPr>
          <t>Tran Dat:
8450</t>
        </r>
      </text>
    </comment>
    <comment ref="G25" authorId="4" shapeId="0" xr:uid="{E569296E-6E60-466C-B8F2-ED6815A25E1D}">
      <text>
        <r>
          <rPr>
            <sz val="12"/>
            <color theme="1"/>
            <rFont val="Aptos Narrow"/>
            <family val="2"/>
            <scheme val="minor"/>
          </rPr>
          <t>Tran Dat:
12890</t>
        </r>
      </text>
    </comment>
    <comment ref="G26" authorId="4" shapeId="0" xr:uid="{7C97A223-43A2-4C5A-8F55-9D03757D10F1}">
      <text>
        <r>
          <rPr>
            <sz val="12"/>
            <color theme="1"/>
            <rFont val="Aptos Narrow"/>
            <family val="2"/>
            <scheme val="minor"/>
          </rPr>
          <t>9350</t>
        </r>
      </text>
    </comment>
    <comment ref="B27" authorId="0" shapeId="0" xr:uid="{769AF11A-724A-44E7-B6E3-ACA5EA04F89C}">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29" authorId="0" shapeId="0" xr:uid="{765D3D68-EEAC-4204-AC52-8515D2DA7A8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0" authorId="0" shapeId="0" xr:uid="{B5DA31A2-C3DD-42FC-B0E4-F3E1273CEF9B}">
      <text>
        <r>
          <rPr>
            <b/>
            <sz val="10"/>
            <color rgb="FF000000"/>
            <rFont val="Tahoma"/>
            <family val="2"/>
          </rPr>
          <t xml:space="preserve">was 4490
</t>
        </r>
      </text>
    </comment>
    <comment ref="B31" authorId="0" shapeId="0" xr:uid="{AE112A47-D4E2-420D-B24C-AC29F188DA54}">
      <text>
        <r>
          <rPr>
            <b/>
            <sz val="10"/>
            <color rgb="FF000000"/>
            <rFont val="Tahoma"/>
            <family val="2"/>
          </rPr>
          <t>was 3190</t>
        </r>
      </text>
    </comment>
    <comment ref="B32" authorId="0" shapeId="0" xr:uid="{D4265FEB-B75B-4250-919E-3B9A9F50C917}">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3" authorId="1" shapeId="0" xr:uid="{28AB4C73-41FE-4C41-8CDC-527CF51B2273}">
      <text>
        <r>
          <rPr>
            <b/>
            <sz val="10"/>
            <color rgb="FF000000"/>
            <rFont val="Tahoma"/>
            <family val="2"/>
          </rPr>
          <t>W7 21290</t>
        </r>
      </text>
    </comment>
    <comment ref="D33" authorId="2" shapeId="0" xr:uid="{8526AD3E-0079-E441-8094-5EC56EA6AA57}">
      <text>
        <r>
          <rPr>
            <b/>
            <sz val="10"/>
            <color rgb="FF000000"/>
            <rFont val="Tahoma"/>
            <family val="2"/>
          </rPr>
          <t>Việt Hoàng:</t>
        </r>
        <r>
          <rPr>
            <sz val="10"/>
            <color rgb="FF000000"/>
            <rFont val="Tahoma"/>
            <family val="2"/>
          </rPr>
          <t xml:space="preserve">
</t>
        </r>
        <r>
          <rPr>
            <sz val="10"/>
            <color rgb="FF000000"/>
            <rFont val="Tahoma"/>
            <family val="2"/>
          </rPr>
          <t>21.490.000</t>
        </r>
      </text>
    </comment>
    <comment ref="F33" authorId="3" shapeId="0" xr:uid="{E9D26EB1-4985-4DE3-8AB2-78C9402AD73F}">
      <text>
        <r>
          <rPr>
            <sz val="12"/>
            <color theme="1"/>
            <rFont val="Aptos Narrow"/>
            <family val="2"/>
            <scheme val="minor"/>
          </rPr>
          <t>chit trang:
20.190k</t>
        </r>
      </text>
    </comment>
    <comment ref="G33" authorId="4" shapeId="0" xr:uid="{C40DAB99-6F2F-4600-BB5B-A50BC12F5407}">
      <text>
        <r>
          <rPr>
            <sz val="12"/>
            <color theme="1"/>
            <rFont val="Aptos Narrow"/>
            <family val="2"/>
            <scheme val="minor"/>
          </rPr>
          <t>Tran Dat:
20990</t>
        </r>
      </text>
    </comment>
    <comment ref="B34" authorId="0" shapeId="0" xr:uid="{BD80292B-980A-43F4-91B8-E2B91D416B04}">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3" shapeId="0" xr:uid="{C2CB7265-93E9-4976-8445-48E843018001}">
      <text>
        <r>
          <rPr>
            <sz val="12"/>
            <color theme="1"/>
            <rFont val="Aptos Narrow"/>
            <family val="2"/>
            <scheme val="minor"/>
          </rPr>
          <t>chit trang:
26.290k</t>
        </r>
      </text>
    </comment>
    <comment ref="G35" authorId="4" shapeId="0" xr:uid="{88FE08C2-617A-4BB7-9AFB-7875CCB360A0}">
      <text>
        <r>
          <rPr>
            <sz val="12"/>
            <color theme="1"/>
            <rFont val="Aptos Narrow"/>
            <family val="2"/>
            <scheme val="minor"/>
          </rPr>
          <t xml:space="preserve">Tran Dat:
26290
</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Việt Hoàng</author>
    <author>Duy</author>
    <author>Người dùng Khách</author>
  </authors>
  <commentList>
    <comment ref="E3" authorId="0" shapeId="0" xr:uid="{24525CDD-5D9A-4627-9B9E-60502E8C8A62}">
      <text>
        <r>
          <rPr>
            <b/>
            <sz val="10"/>
            <color rgb="FF000000"/>
            <rFont val="Tahoma"/>
            <family val="2"/>
          </rPr>
          <t>Giờ vàng</t>
        </r>
      </text>
    </comment>
    <comment ref="F3" authorId="1" shapeId="0" xr:uid="{842F9F16-E8A1-472E-8887-85A193A348C1}">
      <text>
        <r>
          <rPr>
            <sz val="12"/>
            <color theme="1"/>
            <rFont val="Aptos Narrow"/>
            <family val="2"/>
            <scheme val="minor"/>
          </rPr>
          <t>chit trang:
18.990k</t>
        </r>
      </text>
    </comment>
    <comment ref="G3" authorId="2" shapeId="0" xr:uid="{7E9D1BBE-D4AA-8547-95CE-1684AFD337CA}">
      <text>
        <r>
          <rPr>
            <b/>
            <sz val="10"/>
            <color rgb="FF000000"/>
            <rFont val="Tahoma"/>
            <family val="2"/>
          </rPr>
          <t>Tran Dat:</t>
        </r>
        <r>
          <rPr>
            <sz val="10"/>
            <color rgb="FF000000"/>
            <rFont val="Tahoma"/>
            <family val="2"/>
          </rPr>
          <t xml:space="preserve">
</t>
        </r>
        <r>
          <rPr>
            <sz val="10"/>
            <color rgb="FF000000"/>
            <rFont val="Tahoma"/>
            <family val="2"/>
          </rPr>
          <t>18.790</t>
        </r>
      </text>
    </comment>
    <comment ref="B4" authorId="0" shapeId="0" xr:uid="{C5115BD7-3065-4C9F-8410-FCB0F32E94E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4" authorId="3" shapeId="0" xr:uid="{A048E1C8-F224-BD42-BD39-A62DF3BADA74}">
      <text>
        <r>
          <rPr>
            <b/>
            <sz val="10"/>
            <color rgb="FF000000"/>
            <rFont val="Tahoma"/>
            <family val="2"/>
          </rPr>
          <t>Việt Hoàng:</t>
        </r>
        <r>
          <rPr>
            <sz val="10"/>
            <color rgb="FF000000"/>
            <rFont val="Tahoma"/>
            <family val="2"/>
          </rPr>
          <t xml:space="preserve">
</t>
        </r>
        <r>
          <rPr>
            <sz val="10"/>
            <color rgb="FF000000"/>
            <rFont val="Tahoma"/>
            <family val="2"/>
          </rPr>
          <t>22.190.000</t>
        </r>
      </text>
    </comment>
    <comment ref="E4" authorId="0" shapeId="0" xr:uid="{90603D0A-15E3-4558-978B-40B3BD9566B2}">
      <text>
        <r>
          <rPr>
            <b/>
            <sz val="10"/>
            <color rgb="FF000000"/>
            <rFont val="Tahoma"/>
            <family val="2"/>
          </rPr>
          <t>Giờ vàng</t>
        </r>
      </text>
    </comment>
    <comment ref="G4" authorId="2" shapeId="0" xr:uid="{4CC26D34-6D84-7E45-8607-D1431EA50229}">
      <text>
        <r>
          <rPr>
            <b/>
            <sz val="10"/>
            <color rgb="FF000000"/>
            <rFont val="Tahoma"/>
            <family val="2"/>
          </rPr>
          <t>Tran Dat:</t>
        </r>
        <r>
          <rPr>
            <sz val="10"/>
            <color rgb="FF000000"/>
            <rFont val="Tahoma"/>
            <family val="2"/>
          </rPr>
          <t xml:space="preserve">
</t>
        </r>
        <r>
          <rPr>
            <sz val="10"/>
            <color rgb="FF000000"/>
            <rFont val="Tahoma"/>
            <family val="2"/>
          </rPr>
          <t>21990</t>
        </r>
      </text>
    </comment>
    <comment ref="D5" authorId="3" shapeId="0" xr:uid="{89244065-322B-4933-A17A-2A3D52DB7A18}">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E5" authorId="0" shapeId="0" xr:uid="{56621A9F-F880-46D8-B615-E8A363726BDE}">
      <text>
        <r>
          <rPr>
            <b/>
            <sz val="10"/>
            <color rgb="FF000000"/>
            <rFont val="Tahoma"/>
            <family val="2"/>
          </rPr>
          <t xml:space="preserve">Giờ vàng
</t>
        </r>
        <r>
          <rPr>
            <sz val="10"/>
            <color rgb="FF000000"/>
            <rFont val="Tahoma"/>
            <family val="2"/>
          </rPr>
          <t xml:space="preserve">
</t>
        </r>
      </text>
    </comment>
    <comment ref="B6" authorId="0" shapeId="0" xr:uid="{FD0BCBE3-C861-4D06-984D-AF78A384AB24}">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B6C365DD-FF59-40A7-885C-10F2DB3144E7}">
      <text>
        <r>
          <rPr>
            <b/>
            <sz val="10"/>
            <color rgb="FF000000"/>
            <rFont val="Tahoma"/>
            <family val="2"/>
          </rPr>
          <t>Giờ vàng</t>
        </r>
        <r>
          <rPr>
            <sz val="10"/>
            <color rgb="FF000000"/>
            <rFont val="Tahoma"/>
            <family val="2"/>
          </rPr>
          <t xml:space="preserve">
</t>
        </r>
      </text>
    </comment>
    <comment ref="F6" authorId="1" shapeId="0" xr:uid="{90354ADD-6C49-4898-B926-B37E487CC73C}">
      <text>
        <r>
          <rPr>
            <sz val="12"/>
            <color theme="1"/>
            <rFont val="Aptos Narrow"/>
            <family val="2"/>
            <scheme val="minor"/>
          </rPr>
          <t>chit trang:
30.490k</t>
        </r>
      </text>
    </comment>
    <comment ref="G6" authorId="2" shapeId="0" xr:uid="{E7C7E186-6EE1-5B49-83AD-ACD3803D334B}">
      <text>
        <r>
          <rPr>
            <b/>
            <sz val="10"/>
            <color rgb="FF000000"/>
            <rFont val="Tahoma"/>
            <family val="2"/>
          </rPr>
          <t>Tran Dat:</t>
        </r>
        <r>
          <rPr>
            <sz val="10"/>
            <color rgb="FF000000"/>
            <rFont val="Tahoma"/>
            <family val="2"/>
          </rPr>
          <t xml:space="preserve">
</t>
        </r>
        <r>
          <rPr>
            <sz val="10"/>
            <color rgb="FF000000"/>
            <rFont val="Tahoma"/>
            <family val="2"/>
          </rPr>
          <t>30.090</t>
        </r>
      </text>
    </comment>
    <comment ref="F7" authorId="1" shapeId="0" xr:uid="{554E7127-43AA-42E8-BA4D-B5139035F70E}">
      <text>
        <r>
          <rPr>
            <sz val="12"/>
            <color theme="1"/>
            <rFont val="Aptos Narrow"/>
            <family val="2"/>
            <scheme val="minor"/>
          </rPr>
          <t>chit trang:
15.650k</t>
        </r>
      </text>
    </comment>
    <comment ref="G7" authorId="2" shapeId="0" xr:uid="{8B43FDF4-57C9-B044-A657-DF948852ECD4}">
      <text>
        <r>
          <rPr>
            <b/>
            <sz val="10"/>
            <color rgb="FF000000"/>
            <rFont val="Tahoma"/>
            <family val="2"/>
          </rPr>
          <t>Tran Dat:</t>
        </r>
        <r>
          <rPr>
            <sz val="10"/>
            <color rgb="FF000000"/>
            <rFont val="Tahoma"/>
            <family val="2"/>
          </rPr>
          <t xml:space="preserve">
</t>
        </r>
        <r>
          <rPr>
            <sz val="10"/>
            <color rgb="FF000000"/>
            <rFont val="Tahoma"/>
            <family val="2"/>
          </rPr>
          <t>15490</t>
        </r>
      </text>
    </comment>
    <comment ref="F8" authorId="1" shapeId="0" xr:uid="{F4A7FAF8-519A-4924-B4AA-D88DA577F6B3}">
      <text>
        <r>
          <rPr>
            <sz val="12"/>
            <color theme="1"/>
            <rFont val="Aptos Narrow"/>
            <family val="2"/>
            <scheme val="minor"/>
          </rPr>
          <t>chit trang:
19.290k</t>
        </r>
      </text>
    </comment>
    <comment ref="B9" authorId="0" shapeId="0" xr:uid="{A81B549F-A505-4248-892E-D4304D4F116F}">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939B4D9B-A94D-4D8F-9FD1-5B24714DAC90}">
      <text>
        <r>
          <rPr>
            <b/>
            <sz val="10"/>
            <color rgb="FF000000"/>
            <rFont val="Tahoma"/>
            <family val="2"/>
          </rPr>
          <t>was 18440</t>
        </r>
      </text>
    </comment>
    <comment ref="F11" authorId="1" shapeId="0" xr:uid="{11588B28-E023-476F-8C21-E8A1798C742A}">
      <text>
        <r>
          <rPr>
            <sz val="12"/>
            <color theme="1"/>
            <rFont val="Aptos Narrow"/>
            <family val="2"/>
            <scheme val="minor"/>
          </rPr>
          <t>chit trang:
12.590</t>
        </r>
      </text>
    </comment>
    <comment ref="B12" authorId="0" shapeId="0" xr:uid="{3D62D555-A2EE-4592-B1D8-E860CC621340}">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0" shapeId="0" xr:uid="{1F15E14D-13D6-48A6-86A4-B4F12302DD6E}">
      <text>
        <r>
          <rPr>
            <b/>
            <sz val="10"/>
            <color rgb="FF000000"/>
            <rFont val="Tahoma"/>
            <family val="2"/>
          </rPr>
          <t>Giờ vàng</t>
        </r>
      </text>
    </comment>
    <comment ref="B15" authorId="0" shapeId="0" xr:uid="{B9037C06-09EC-42E7-994E-EA71CB728F6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E15" authorId="0" shapeId="0" xr:uid="{E83AF927-7695-49B2-8DFF-82E3F6414B38}">
      <text>
        <r>
          <rPr>
            <b/>
            <sz val="10"/>
            <color rgb="FF000000"/>
            <rFont val="Tahoma"/>
            <family val="2"/>
          </rPr>
          <t xml:space="preserve">was 8405
</t>
        </r>
        <r>
          <rPr>
            <b/>
            <sz val="10"/>
            <color rgb="FF000000"/>
            <rFont val="Tahoma"/>
            <family val="2"/>
          </rPr>
          <t xml:space="preserve">
</t>
        </r>
        <r>
          <rPr>
            <b/>
            <sz val="10"/>
            <color rgb="FF000000"/>
            <rFont val="Tahoma"/>
            <family val="2"/>
          </rPr>
          <t>vnp1%</t>
        </r>
      </text>
    </comment>
    <comment ref="F15" authorId="1" shapeId="0" xr:uid="{16CACD48-2694-4AB1-9060-A5FE443B44AF}">
      <text>
        <r>
          <rPr>
            <sz val="12"/>
            <color theme="1"/>
            <rFont val="Aptos Narrow"/>
            <family val="2"/>
            <scheme val="minor"/>
          </rPr>
          <t>chit trang:
9790k</t>
        </r>
      </text>
    </comment>
    <comment ref="B16" authorId="0" shapeId="0" xr:uid="{BD7B5AC1-7C36-4E38-92F4-FB5C001996E1}">
      <text>
        <r>
          <rPr>
            <b/>
            <sz val="10"/>
            <color rgb="FF000000"/>
            <rFont val="Tahoma"/>
            <family val="2"/>
          </rPr>
          <t>was 14390</t>
        </r>
      </text>
    </comment>
    <comment ref="F16" authorId="1" shapeId="0" xr:uid="{DE9CCF63-E3EE-43AB-8D29-A10936C462AE}">
      <text>
        <r>
          <rPr>
            <sz val="12"/>
            <color theme="1"/>
            <rFont val="Aptos Narrow"/>
            <family val="2"/>
            <scheme val="minor"/>
          </rPr>
          <t>chit trang:
16.390k</t>
        </r>
      </text>
    </comment>
    <comment ref="G16" authorId="2" shapeId="0" xr:uid="{4FBD7D88-9527-3049-A5DE-4A0F42018A1F}">
      <text>
        <r>
          <rPr>
            <b/>
            <sz val="10"/>
            <color rgb="FF000000"/>
            <rFont val="Tahoma"/>
            <family val="2"/>
          </rPr>
          <t>Tran Dat:</t>
        </r>
        <r>
          <rPr>
            <sz val="10"/>
            <color rgb="FF000000"/>
            <rFont val="Tahoma"/>
            <family val="2"/>
          </rPr>
          <t xml:space="preserve">
</t>
        </r>
        <r>
          <rPr>
            <sz val="10"/>
            <color rgb="FF000000"/>
            <rFont val="Tahoma"/>
            <family val="2"/>
          </rPr>
          <t>16490</t>
        </r>
      </text>
    </comment>
    <comment ref="E18" authorId="0" shapeId="0" xr:uid="{C06BE8D3-EDDB-4D8C-BBD4-016E24EFB892}">
      <text>
        <r>
          <rPr>
            <b/>
            <sz val="10"/>
            <color rgb="FF000000"/>
            <rFont val="Tahoma"/>
            <family val="2"/>
          </rPr>
          <t>was 26490</t>
        </r>
      </text>
    </comment>
    <comment ref="G18" authorId="2" shapeId="0" xr:uid="{5E4BF2CB-0BBB-4801-AEE5-165B5B22B09E}">
      <text>
        <r>
          <rPr>
            <sz val="12"/>
            <color theme="1"/>
            <rFont val="Aptos Narrow"/>
            <family val="2"/>
            <scheme val="minor"/>
          </rPr>
          <t>Tran Dat:
26.390</t>
        </r>
      </text>
    </comment>
    <comment ref="B19" authorId="0" shapeId="0" xr:uid="{7FC60F8D-7DEF-4C4C-95A7-E6C48873BA19}">
      <text>
        <r>
          <rPr>
            <b/>
            <sz val="10"/>
            <color rgb="FF000000"/>
            <rFont val="Tahoma"/>
            <family val="2"/>
          </rPr>
          <t>was 36640</t>
        </r>
      </text>
    </comment>
    <comment ref="C20" authorId="4" shapeId="0" xr:uid="{846CE58C-D027-5D4A-B55D-40F64D6F5D27}">
      <text>
        <r>
          <rPr>
            <b/>
            <sz val="10"/>
            <color rgb="FF000000"/>
            <rFont val="Tahoma"/>
            <family val="2"/>
          </rPr>
          <t>W8 5220</t>
        </r>
      </text>
    </comment>
    <comment ref="D20" authorId="3" shapeId="0" xr:uid="{73512863-D749-CC4E-8D41-B4745B2D4B35}">
      <text>
        <r>
          <rPr>
            <b/>
            <sz val="10"/>
            <color rgb="FF000000"/>
            <rFont val="Tahoma"/>
            <family val="2"/>
          </rPr>
          <t>Việt Hoàng:</t>
        </r>
        <r>
          <rPr>
            <sz val="10"/>
            <color rgb="FF000000"/>
            <rFont val="Tahoma"/>
            <family val="2"/>
          </rPr>
          <t xml:space="preserve">
</t>
        </r>
        <r>
          <rPr>
            <sz val="10"/>
            <color rgb="FF000000"/>
            <rFont val="Tahoma"/>
            <family val="2"/>
          </rPr>
          <t>5.090.000</t>
        </r>
      </text>
    </comment>
    <comment ref="E20" authorId="5" shapeId="0" xr:uid="{35AE64AB-F1CF-4BBF-AAFA-2D70453AFDC9}">
      <text>
        <r>
          <rPr>
            <sz val="12"/>
            <color theme="1"/>
            <rFont val="Aptos Narrow"/>
            <family val="2"/>
            <scheme val="minor"/>
          </rPr>
          <t xml:space="preserve">Người dùng Không xác định:
5732000
</t>
        </r>
      </text>
    </comment>
    <comment ref="F20" authorId="1" shapeId="0" xr:uid="{732E58D1-F132-468E-95CE-A091AF48AA5D}">
      <text>
        <r>
          <rPr>
            <sz val="12"/>
            <color theme="1"/>
            <rFont val="Aptos Narrow"/>
            <family val="2"/>
            <scheme val="minor"/>
          </rPr>
          <t>chit trang:
5.190k</t>
        </r>
      </text>
    </comment>
    <comment ref="E21" authorId="5" shapeId="0" xr:uid="{53121D37-D333-4BD7-A198-C201893383C9}">
      <text>
        <r>
          <rPr>
            <sz val="12"/>
            <color theme="1"/>
            <rFont val="Aptos Narrow"/>
            <family val="2"/>
            <scheme val="minor"/>
          </rPr>
          <t xml:space="preserve">Người dùng Không xác định:
6227000
</t>
        </r>
      </text>
    </comment>
    <comment ref="C22" authorId="4" shapeId="0" xr:uid="{01461948-7211-D647-AE06-51229ABA32EC}">
      <text>
        <r>
          <rPr>
            <b/>
            <sz val="10"/>
            <color rgb="FF000000"/>
            <rFont val="Tahoma"/>
            <family val="2"/>
          </rPr>
          <t>W8 5820</t>
        </r>
      </text>
    </comment>
    <comment ref="D22" authorId="3" shapeId="0" xr:uid="{AC05BD2D-62D4-774E-A946-86264F983597}">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E23" authorId="5" shapeId="0" xr:uid="{465A2593-CD1E-4EE4-82F9-58AEE22F6AAB}">
      <text>
        <r>
          <rPr>
            <sz val="12"/>
            <color theme="1"/>
            <rFont val="Aptos Narrow"/>
            <family val="2"/>
            <scheme val="minor"/>
          </rPr>
          <t xml:space="preserve">Người dùng Không xác định:
6920000
</t>
        </r>
      </text>
    </comment>
    <comment ref="C24" authorId="4" shapeId="0" xr:uid="{183C9C77-474F-9745-8AFA-98533C48EABE}">
      <text>
        <r>
          <rPr>
            <b/>
            <sz val="10"/>
            <color rgb="FF000000"/>
            <rFont val="Tahoma"/>
            <family val="2"/>
          </rPr>
          <t>W8 8480</t>
        </r>
      </text>
    </comment>
    <comment ref="D24" authorId="3" shapeId="0" xr:uid="{65341144-1857-034A-8C82-0326C3F65364}">
      <text>
        <r>
          <rPr>
            <b/>
            <sz val="10"/>
            <color rgb="FF000000"/>
            <rFont val="Tahoma"/>
            <family val="2"/>
          </rPr>
          <t>Việt Hoàng:</t>
        </r>
        <r>
          <rPr>
            <sz val="10"/>
            <color rgb="FF000000"/>
            <rFont val="Tahoma"/>
            <family val="2"/>
          </rPr>
          <t xml:space="preserve">
</t>
        </r>
        <r>
          <rPr>
            <sz val="10"/>
            <color rgb="FF000000"/>
            <rFont val="Tahoma"/>
            <family val="2"/>
          </rPr>
          <t>8.390.000</t>
        </r>
      </text>
    </comment>
    <comment ref="E24" authorId="5" shapeId="0" xr:uid="{86F656D4-57AF-4C5A-85E1-031BF09C14FA}">
      <text>
        <r>
          <rPr>
            <sz val="12"/>
            <color theme="1"/>
            <rFont val="Aptos Narrow"/>
            <family val="2"/>
            <scheme val="minor"/>
          </rPr>
          <t>Người dùng Không xác định:
8405000</t>
        </r>
      </text>
    </comment>
    <comment ref="F24" authorId="1" shapeId="0" xr:uid="{39F78A58-647F-4695-B50B-9C61CBB020FE}">
      <text>
        <r>
          <rPr>
            <sz val="12"/>
            <color rgb="FF000000"/>
            <rFont val="Aptos Narrow"/>
            <family val="2"/>
          </rPr>
          <t xml:space="preserve">chit trang:
</t>
        </r>
        <r>
          <rPr>
            <sz val="12"/>
            <color rgb="FF000000"/>
            <rFont val="Aptos Narrow"/>
            <family val="2"/>
          </rPr>
          <t>8.450k</t>
        </r>
      </text>
    </comment>
    <comment ref="G24" authorId="2" shapeId="0" xr:uid="{2E43A44F-623E-49A3-9380-4764C24E64FA}">
      <text>
        <r>
          <rPr>
            <sz val="12"/>
            <color theme="1"/>
            <rFont val="Aptos Narrow"/>
            <family val="2"/>
            <scheme val="minor"/>
          </rPr>
          <t>Tran Dat:
8450</t>
        </r>
      </text>
    </comment>
    <comment ref="E25" authorId="5" shapeId="0" xr:uid="{4871C0DF-BC51-4F9B-BF53-96618296BB15}">
      <text>
        <r>
          <rPr>
            <sz val="12"/>
            <color theme="1"/>
            <rFont val="Aptos Narrow"/>
            <family val="2"/>
            <scheme val="minor"/>
          </rPr>
          <t>Người dùng Không xác định:
11870000</t>
        </r>
      </text>
    </comment>
    <comment ref="G25" authorId="2" shapeId="0" xr:uid="{DDDDB6BA-186D-1C4B-8E42-3595BA5672C4}">
      <text>
        <r>
          <rPr>
            <b/>
            <sz val="10"/>
            <color rgb="FF000000"/>
            <rFont val="Tahoma"/>
            <family val="2"/>
          </rPr>
          <t>Tran Dat:</t>
        </r>
        <r>
          <rPr>
            <sz val="10"/>
            <color rgb="FF000000"/>
            <rFont val="Tahoma"/>
            <family val="2"/>
          </rPr>
          <t xml:space="preserve">
</t>
        </r>
        <r>
          <rPr>
            <sz val="10"/>
            <color rgb="FF000000"/>
            <rFont val="Tahoma"/>
            <family val="2"/>
          </rPr>
          <t>12690</t>
        </r>
      </text>
    </comment>
    <comment ref="C26" authorId="4" shapeId="0" xr:uid="{8F450E85-523C-0945-B51B-5DCBB823206D}">
      <text>
        <r>
          <rPr>
            <b/>
            <sz val="10"/>
            <color rgb="FF000000"/>
            <rFont val="Tahoma"/>
            <family val="2"/>
          </rPr>
          <t>W8 9280</t>
        </r>
      </text>
    </comment>
    <comment ref="D26" authorId="3" shapeId="0" xr:uid="{499CFDCF-4F6B-EC44-A796-99528C32FD0B}">
      <text>
        <r>
          <rPr>
            <b/>
            <sz val="10"/>
            <color rgb="FF000000"/>
            <rFont val="Tahoma"/>
            <family val="2"/>
          </rPr>
          <t>Việt Hoàng:</t>
        </r>
        <r>
          <rPr>
            <sz val="10"/>
            <color rgb="FF000000"/>
            <rFont val="Tahoma"/>
            <family val="2"/>
          </rPr>
          <t xml:space="preserve">
</t>
        </r>
        <r>
          <rPr>
            <sz val="10"/>
            <color rgb="FF000000"/>
            <rFont val="Tahoma"/>
            <family val="2"/>
          </rPr>
          <t>9.490.000</t>
        </r>
      </text>
    </comment>
    <comment ref="E26" authorId="5" shapeId="0" xr:uid="{C0D971D2-83BE-4A10-94F3-F4E50170D7B5}">
      <text>
        <r>
          <rPr>
            <sz val="12"/>
            <color theme="1"/>
            <rFont val="Aptos Narrow"/>
            <family val="2"/>
            <scheme val="minor"/>
          </rPr>
          <t>Người dùng Không xác định:
8900000</t>
        </r>
      </text>
    </comment>
    <comment ref="F26" authorId="1" shapeId="0" xr:uid="{7E8F39E0-92AD-4076-B7D7-55A48FA4CEDC}">
      <text>
        <r>
          <rPr>
            <sz val="12"/>
            <color theme="1"/>
            <rFont val="Aptos Narrow"/>
            <family val="2"/>
            <scheme val="minor"/>
          </rPr>
          <t>chit trang:
9.490</t>
        </r>
      </text>
    </comment>
    <comment ref="G26" authorId="2" shapeId="0" xr:uid="{DC5B5227-7FB5-4634-8998-3ECD991627B2}">
      <text>
        <r>
          <rPr>
            <sz val="12"/>
            <color rgb="FF000000"/>
            <rFont val="Aptos Narrow"/>
            <family val="2"/>
          </rPr>
          <t>9090</t>
        </r>
      </text>
    </comment>
    <comment ref="B27" authorId="0" shapeId="0" xr:uid="{A9453326-DB92-4469-9FC8-0EC049F68751}">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5" shapeId="0" xr:uid="{E559FDC7-959F-41F6-8092-02D1305723DE}">
      <text>
        <r>
          <rPr>
            <sz val="12"/>
            <color theme="1"/>
            <rFont val="Aptos Narrow"/>
            <family val="2"/>
            <scheme val="minor"/>
          </rPr>
          <t>Người dùng Không xác định:
12583000</t>
        </r>
      </text>
    </comment>
    <comment ref="E28" authorId="5" shapeId="0" xr:uid="{97F992EB-78DC-479F-851F-3E8F0B60FC1A}">
      <text>
        <r>
          <rPr>
            <sz val="12"/>
            <color rgb="FF000000"/>
            <rFont val="Aptos Narrow"/>
            <family val="2"/>
          </rPr>
          <t xml:space="preserve">Người dùng Không xác định:
</t>
        </r>
        <r>
          <rPr>
            <sz val="12"/>
            <color rgb="FF000000"/>
            <rFont val="Aptos Narrow"/>
            <family val="2"/>
          </rPr>
          <t>21790000</t>
        </r>
      </text>
    </comment>
    <comment ref="B29" authorId="0" shapeId="0" xr:uid="{26223FE7-4B94-45AE-B0A1-9FC81740D96C}">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9" authorId="4" shapeId="0" xr:uid="{7E029136-60AE-8340-9250-4BE4FD908AB5}">
      <text>
        <r>
          <rPr>
            <b/>
            <sz val="10"/>
            <color rgb="FF000000"/>
            <rFont val="Tahoma"/>
            <family val="2"/>
          </rPr>
          <t>W8 5390</t>
        </r>
      </text>
    </comment>
    <comment ref="D29" authorId="3" shapeId="0" xr:uid="{5391E847-9EBD-4142-B431-ADA24A603146}">
      <text>
        <r>
          <rPr>
            <b/>
            <sz val="10"/>
            <color rgb="FF000000"/>
            <rFont val="Tahoma"/>
            <family val="2"/>
          </rPr>
          <t>Việt Hoàng:</t>
        </r>
        <r>
          <rPr>
            <sz val="10"/>
            <color rgb="FF000000"/>
            <rFont val="Tahoma"/>
            <family val="2"/>
          </rPr>
          <t xml:space="preserve">
</t>
        </r>
        <r>
          <rPr>
            <sz val="10"/>
            <color rgb="FF000000"/>
            <rFont val="Tahoma"/>
            <family val="2"/>
          </rPr>
          <t>5.390.000</t>
        </r>
      </text>
    </comment>
    <comment ref="E29" authorId="5" shapeId="0" xr:uid="{763EC86C-610F-4BC9-9576-2A50A57683D4}">
      <text>
        <r>
          <rPr>
            <sz val="12"/>
            <color theme="1"/>
            <rFont val="Aptos Narrow"/>
            <family val="2"/>
            <scheme val="minor"/>
          </rPr>
          <t>Người dùng Không xác định:
5138000</t>
        </r>
      </text>
    </comment>
    <comment ref="F29" authorId="1" shapeId="0" xr:uid="{A01CAEBF-0B92-4ADC-A264-81A92575C23E}">
      <text>
        <r>
          <rPr>
            <sz val="12"/>
            <color theme="1"/>
            <rFont val="Aptos Narrow"/>
            <family val="2"/>
            <scheme val="minor"/>
          </rPr>
          <t>chit trang:
5.390k</t>
        </r>
      </text>
    </comment>
    <comment ref="G29" authorId="2" shapeId="0" xr:uid="{F0E7F789-00C6-D946-BDD8-93B884574429}">
      <text>
        <r>
          <rPr>
            <b/>
            <sz val="10"/>
            <color rgb="FF000000"/>
            <rFont val="Tahoma"/>
            <family val="2"/>
          </rPr>
          <t>Tran Dat:</t>
        </r>
        <r>
          <rPr>
            <sz val="10"/>
            <color rgb="FF000000"/>
            <rFont val="Tahoma"/>
            <family val="2"/>
          </rPr>
          <t xml:space="preserve">
</t>
        </r>
        <r>
          <rPr>
            <sz val="10"/>
            <color rgb="FF000000"/>
            <rFont val="Tahoma"/>
            <family val="2"/>
          </rPr>
          <t>5290</t>
        </r>
      </text>
    </comment>
    <comment ref="B30" authorId="0" shapeId="0" xr:uid="{E0DE6591-7CAB-4FEB-857F-7C70A0F45D7F}">
      <text>
        <r>
          <rPr>
            <b/>
            <sz val="10"/>
            <color rgb="FF000000"/>
            <rFont val="Tahoma"/>
            <family val="2"/>
          </rPr>
          <t xml:space="preserve">was 4490
</t>
        </r>
      </text>
    </comment>
    <comment ref="C30" authorId="4" shapeId="0" xr:uid="{40DA0C77-9805-D44A-8436-76F501F8FF77}">
      <text>
        <r>
          <rPr>
            <b/>
            <sz val="10"/>
            <color rgb="FF000000"/>
            <rFont val="Tahoma"/>
            <family val="2"/>
          </rPr>
          <t>W8 4590</t>
        </r>
      </text>
    </comment>
    <comment ref="D30" authorId="3" shapeId="0" xr:uid="{8031C8FD-814A-E842-8B82-5EBB7F8FC0AB}">
      <text>
        <r>
          <rPr>
            <b/>
            <sz val="10"/>
            <color rgb="FF000000"/>
            <rFont val="Tahoma"/>
            <family val="2"/>
          </rPr>
          <t>Việt Hoàng:</t>
        </r>
        <r>
          <rPr>
            <sz val="10"/>
            <color rgb="FF000000"/>
            <rFont val="Tahoma"/>
            <family val="2"/>
          </rPr>
          <t xml:space="preserve">
</t>
        </r>
        <r>
          <rPr>
            <sz val="10"/>
            <color rgb="FF000000"/>
            <rFont val="Tahoma"/>
            <family val="2"/>
          </rPr>
          <t>4.390.000</t>
        </r>
      </text>
    </comment>
    <comment ref="E30" authorId="5" shapeId="0" xr:uid="{6F035FAD-EBD5-4831-B6E9-9E0641FE7112}">
      <text>
        <r>
          <rPr>
            <sz val="12"/>
            <color theme="1"/>
            <rFont val="Aptos Narrow"/>
            <family val="2"/>
            <scheme val="minor"/>
          </rPr>
          <t xml:space="preserve">Người dùng Không xác định:
4247000
</t>
        </r>
      </text>
    </comment>
    <comment ref="F30" authorId="1" shapeId="0" xr:uid="{E9EDB453-B7A2-4FD9-B8D1-3D0B478236EF}">
      <text>
        <r>
          <rPr>
            <sz val="12"/>
            <color theme="1"/>
            <rFont val="Aptos Narrow"/>
            <family val="2"/>
            <scheme val="minor"/>
          </rPr>
          <t>chit trang:
4.390</t>
        </r>
      </text>
    </comment>
    <comment ref="G30" authorId="2" shapeId="0" xr:uid="{B1A010CB-3982-DE40-9A02-A7C37566ED30}">
      <text>
        <r>
          <rPr>
            <b/>
            <sz val="10"/>
            <color rgb="FF000000"/>
            <rFont val="Tahoma"/>
            <family val="2"/>
          </rPr>
          <t>Tran Dat:</t>
        </r>
        <r>
          <rPr>
            <sz val="10"/>
            <color rgb="FF000000"/>
            <rFont val="Tahoma"/>
            <family val="2"/>
          </rPr>
          <t xml:space="preserve">
</t>
        </r>
        <r>
          <rPr>
            <sz val="10"/>
            <color rgb="FF000000"/>
            <rFont val="Tahoma"/>
            <family val="2"/>
          </rPr>
          <t>4350</t>
        </r>
      </text>
    </comment>
    <comment ref="B31" authorId="0" shapeId="0" xr:uid="{D89F4865-E8DC-4DD9-A1D9-F74CF8FCCB77}">
      <text>
        <r>
          <rPr>
            <b/>
            <sz val="10"/>
            <color rgb="FF000000"/>
            <rFont val="Tahoma"/>
            <family val="2"/>
          </rPr>
          <t>was 3190</t>
        </r>
      </text>
    </comment>
    <comment ref="C31" authorId="4" shapeId="0" xr:uid="{BFC2FF31-DBF0-4B49-AA95-8E5D08E1AF4A}">
      <text>
        <r>
          <rPr>
            <b/>
            <sz val="10"/>
            <color rgb="FF000000"/>
            <rFont val="Tahoma"/>
            <family val="2"/>
          </rPr>
          <t>W8 3090</t>
        </r>
      </text>
    </comment>
    <comment ref="D31" authorId="3" shapeId="0" xr:uid="{47C8A061-6E95-EC41-A597-2CAA5C3145E1}">
      <text>
        <r>
          <rPr>
            <b/>
            <sz val="10"/>
            <color rgb="FF000000"/>
            <rFont val="Tahoma"/>
            <family val="2"/>
          </rPr>
          <t>Việt Hoàng:</t>
        </r>
        <r>
          <rPr>
            <sz val="10"/>
            <color rgb="FF000000"/>
            <rFont val="Tahoma"/>
            <family val="2"/>
          </rPr>
          <t xml:space="preserve">
</t>
        </r>
        <r>
          <rPr>
            <sz val="10"/>
            <color rgb="FF000000"/>
            <rFont val="Tahoma"/>
            <family val="2"/>
          </rPr>
          <t>3.090.000</t>
        </r>
      </text>
    </comment>
    <comment ref="E31" authorId="5" shapeId="0" xr:uid="{79B5634B-8203-46B0-86E2-8C6FCB273957}">
      <text>
        <r>
          <rPr>
            <sz val="12"/>
            <color theme="1"/>
            <rFont val="Aptos Narrow"/>
            <family val="2"/>
            <scheme val="minor"/>
          </rPr>
          <t>Người dùng Không xác định:
2990000</t>
        </r>
      </text>
    </comment>
    <comment ref="F31" authorId="1" shapeId="0" xr:uid="{1DDD2413-5B29-40AC-8E77-D6D40BF6F159}">
      <text>
        <r>
          <rPr>
            <sz val="12"/>
            <color theme="1"/>
            <rFont val="Aptos Narrow"/>
            <family val="2"/>
            <scheme val="minor"/>
          </rPr>
          <t>chit trang:
3.090</t>
        </r>
      </text>
    </comment>
    <comment ref="G31" authorId="2" shapeId="0" xr:uid="{B1391854-3A98-DF45-B103-CC6C66606D10}">
      <text>
        <r>
          <rPr>
            <b/>
            <sz val="10"/>
            <color rgb="FF000000"/>
            <rFont val="Tahoma"/>
            <family val="2"/>
          </rPr>
          <t>Tran Dat:</t>
        </r>
        <r>
          <rPr>
            <sz val="10"/>
            <color rgb="FF000000"/>
            <rFont val="Tahoma"/>
            <family val="2"/>
          </rPr>
          <t xml:space="preserve">
</t>
        </r>
        <r>
          <rPr>
            <sz val="10"/>
            <color rgb="FF000000"/>
            <rFont val="Tahoma"/>
            <family val="2"/>
          </rPr>
          <t>3050</t>
        </r>
      </text>
    </comment>
    <comment ref="B32" authorId="0" shapeId="0" xr:uid="{735910D5-B4C1-425D-9F10-AB6F87BF95CC}">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2" authorId="4" shapeId="0" xr:uid="{40DE3AEB-0D9C-E647-9A6C-768ED4DCA02A}">
      <text>
        <r>
          <rPr>
            <b/>
            <sz val="10"/>
            <color rgb="FF000000"/>
            <rFont val="Tahoma"/>
            <family val="2"/>
          </rPr>
          <t>W8 17490</t>
        </r>
      </text>
    </comment>
    <comment ref="D33" authorId="3" shapeId="0" xr:uid="{63E551C2-8A7C-437A-85FB-BD6314F776CE}">
      <text>
        <r>
          <rPr>
            <b/>
            <sz val="10"/>
            <color rgb="FF000000"/>
            <rFont val="Tahoma"/>
            <family val="2"/>
          </rPr>
          <t>Việt Hoàng:</t>
        </r>
        <r>
          <rPr>
            <sz val="10"/>
            <color rgb="FF000000"/>
            <rFont val="Tahoma"/>
            <family val="2"/>
          </rPr>
          <t xml:space="preserve">
</t>
        </r>
        <r>
          <rPr>
            <sz val="10"/>
            <color rgb="FF000000"/>
            <rFont val="Tahoma"/>
            <family val="2"/>
          </rPr>
          <t>21.190.000</t>
        </r>
      </text>
    </comment>
    <comment ref="B34" authorId="0" shapeId="0" xr:uid="{918FA73B-46BB-4588-8DB0-E5DF8161EC83}">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1" shapeId="0" xr:uid="{793B0A22-922E-45A1-B62C-E0E0995EFF08}">
      <text>
        <r>
          <rPr>
            <sz val="12"/>
            <color theme="1"/>
            <rFont val="Aptos Narrow"/>
            <family val="2"/>
            <scheme val="minor"/>
          </rPr>
          <t>chit trang:
25.990k</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chit trang</author>
    <author>Duy</author>
    <author>Tran Dat</author>
    <author>Người dùng Khách</author>
  </authors>
  <commentList>
    <comment ref="E3" authorId="0" shapeId="0" xr:uid="{85EDA4F5-6936-4C70-BD1F-DA63AA231128}">
      <text>
        <r>
          <rPr>
            <b/>
            <sz val="10"/>
            <color rgb="FF000000"/>
            <rFont val="Tahoma"/>
            <family val="2"/>
          </rPr>
          <t>Giờ vàng</t>
        </r>
      </text>
    </comment>
    <comment ref="B4" authorId="0" shapeId="0" xr:uid="{2A01A2F7-5CA6-45EA-B3EF-0E2B47C1DBE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472E9889-92B4-4E46-B4AB-13131084C1CE}">
      <text>
        <r>
          <rPr>
            <b/>
            <sz val="10"/>
            <color rgb="FF000000"/>
            <rFont val="Tahoma"/>
            <family val="2"/>
          </rPr>
          <t>Giờ vàng</t>
        </r>
      </text>
    </comment>
    <comment ref="E5" authorId="0" shapeId="0" xr:uid="{8EC6EF53-51E2-4737-98DA-89357DAF13B6}">
      <text>
        <r>
          <rPr>
            <b/>
            <sz val="10"/>
            <color rgb="FF000000"/>
            <rFont val="Tahoma"/>
            <family val="2"/>
          </rPr>
          <t xml:space="preserve">Giờ vàng
</t>
        </r>
        <r>
          <rPr>
            <sz val="10"/>
            <color rgb="FF000000"/>
            <rFont val="Tahoma"/>
            <family val="2"/>
          </rPr>
          <t xml:space="preserve">
</t>
        </r>
      </text>
    </comment>
    <comment ref="B6" authorId="0" shapeId="0" xr:uid="{08FCB288-C0BA-4423-AB38-A700C9CC8EE4}">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4421D393-9C23-43D2-932B-B2AA7CADD2AE}">
      <text>
        <r>
          <rPr>
            <b/>
            <sz val="10"/>
            <color rgb="FF000000"/>
            <rFont val="Tahoma"/>
            <family val="2"/>
          </rPr>
          <t>Giờ vàng</t>
        </r>
        <r>
          <rPr>
            <sz val="10"/>
            <color rgb="FF000000"/>
            <rFont val="Tahoma"/>
            <family val="2"/>
          </rPr>
          <t xml:space="preserve">
</t>
        </r>
      </text>
    </comment>
    <comment ref="D7" authorId="1" shapeId="0" xr:uid="{76512382-3AB5-8246-A1EB-582355CE24B6}">
      <text>
        <r>
          <rPr>
            <b/>
            <sz val="10"/>
            <color rgb="FF000000"/>
            <rFont val="Tahoma"/>
            <family val="2"/>
          </rPr>
          <t>Việt Hoàng:</t>
        </r>
        <r>
          <rPr>
            <sz val="10"/>
            <color rgb="FF000000"/>
            <rFont val="Tahoma"/>
            <family val="2"/>
          </rPr>
          <t xml:space="preserve">
</t>
        </r>
        <r>
          <rPr>
            <sz val="10"/>
            <color rgb="FF000000"/>
            <rFont val="Tahoma"/>
            <family val="2"/>
          </rPr>
          <t>15.790.000</t>
        </r>
      </text>
    </comment>
    <comment ref="F7" authorId="2" shapeId="0" xr:uid="{E84C35D6-776C-4D7D-9131-AF9F1220AB43}">
      <text>
        <r>
          <rPr>
            <sz val="12"/>
            <color theme="1"/>
            <rFont val="Aptos Narrow"/>
            <family val="2"/>
            <scheme val="minor"/>
          </rPr>
          <t>chit trang:
15.650k</t>
        </r>
      </text>
    </comment>
    <comment ref="F8" authorId="2" shapeId="0" xr:uid="{65E9CC74-7B15-49A2-A363-2FE57DBDAA2C}">
      <text>
        <r>
          <rPr>
            <sz val="12"/>
            <color theme="1"/>
            <rFont val="Aptos Narrow"/>
            <family val="2"/>
            <scheme val="minor"/>
          </rPr>
          <t>chit trang:
19.090k</t>
        </r>
      </text>
    </comment>
    <comment ref="B9" authorId="0" shapeId="0" xr:uid="{0B2E6558-F995-45B5-B3FC-BAE0EBF4A4B2}">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C0567507-1022-4247-A475-3E625C3A9116}">
      <text>
        <r>
          <rPr>
            <b/>
            <sz val="10"/>
            <color rgb="FF000000"/>
            <rFont val="Tahoma"/>
            <family val="2"/>
          </rPr>
          <t>was 18440</t>
        </r>
      </text>
    </comment>
    <comment ref="C11" authorId="3" shapeId="0" xr:uid="{F27884CE-DC62-164D-97AB-AF14CEDAA7D2}">
      <text>
        <r>
          <rPr>
            <b/>
            <sz val="10"/>
            <color rgb="FF000000"/>
            <rFont val="Tahoma"/>
            <family val="2"/>
          </rPr>
          <t>W9 12690</t>
        </r>
      </text>
    </comment>
    <comment ref="F11" authorId="2" shapeId="0" xr:uid="{E4FDC166-5F9D-43F7-A0AB-4F110743CC42}">
      <text>
        <r>
          <rPr>
            <sz val="12"/>
            <color theme="1"/>
            <rFont val="Aptos Narrow"/>
            <family val="2"/>
            <scheme val="minor"/>
          </rPr>
          <t>chit trang:
12.490</t>
        </r>
      </text>
    </comment>
    <comment ref="B12" authorId="0" shapeId="0" xr:uid="{911857DC-86F6-44C2-9FC9-75B1BA0F145C}">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3" shapeId="0" xr:uid="{58B7AC9F-9A3E-DF44-9E02-F2224D71F76F}">
      <text>
        <r>
          <rPr>
            <b/>
            <sz val="10"/>
            <color rgb="FF000000"/>
            <rFont val="Tahoma"/>
            <family val="2"/>
          </rPr>
          <t>W9 11690</t>
        </r>
      </text>
    </comment>
    <comment ref="E12" authorId="0" shapeId="0" xr:uid="{FE2924EC-6D6C-427B-BED8-13692E01B356}">
      <text>
        <r>
          <rPr>
            <b/>
            <sz val="10"/>
            <color rgb="FF000000"/>
            <rFont val="Tahoma"/>
            <family val="2"/>
          </rPr>
          <t>Giờ vàng</t>
        </r>
      </text>
    </comment>
    <comment ref="C14" authorId="3" shapeId="0" xr:uid="{74CE5C8F-0EAC-2045-9CF4-D3EFF86974A2}">
      <text>
        <r>
          <rPr>
            <b/>
            <sz val="10"/>
            <color rgb="FF000000"/>
            <rFont val="Tahoma"/>
            <family val="2"/>
          </rPr>
          <t>W9 13790</t>
        </r>
      </text>
    </comment>
    <comment ref="B15" authorId="0" shapeId="0" xr:uid="{9B8CCEE6-2166-4194-9788-445E636E7AA1}">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3" shapeId="0" xr:uid="{BEB3053B-1721-E64B-8159-3F3DEDA4D040}">
      <text>
        <r>
          <rPr>
            <b/>
            <sz val="10"/>
            <color rgb="FF000000"/>
            <rFont val="Tahoma"/>
            <family val="2"/>
          </rPr>
          <t>W9 9990</t>
        </r>
      </text>
    </comment>
    <comment ref="D15" authorId="1" shapeId="0" xr:uid="{D1DADE93-B300-9F42-A21B-B4CAA5F2CF20}">
      <text>
        <r>
          <rPr>
            <b/>
            <sz val="10"/>
            <color rgb="FF000000"/>
            <rFont val="Tahoma"/>
            <family val="2"/>
          </rPr>
          <t>Việt Hoàng:</t>
        </r>
        <r>
          <rPr>
            <sz val="10"/>
            <color rgb="FF000000"/>
            <rFont val="Tahoma"/>
            <family val="2"/>
          </rPr>
          <t xml:space="preserve">
</t>
        </r>
        <r>
          <rPr>
            <sz val="10"/>
            <color rgb="FF000000"/>
            <rFont val="Tahoma"/>
            <family val="2"/>
          </rPr>
          <t>9.890.000</t>
        </r>
      </text>
    </comment>
    <comment ref="E15" authorId="0" shapeId="0" xr:uid="{E6D25431-8DEE-4FC6-8902-0D7168C265F3}">
      <text>
        <r>
          <rPr>
            <b/>
            <sz val="10"/>
            <color rgb="FF000000"/>
            <rFont val="Tahoma"/>
            <family val="2"/>
          </rPr>
          <t xml:space="preserve">was 9395
</t>
        </r>
        <r>
          <rPr>
            <b/>
            <sz val="10"/>
            <color rgb="FF000000"/>
            <rFont val="Tahoma"/>
            <family val="2"/>
          </rPr>
          <t xml:space="preserve">
</t>
        </r>
        <r>
          <rPr>
            <b/>
            <sz val="10"/>
            <color rgb="FF000000"/>
            <rFont val="Tahoma"/>
            <family val="2"/>
          </rPr>
          <t>vnp1%</t>
        </r>
      </text>
    </comment>
    <comment ref="F15" authorId="2" shapeId="0" xr:uid="{F11B91FF-1859-4258-8441-FD48C50BE65A}">
      <text>
        <r>
          <rPr>
            <sz val="12"/>
            <color rgb="FF000000"/>
            <rFont val="Aptos Narrow"/>
            <family val="2"/>
          </rPr>
          <t xml:space="preserve">chit trang:
</t>
        </r>
        <r>
          <rPr>
            <sz val="12"/>
            <color rgb="FF000000"/>
            <rFont val="Aptos Narrow"/>
            <family val="2"/>
          </rPr>
          <t>9.590k</t>
        </r>
      </text>
    </comment>
    <comment ref="G15" authorId="4" shapeId="0" xr:uid="{363AD7C7-1F57-7843-B54E-9685835F50E8}">
      <text>
        <r>
          <rPr>
            <b/>
            <sz val="10"/>
            <color rgb="FF000000"/>
            <rFont val="Tahoma"/>
            <family val="2"/>
          </rPr>
          <t>Tran Dat:</t>
        </r>
        <r>
          <rPr>
            <sz val="10"/>
            <color rgb="FF000000"/>
            <rFont val="Tahoma"/>
            <family val="2"/>
          </rPr>
          <t xml:space="preserve">
</t>
        </r>
        <r>
          <rPr>
            <sz val="10"/>
            <color rgb="FF000000"/>
            <rFont val="Tahoma"/>
            <family val="2"/>
          </rPr>
          <t>9590</t>
        </r>
      </text>
    </comment>
    <comment ref="B16" authorId="0" shapeId="0" xr:uid="{F3D926A1-2E0E-4B4C-9C20-AF66D8C992F8}">
      <text>
        <r>
          <rPr>
            <b/>
            <sz val="10"/>
            <color rgb="FF000000"/>
            <rFont val="Tahoma"/>
            <family val="2"/>
          </rPr>
          <t>was 14390</t>
        </r>
      </text>
    </comment>
    <comment ref="D16" authorId="1" shapeId="0" xr:uid="{4BF04051-831E-2F41-91F2-C14F72DB7999}">
      <text>
        <r>
          <rPr>
            <b/>
            <sz val="10"/>
            <color rgb="FF000000"/>
            <rFont val="Tahoma"/>
            <family val="2"/>
          </rPr>
          <t>Việt Hoàng:</t>
        </r>
        <r>
          <rPr>
            <sz val="10"/>
            <color rgb="FF000000"/>
            <rFont val="Tahoma"/>
            <family val="2"/>
          </rPr>
          <t xml:space="preserve">
</t>
        </r>
        <r>
          <rPr>
            <sz val="10"/>
            <color rgb="FF000000"/>
            <rFont val="Tahoma"/>
            <family val="2"/>
          </rPr>
          <t>16.590.000</t>
        </r>
      </text>
    </comment>
    <comment ref="E16" authorId="0" shapeId="0" xr:uid="{8114109E-9A19-3B4D-B0B5-7353BD7D902A}">
      <text>
        <r>
          <rPr>
            <b/>
            <sz val="10"/>
            <color rgb="FF000000"/>
            <rFont val="Tahoma"/>
            <family val="2"/>
          </rPr>
          <t xml:space="preserve">was 16325
</t>
        </r>
        <r>
          <rPr>
            <b/>
            <sz val="10"/>
            <color rgb="FF000000"/>
            <rFont val="Tahoma"/>
            <family val="2"/>
          </rPr>
          <t xml:space="preserve">
</t>
        </r>
        <r>
          <rPr>
            <b/>
            <sz val="10"/>
            <color rgb="FF000000"/>
            <rFont val="Tahoma"/>
            <family val="2"/>
          </rPr>
          <t>vnp 1%</t>
        </r>
      </text>
    </comment>
    <comment ref="G16" authorId="4" shapeId="0" xr:uid="{E84F6331-D6C4-41AD-B14A-2F83FE0FE1E2}">
      <text>
        <r>
          <rPr>
            <b/>
            <sz val="10"/>
            <color rgb="FF000000"/>
            <rFont val="Tahoma"/>
            <family val="2"/>
          </rPr>
          <t>Tran Dat:</t>
        </r>
        <r>
          <rPr>
            <sz val="10"/>
            <color rgb="FF000000"/>
            <rFont val="Tahoma"/>
            <family val="2"/>
          </rPr>
          <t xml:space="preserve">
</t>
        </r>
        <r>
          <rPr>
            <sz val="10"/>
            <color rgb="FF000000"/>
            <rFont val="Tahoma"/>
            <family val="2"/>
          </rPr>
          <t xml:space="preserve">16290
</t>
        </r>
      </text>
    </comment>
    <comment ref="C18" authorId="3" shapeId="0" xr:uid="{C4545216-F041-C748-9201-E72B47077798}">
      <text>
        <r>
          <rPr>
            <b/>
            <sz val="10"/>
            <color rgb="FF000000"/>
            <rFont val="Tahoma"/>
            <family val="2"/>
          </rPr>
          <t>W9 27090</t>
        </r>
      </text>
    </comment>
    <comment ref="D18" authorId="1" shapeId="0" xr:uid="{2C14EA04-BF25-CC40-9D55-1E8349CF28FA}">
      <text>
        <r>
          <rPr>
            <b/>
            <sz val="10"/>
            <color rgb="FF000000"/>
            <rFont val="Tahoma"/>
            <family val="2"/>
          </rPr>
          <t>Việt Hoàng:</t>
        </r>
        <r>
          <rPr>
            <sz val="10"/>
            <color rgb="FF000000"/>
            <rFont val="Tahoma"/>
            <family val="2"/>
          </rPr>
          <t xml:space="preserve">
</t>
        </r>
        <r>
          <rPr>
            <sz val="10"/>
            <color rgb="FF000000"/>
            <rFont val="Tahoma"/>
            <family val="2"/>
          </rPr>
          <t>26.990.000</t>
        </r>
      </text>
    </comment>
    <comment ref="G18" authorId="4" shapeId="0" xr:uid="{0EFF1884-E279-4670-B799-CB7FFDE31A70}">
      <text>
        <r>
          <rPr>
            <sz val="12"/>
            <color rgb="FF000000"/>
            <rFont val="Aptos Narrow"/>
            <family val="2"/>
          </rPr>
          <t xml:space="preserve">Tran Dat:
</t>
        </r>
        <r>
          <rPr>
            <sz val="12"/>
            <color rgb="FF000000"/>
            <rFont val="Aptos Narrow"/>
            <family val="2"/>
          </rPr>
          <t>26.490</t>
        </r>
      </text>
    </comment>
    <comment ref="B19" authorId="0" shapeId="0" xr:uid="{D08B6701-D721-402D-9CE2-49E55B538B9A}">
      <text>
        <r>
          <rPr>
            <b/>
            <sz val="10"/>
            <color rgb="FF000000"/>
            <rFont val="Tahoma"/>
            <family val="2"/>
          </rPr>
          <t>was 36640</t>
        </r>
      </text>
    </comment>
    <comment ref="C19" authorId="3" shapeId="0" xr:uid="{C7F512D8-343C-0345-9836-140A6CB07F2B}">
      <text>
        <r>
          <rPr>
            <b/>
            <sz val="10"/>
            <color rgb="FF000000"/>
            <rFont val="Tahoma"/>
            <family val="2"/>
          </rPr>
          <t>W9 36590</t>
        </r>
      </text>
    </comment>
    <comment ref="D19" authorId="1" shapeId="0" xr:uid="{2E9825C4-11CC-CE4E-9E0F-C318921512CE}">
      <text>
        <r>
          <rPr>
            <b/>
            <sz val="10"/>
            <color rgb="FF000000"/>
            <rFont val="Tahoma"/>
            <family val="2"/>
          </rPr>
          <t>Việt Hoàng:</t>
        </r>
        <r>
          <rPr>
            <sz val="10"/>
            <color rgb="FF000000"/>
            <rFont val="Tahoma"/>
            <family val="2"/>
          </rPr>
          <t xml:space="preserve">
</t>
        </r>
        <r>
          <rPr>
            <sz val="10"/>
            <color rgb="FF000000"/>
            <rFont val="Tahoma"/>
            <family val="2"/>
          </rPr>
          <t>36.590.000</t>
        </r>
      </text>
    </comment>
    <comment ref="C20" authorId="3" shapeId="0" xr:uid="{279FFADF-086D-446A-BEC1-3A6C12833AD3}">
      <text>
        <r>
          <rPr>
            <b/>
            <sz val="10"/>
            <color rgb="FF000000"/>
            <rFont val="Tahoma"/>
            <family val="2"/>
          </rPr>
          <t>W9 5990</t>
        </r>
      </text>
    </comment>
    <comment ref="D20" authorId="1" shapeId="0" xr:uid="{2F373276-C846-4D19-9A2D-71E3C31E05DE}">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E20" authorId="5" shapeId="0" xr:uid="{0A745C19-8A60-4A54-9600-552D11473671}">
      <text>
        <r>
          <rPr>
            <sz val="12"/>
            <color rgb="FF000000"/>
            <rFont val="Aptos Narrow"/>
            <family val="2"/>
          </rPr>
          <t xml:space="preserve">was 5732
</t>
        </r>
        <r>
          <rPr>
            <sz val="12"/>
            <color rgb="FF000000"/>
            <rFont val="Aptos Narrow"/>
            <family val="2"/>
          </rPr>
          <t xml:space="preserve">
</t>
        </r>
        <r>
          <rPr>
            <sz val="12"/>
            <color rgb="FF000000"/>
            <rFont val="Aptos Narrow"/>
            <family val="2"/>
          </rPr>
          <t>vnp1%</t>
        </r>
      </text>
    </comment>
    <comment ref="F20" authorId="2" shapeId="0" xr:uid="{ABC39E51-2CFD-4607-B5DF-AAF74E547C4C}">
      <text>
        <r>
          <rPr>
            <sz val="12"/>
            <color rgb="FF000000"/>
            <rFont val="Aptos Narrow"/>
            <family val="2"/>
          </rPr>
          <t xml:space="preserve">chit trang:
</t>
        </r>
        <r>
          <rPr>
            <sz val="12"/>
            <color rgb="FF000000"/>
            <rFont val="Aptos Narrow"/>
            <family val="2"/>
          </rPr>
          <t>5.790k</t>
        </r>
      </text>
    </comment>
    <comment ref="E21" authorId="5" shapeId="0" xr:uid="{A29D8835-FEBB-4BA5-8577-DC3F42FB6D55}">
      <text>
        <r>
          <rPr>
            <sz val="12"/>
            <color rgb="FF000000"/>
            <rFont val="Aptos Narrow"/>
            <family val="2"/>
          </rPr>
          <t xml:space="preserve">was 5490
</t>
        </r>
        <r>
          <rPr>
            <sz val="12"/>
            <color rgb="FF000000"/>
            <rFont val="Aptos Narrow"/>
            <family val="2"/>
          </rPr>
          <t xml:space="preserve">
</t>
        </r>
        <r>
          <rPr>
            <sz val="12"/>
            <color rgb="FF000000"/>
            <rFont val="Aptos Narrow"/>
            <family val="2"/>
          </rPr>
          <t>vnp1%</t>
        </r>
      </text>
    </comment>
    <comment ref="C22" authorId="3" shapeId="0" xr:uid="{56EB1202-F6D1-406C-AEB5-6C7BD6CDACE6}">
      <text>
        <r>
          <rPr>
            <b/>
            <sz val="10"/>
            <color rgb="FF000000"/>
            <rFont val="Tahoma"/>
            <family val="2"/>
          </rPr>
          <t>W9 6590</t>
        </r>
      </text>
    </comment>
    <comment ref="D22" authorId="1" shapeId="0" xr:uid="{6831DF75-DB0A-4166-9E45-DB9355C5688E}">
      <text>
        <r>
          <rPr>
            <b/>
            <sz val="10"/>
            <color rgb="FF000000"/>
            <rFont val="Tahoma"/>
            <family val="2"/>
          </rPr>
          <t>Việt Hoàng:</t>
        </r>
        <r>
          <rPr>
            <sz val="10"/>
            <color rgb="FF000000"/>
            <rFont val="Tahoma"/>
            <family val="2"/>
          </rPr>
          <t xml:space="preserve">
</t>
        </r>
        <r>
          <rPr>
            <sz val="10"/>
            <color rgb="FF000000"/>
            <rFont val="Tahoma"/>
            <family val="2"/>
          </rPr>
          <t>6.590.000</t>
        </r>
      </text>
    </comment>
    <comment ref="E22" authorId="0" shapeId="0" xr:uid="{324BF608-3929-A34E-BCC1-7236AFC6B7D9}">
      <text>
        <r>
          <rPr>
            <b/>
            <sz val="10"/>
            <color rgb="FF000000"/>
            <rFont val="Tahoma"/>
            <family val="2"/>
          </rPr>
          <t xml:space="preserve">was 6495
</t>
        </r>
        <r>
          <rPr>
            <b/>
            <sz val="10"/>
            <color rgb="FF000000"/>
            <rFont val="Tahoma"/>
            <family val="2"/>
          </rPr>
          <t xml:space="preserve">
</t>
        </r>
        <r>
          <rPr>
            <b/>
            <sz val="10"/>
            <color rgb="FF000000"/>
            <rFont val="Tahoma"/>
            <family val="2"/>
          </rPr>
          <t>vnp1%</t>
        </r>
      </text>
    </comment>
    <comment ref="E23" authorId="5" shapeId="0" xr:uid="{F68DC128-BBA9-4FFC-A3D2-929F8EBE763B}">
      <text>
        <r>
          <rPr>
            <sz val="12"/>
            <color rgb="FF000000"/>
            <rFont val="Aptos Narrow"/>
            <family val="2"/>
          </rPr>
          <t xml:space="preserve">was 7712
</t>
        </r>
        <r>
          <rPr>
            <sz val="12"/>
            <color rgb="FF000000"/>
            <rFont val="Aptos Narrow"/>
            <family val="2"/>
          </rPr>
          <t xml:space="preserve">
</t>
        </r>
        <r>
          <rPr>
            <sz val="12"/>
            <color rgb="FF000000"/>
            <rFont val="Aptos Narrow"/>
            <family val="2"/>
          </rPr>
          <t>vnp1%</t>
        </r>
      </text>
    </comment>
    <comment ref="C24" authorId="3" shapeId="0" xr:uid="{AC11316A-6821-4E79-A54E-3AD48A1A1F8B}">
      <text>
        <r>
          <rPr>
            <b/>
            <sz val="10"/>
            <color rgb="FF000000"/>
            <rFont val="Tahoma"/>
            <family val="2"/>
          </rPr>
          <t>W9 10790</t>
        </r>
      </text>
    </comment>
    <comment ref="D24" authorId="1" shapeId="0" xr:uid="{FF9AC77C-6019-4EA6-BD09-51FD9562E48B}">
      <text>
        <r>
          <rPr>
            <b/>
            <sz val="10"/>
            <color rgb="FF000000"/>
            <rFont val="Tahoma"/>
            <family val="2"/>
          </rPr>
          <t>Việt Hoàng:</t>
        </r>
        <r>
          <rPr>
            <sz val="10"/>
            <color rgb="FF000000"/>
            <rFont val="Tahoma"/>
            <family val="2"/>
          </rPr>
          <t xml:space="preserve">
</t>
        </r>
        <r>
          <rPr>
            <sz val="10"/>
            <color rgb="FF000000"/>
            <rFont val="Tahoma"/>
            <family val="2"/>
          </rPr>
          <t>10.690.000</t>
        </r>
      </text>
    </comment>
    <comment ref="E24" authorId="5" shapeId="0" xr:uid="{69CD8C5F-54D6-45A4-939E-A65A9BECC987}">
      <text>
        <r>
          <rPr>
            <sz val="12"/>
            <color rgb="FF000000"/>
            <rFont val="Aptos Narrow"/>
            <family val="2"/>
          </rPr>
          <t xml:space="preserve">was 10187
</t>
        </r>
        <r>
          <rPr>
            <sz val="12"/>
            <color rgb="FF000000"/>
            <rFont val="Aptos Narrow"/>
            <family val="2"/>
          </rPr>
          <t xml:space="preserve">
</t>
        </r>
        <r>
          <rPr>
            <sz val="12"/>
            <color rgb="FF000000"/>
            <rFont val="Aptos Narrow"/>
            <family val="2"/>
          </rPr>
          <t>vnp1%</t>
        </r>
      </text>
    </comment>
    <comment ref="F24" authorId="2" shapeId="0" xr:uid="{D187D1BB-46AB-42A7-B594-9FC518B5A303}">
      <text>
        <r>
          <rPr>
            <sz val="12"/>
            <color rgb="FF000000"/>
            <rFont val="Aptos Narrow"/>
            <family val="2"/>
          </rPr>
          <t xml:space="preserve">chit trang:
</t>
        </r>
        <r>
          <rPr>
            <sz val="12"/>
            <color rgb="FF000000"/>
            <rFont val="Aptos Narrow"/>
            <family val="2"/>
          </rPr>
          <t>10.390k</t>
        </r>
      </text>
    </comment>
    <comment ref="C25" authorId="3" shapeId="0" xr:uid="{AB25E2C0-B3F7-294D-B8A0-AA836A448125}">
      <text>
        <r>
          <rPr>
            <b/>
            <sz val="10"/>
            <color rgb="FF000000"/>
            <rFont val="Tahoma"/>
            <family val="2"/>
          </rPr>
          <t>W9 13390</t>
        </r>
      </text>
    </comment>
    <comment ref="E25" authorId="5" shapeId="0" xr:uid="{5A79B9B2-A5CE-4F22-B667-7F7386E82463}">
      <text>
        <r>
          <rPr>
            <sz val="12"/>
            <color rgb="FF000000"/>
            <rFont val="Aptos Narrow"/>
            <family val="2"/>
          </rPr>
          <t xml:space="preserve">was 12860
</t>
        </r>
        <r>
          <rPr>
            <sz val="12"/>
            <color rgb="FF000000"/>
            <rFont val="Aptos Narrow"/>
            <family val="2"/>
          </rPr>
          <t xml:space="preserve">
</t>
        </r>
        <r>
          <rPr>
            <sz val="12"/>
            <color rgb="FF000000"/>
            <rFont val="Aptos Narrow"/>
            <family val="2"/>
          </rPr>
          <t>vnp1%</t>
        </r>
      </text>
    </comment>
    <comment ref="F25" authorId="2" shapeId="0" xr:uid="{95BADCE8-7FD8-42DA-873F-A2C37EEEFC94}">
      <text>
        <r>
          <rPr>
            <sz val="12"/>
            <color rgb="FF000000"/>
            <rFont val="Aptos Narrow"/>
            <family val="2"/>
          </rPr>
          <t xml:space="preserve">chit trang:
</t>
        </r>
        <r>
          <rPr>
            <sz val="12"/>
            <color rgb="FF000000"/>
            <rFont val="Aptos Narrow"/>
            <family val="2"/>
          </rPr>
          <t>12.990k</t>
        </r>
      </text>
    </comment>
    <comment ref="C26" authorId="3" shapeId="0" xr:uid="{E30D9F16-7407-4E8D-B691-5EBA5FC39DF9}">
      <text>
        <r>
          <rPr>
            <b/>
            <sz val="10"/>
            <color rgb="FF000000"/>
            <rFont val="Tahoma"/>
            <family val="2"/>
          </rPr>
          <t>W9 11590</t>
        </r>
      </text>
    </comment>
    <comment ref="D26" authorId="1" shapeId="0" xr:uid="{52286D52-174D-4EDE-9970-7E61FFB00ED9}">
      <text>
        <r>
          <rPr>
            <b/>
            <sz val="10"/>
            <color rgb="FF000000"/>
            <rFont val="Tahoma"/>
            <family val="2"/>
          </rPr>
          <t>Việt Hoàng:</t>
        </r>
        <r>
          <rPr>
            <sz val="10"/>
            <color rgb="FF000000"/>
            <rFont val="Tahoma"/>
            <family val="2"/>
          </rPr>
          <t xml:space="preserve">
</t>
        </r>
        <r>
          <rPr>
            <sz val="10"/>
            <color rgb="FF000000"/>
            <rFont val="Tahoma"/>
            <family val="2"/>
          </rPr>
          <t>11.490.000</t>
        </r>
      </text>
    </comment>
    <comment ref="E26" authorId="5" shapeId="0" xr:uid="{A0EF87B6-4D71-444B-83B4-4A0AB5CFDA92}">
      <text>
        <r>
          <rPr>
            <sz val="12"/>
            <color rgb="FF000000"/>
            <rFont val="Aptos Narrow"/>
            <family val="2"/>
          </rPr>
          <t xml:space="preserve">was 10880
</t>
        </r>
        <r>
          <rPr>
            <sz val="12"/>
            <color rgb="FF000000"/>
            <rFont val="Aptos Narrow"/>
            <family val="2"/>
          </rPr>
          <t xml:space="preserve">
</t>
        </r>
        <r>
          <rPr>
            <sz val="12"/>
            <color rgb="FF000000"/>
            <rFont val="Aptos Narrow"/>
            <family val="2"/>
          </rPr>
          <t>vnp1%</t>
        </r>
      </text>
    </comment>
    <comment ref="F26" authorId="2" shapeId="0" xr:uid="{CF6BE309-E6ED-42FC-8459-F15ED293572A}">
      <text>
        <r>
          <rPr>
            <sz val="12"/>
            <color rgb="FF000000"/>
            <rFont val="Aptos Narrow"/>
            <family val="2"/>
          </rPr>
          <t>chit trang11.590k</t>
        </r>
      </text>
    </comment>
    <comment ref="G26" authorId="4" shapeId="0" xr:uid="{367A4106-962A-4863-948C-E18AEAAF6346}">
      <text>
        <r>
          <rPr>
            <sz val="12"/>
            <color rgb="FF000000"/>
            <rFont val="Aptos Narrow"/>
            <family val="2"/>
          </rPr>
          <t>9390</t>
        </r>
      </text>
    </comment>
    <comment ref="B27" authorId="0" shapeId="0" xr:uid="{B048ED41-BADB-46EA-9233-00BF2AD48F09}">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5" shapeId="0" xr:uid="{F7F356D4-E95E-48EB-88E2-14770C639E96}">
      <text>
        <r>
          <rPr>
            <sz val="12"/>
            <color rgb="FF000000"/>
            <rFont val="Aptos Narrow"/>
            <family val="2"/>
          </rPr>
          <t xml:space="preserve">was 13553
</t>
        </r>
        <r>
          <rPr>
            <sz val="12"/>
            <color rgb="FF000000"/>
            <rFont val="Aptos Narrow"/>
            <family val="2"/>
          </rPr>
          <t xml:space="preserve">
</t>
        </r>
        <r>
          <rPr>
            <sz val="12"/>
            <color rgb="FF000000"/>
            <rFont val="Aptos Narrow"/>
            <family val="2"/>
          </rPr>
          <t>vnp1%</t>
        </r>
      </text>
    </comment>
    <comment ref="B29" authorId="0" shapeId="0" xr:uid="{AABCF721-B005-4A1E-AA99-E64AC240DCC9}">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9" authorId="3" shapeId="0" xr:uid="{3A64EEE9-571A-48FF-8D3E-A8AE049C34C2}">
      <text>
        <r>
          <rPr>
            <b/>
            <sz val="10"/>
            <color rgb="FF000000"/>
            <rFont val="Tahoma"/>
            <family val="2"/>
          </rPr>
          <t>W9 5690</t>
        </r>
      </text>
    </comment>
    <comment ref="D29" authorId="1" shapeId="0" xr:uid="{ED7DD3B7-8896-4B5D-94A7-8D48CC9390DD}">
      <text>
        <r>
          <rPr>
            <b/>
            <sz val="10"/>
            <color rgb="FF000000"/>
            <rFont val="Tahoma"/>
            <family val="2"/>
          </rPr>
          <t>Việt Hoàng:</t>
        </r>
        <r>
          <rPr>
            <sz val="10"/>
            <color rgb="FF000000"/>
            <rFont val="Tahoma"/>
            <family val="2"/>
          </rPr>
          <t xml:space="preserve">
</t>
        </r>
        <r>
          <rPr>
            <sz val="10"/>
            <color rgb="FF000000"/>
            <rFont val="Tahoma"/>
            <family val="2"/>
          </rPr>
          <t>5.590.000</t>
        </r>
      </text>
    </comment>
    <comment ref="E29" authorId="0" shapeId="0" xr:uid="{E375C3BD-A076-4C44-9AF4-385FCBEA33EC}">
      <text>
        <r>
          <rPr>
            <b/>
            <sz val="10"/>
            <color rgb="FF000000"/>
            <rFont val="Tahoma"/>
            <family val="2"/>
          </rPr>
          <t xml:space="preserve">was 5633
</t>
        </r>
        <r>
          <rPr>
            <b/>
            <sz val="10"/>
            <color rgb="FF000000"/>
            <rFont val="Tahoma"/>
            <family val="2"/>
          </rPr>
          <t xml:space="preserve">
</t>
        </r>
        <r>
          <rPr>
            <b/>
            <sz val="10"/>
            <color rgb="FF000000"/>
            <rFont val="Tahoma"/>
            <family val="2"/>
          </rPr>
          <t>vnp1%</t>
        </r>
      </text>
    </comment>
    <comment ref="F29" authorId="2" shapeId="0" xr:uid="{26790A1D-23E9-44DB-99FA-093C32AF1D24}">
      <text>
        <r>
          <rPr>
            <sz val="12"/>
            <color rgb="FF000000"/>
            <rFont val="Aptos Narrow"/>
            <family val="2"/>
          </rPr>
          <t xml:space="preserve">chit trang:
</t>
        </r>
        <r>
          <rPr>
            <sz val="12"/>
            <color rgb="FF000000"/>
            <rFont val="Aptos Narrow"/>
            <family val="2"/>
          </rPr>
          <t>5.690k</t>
        </r>
      </text>
    </comment>
    <comment ref="G29" authorId="4" shapeId="0" xr:uid="{4883AEE8-8D0E-494A-9165-7729B1FB1896}">
      <text>
        <r>
          <rPr>
            <b/>
            <sz val="10"/>
            <color rgb="FF000000"/>
            <rFont val="Tahoma"/>
            <family val="2"/>
          </rPr>
          <t>Tran Dat:</t>
        </r>
        <r>
          <rPr>
            <sz val="10"/>
            <color rgb="FF000000"/>
            <rFont val="Tahoma"/>
            <family val="2"/>
          </rPr>
          <t xml:space="preserve">
</t>
        </r>
        <r>
          <rPr>
            <sz val="10"/>
            <color rgb="FF000000"/>
            <rFont val="Tahoma"/>
            <family val="2"/>
          </rPr>
          <t>5590</t>
        </r>
      </text>
    </comment>
    <comment ref="B30" authorId="0" shapeId="0" xr:uid="{9AA24AAB-108B-4AC9-911A-E145D69B8A91}">
      <text>
        <r>
          <rPr>
            <b/>
            <sz val="10"/>
            <color rgb="FF000000"/>
            <rFont val="Tahoma"/>
            <family val="2"/>
          </rPr>
          <t xml:space="preserve">was 4490
</t>
        </r>
      </text>
    </comment>
    <comment ref="C30" authorId="3" shapeId="0" xr:uid="{FA14FF27-4308-4AFF-9687-3C6B9A6458C7}">
      <text>
        <r>
          <rPr>
            <b/>
            <sz val="10"/>
            <color rgb="FF000000"/>
            <rFont val="Tahoma"/>
            <family val="2"/>
          </rPr>
          <t>W9 4690</t>
        </r>
      </text>
    </comment>
    <comment ref="D30" authorId="1" shapeId="0" xr:uid="{80AFE4F8-AD53-4411-8ABC-BA374DE4158E}">
      <text>
        <r>
          <rPr>
            <b/>
            <sz val="10"/>
            <color rgb="FF000000"/>
            <rFont val="Tahoma"/>
            <family val="2"/>
          </rPr>
          <t>Việt Hoàng:</t>
        </r>
        <r>
          <rPr>
            <sz val="10"/>
            <color rgb="FF000000"/>
            <rFont val="Tahoma"/>
            <family val="2"/>
          </rPr>
          <t xml:space="preserve">
</t>
        </r>
        <r>
          <rPr>
            <sz val="10"/>
            <color rgb="FF000000"/>
            <rFont val="Tahoma"/>
            <family val="2"/>
          </rPr>
          <t>4.490.000</t>
        </r>
      </text>
    </comment>
    <comment ref="E30" authorId="0" shapeId="0" xr:uid="{4E460F3F-FDAF-694A-9976-699F21A920FC}">
      <text>
        <r>
          <rPr>
            <b/>
            <sz val="10"/>
            <color rgb="FF000000"/>
            <rFont val="Tahoma"/>
            <family val="2"/>
          </rPr>
          <t xml:space="preserve">was 4445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30" authorId="2" shapeId="0" xr:uid="{38C44482-B96E-4E17-BECD-4319449DD721}">
      <text>
        <r>
          <rPr>
            <sz val="12"/>
            <color theme="1"/>
            <rFont val="Aptos Narrow"/>
            <family val="2"/>
            <scheme val="minor"/>
          </rPr>
          <t>chit trang:
4.590</t>
        </r>
      </text>
    </comment>
    <comment ref="G30" authorId="4" shapeId="0" xr:uid="{2A1C00F6-A95B-43B4-9A71-E3FCC087625A}">
      <text>
        <r>
          <rPr>
            <b/>
            <sz val="10"/>
            <color rgb="FF000000"/>
            <rFont val="Tahoma"/>
            <family val="2"/>
          </rPr>
          <t>Tran Dat:</t>
        </r>
        <r>
          <rPr>
            <sz val="10"/>
            <color rgb="FF000000"/>
            <rFont val="Tahoma"/>
            <family val="2"/>
          </rPr>
          <t xml:space="preserve">
</t>
        </r>
        <r>
          <rPr>
            <sz val="10"/>
            <color rgb="FF000000"/>
            <rFont val="Tahoma"/>
            <family val="2"/>
          </rPr>
          <t>4590</t>
        </r>
      </text>
    </comment>
    <comment ref="B31" authorId="0" shapeId="0" xr:uid="{18BD6B55-BB53-402A-9471-241B88DD5F62}">
      <text>
        <r>
          <rPr>
            <b/>
            <sz val="10"/>
            <color rgb="FF000000"/>
            <rFont val="Tahoma"/>
            <family val="2"/>
          </rPr>
          <t>was 3190</t>
        </r>
      </text>
    </comment>
    <comment ref="C31" authorId="3" shapeId="0" xr:uid="{A3D2B464-C57C-427B-9C40-98F69D0C75D2}">
      <text>
        <r>
          <rPr>
            <b/>
            <sz val="10"/>
            <color rgb="FF000000"/>
            <rFont val="Tahoma"/>
            <family val="2"/>
          </rPr>
          <t>W9 3390</t>
        </r>
      </text>
    </comment>
    <comment ref="D31" authorId="1" shapeId="0" xr:uid="{3D7981C3-4850-4E33-B3AD-E2336431FB2D}">
      <text>
        <r>
          <rPr>
            <b/>
            <sz val="10"/>
            <color rgb="FF000000"/>
            <rFont val="Tahoma"/>
            <family val="2"/>
          </rPr>
          <t>Việt Hoàng:</t>
        </r>
        <r>
          <rPr>
            <sz val="10"/>
            <color rgb="FF000000"/>
            <rFont val="Tahoma"/>
            <family val="2"/>
          </rPr>
          <t xml:space="preserve">
</t>
        </r>
        <r>
          <rPr>
            <sz val="10"/>
            <color rgb="FF000000"/>
            <rFont val="Tahoma"/>
            <family val="2"/>
          </rPr>
          <t>3.190.000</t>
        </r>
      </text>
    </comment>
    <comment ref="E31" authorId="0" shapeId="0" xr:uid="{C61824AF-4A7B-CD44-B794-20A74D18B6B6}">
      <text>
        <r>
          <rPr>
            <b/>
            <sz val="10"/>
            <color rgb="FF000000"/>
            <rFont val="Tahoma"/>
            <family val="2"/>
          </rPr>
          <t>was 3190</t>
        </r>
      </text>
    </comment>
    <comment ref="F31" authorId="2" shapeId="0" xr:uid="{F1B3C4FA-4AD0-411A-A5D2-86F43E294290}">
      <text>
        <r>
          <rPr>
            <sz val="12"/>
            <color theme="1"/>
            <rFont val="Aptos Narrow"/>
            <family val="2"/>
            <scheme val="minor"/>
          </rPr>
          <t>chit trang:
3.290</t>
        </r>
      </text>
    </comment>
    <comment ref="G31" authorId="4" shapeId="0" xr:uid="{F11F1835-C4B7-407F-8220-D8A10B1B0920}">
      <text>
        <r>
          <rPr>
            <b/>
            <sz val="10"/>
            <color rgb="FF000000"/>
            <rFont val="Tahoma"/>
            <family val="2"/>
          </rPr>
          <t>Tran Dat:</t>
        </r>
        <r>
          <rPr>
            <sz val="10"/>
            <color rgb="FF000000"/>
            <rFont val="Tahoma"/>
            <family val="2"/>
          </rPr>
          <t xml:space="preserve">
</t>
        </r>
        <r>
          <rPr>
            <sz val="10"/>
            <color rgb="FF000000"/>
            <rFont val="Tahoma"/>
            <family val="2"/>
          </rPr>
          <t>3290</t>
        </r>
      </text>
    </comment>
    <comment ref="B32" authorId="0" shapeId="0" xr:uid="{E7253FCB-7C2E-4F98-87D9-B2D794725638}">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G32" authorId="4" shapeId="0" xr:uid="{E5E592FD-241E-614E-8594-F8FF6D4A11CF}">
      <text>
        <r>
          <rPr>
            <b/>
            <sz val="10"/>
            <color rgb="FF000000"/>
            <rFont val="Tahoma"/>
            <family val="2"/>
          </rPr>
          <t>Tran Dat:</t>
        </r>
        <r>
          <rPr>
            <sz val="10"/>
            <color rgb="FF000000"/>
            <rFont val="Tahoma"/>
            <family val="2"/>
          </rPr>
          <t xml:space="preserve">
</t>
        </r>
        <r>
          <rPr>
            <sz val="10"/>
            <color rgb="FF000000"/>
            <rFont val="Tahoma"/>
            <family val="2"/>
          </rPr>
          <t>16490</t>
        </r>
      </text>
    </comment>
    <comment ref="B34" authorId="0" shapeId="0" xr:uid="{B4F48155-AD68-41C1-B359-1251F1C7FA0F}">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5" authorId="1" shapeId="0" xr:uid="{7997534A-2172-7F42-99A5-36C44353A925}">
      <text>
        <r>
          <rPr>
            <b/>
            <sz val="10"/>
            <color rgb="FF000000"/>
            <rFont val="Tahoma"/>
            <family val="2"/>
          </rPr>
          <t>Việt Hoàng:</t>
        </r>
        <r>
          <rPr>
            <sz val="10"/>
            <color rgb="FF000000"/>
            <rFont val="Tahoma"/>
            <family val="2"/>
          </rPr>
          <t xml:space="preserve">
</t>
        </r>
        <r>
          <rPr>
            <sz val="10"/>
            <color rgb="FF000000"/>
            <rFont val="Tahoma"/>
            <family val="2"/>
          </rPr>
          <t>26.690.000</t>
        </r>
      </text>
    </comment>
    <comment ref="F35" authorId="2" shapeId="0" xr:uid="{38180AF5-979A-4521-AFDC-E0170EFCDE17}">
      <text>
        <r>
          <rPr>
            <sz val="12"/>
            <color theme="1"/>
            <rFont val="Aptos Narrow"/>
            <family val="2"/>
            <scheme val="minor"/>
          </rPr>
          <t>chit trang:
26.490k</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Người dùng Khách</author>
    <author>chit trang</author>
    <author>Tran Dat</author>
  </authors>
  <commentList>
    <comment ref="E2" authorId="0" shapeId="0" xr:uid="{0BB03848-75E6-E646-813D-24878D1F0C8A}">
      <text>
        <r>
          <rPr>
            <b/>
            <sz val="10"/>
            <color rgb="FF000000"/>
            <rFont val="Tahoma"/>
            <family val="2"/>
          </rPr>
          <t>giờ vàng</t>
        </r>
      </text>
    </comment>
    <comment ref="D3" authorId="1" shapeId="0" xr:uid="{2B301615-66A3-9148-9326-8F6047F7F3CD}">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E3" authorId="0" shapeId="0" xr:uid="{E7FF6B71-3D24-44BD-9F89-1655E10A5B9A}">
      <text>
        <r>
          <rPr>
            <b/>
            <sz val="10"/>
            <color rgb="FF000000"/>
            <rFont val="Tahoma"/>
            <family val="2"/>
          </rPr>
          <t>Giờ vàng</t>
        </r>
      </text>
    </comment>
    <comment ref="B4" authorId="0" shapeId="0" xr:uid="{11EC4A5F-403C-4EDF-A684-396A68C8DC9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2" shapeId="0" xr:uid="{184CAD71-761E-44A5-A174-1D57C1DE46EC}">
      <text>
        <r>
          <rPr>
            <sz val="12"/>
            <color theme="1"/>
            <rFont val="Aptos Narrow"/>
            <family val="2"/>
            <scheme val="minor"/>
          </rPr>
          <t>W10 22190</t>
        </r>
      </text>
    </comment>
    <comment ref="D4" authorId="1" shapeId="0" xr:uid="{867FFBBB-1CC4-104C-87A3-80AF0D709542}">
      <text>
        <r>
          <rPr>
            <b/>
            <sz val="10"/>
            <color rgb="FF000000"/>
            <rFont val="Tahoma"/>
            <family val="2"/>
          </rPr>
          <t>Việt Hoàng:</t>
        </r>
        <r>
          <rPr>
            <sz val="10"/>
            <color rgb="FF000000"/>
            <rFont val="Tahoma"/>
            <family val="2"/>
          </rPr>
          <t xml:space="preserve">
</t>
        </r>
        <r>
          <rPr>
            <sz val="10"/>
            <color rgb="FF000000"/>
            <rFont val="Tahoma"/>
            <family val="2"/>
          </rPr>
          <t>22.090.000</t>
        </r>
      </text>
    </comment>
    <comment ref="E4" authorId="0" shapeId="0" xr:uid="{FAB6D002-EE7F-489A-877A-55CC9B28F6F0}">
      <text>
        <r>
          <rPr>
            <b/>
            <sz val="10"/>
            <color rgb="FF000000"/>
            <rFont val="Tahoma"/>
            <family val="2"/>
          </rPr>
          <t>Giờ vàng</t>
        </r>
      </text>
    </comment>
    <comment ref="F4" authorId="3" shapeId="0" xr:uid="{465F2F93-B4D5-4068-AF12-6AC876AE2768}">
      <text>
        <r>
          <rPr>
            <sz val="12"/>
            <color theme="1"/>
            <rFont val="Aptos Narrow"/>
            <family val="2"/>
            <scheme val="minor"/>
          </rPr>
          <t>chit trang:
22.190</t>
        </r>
      </text>
    </comment>
    <comment ref="E5" authorId="0" shapeId="0" xr:uid="{9B6E3779-748F-4B80-8111-4B6E64A098C0}">
      <text>
        <r>
          <rPr>
            <b/>
            <sz val="10"/>
            <color rgb="FF000000"/>
            <rFont val="Tahoma"/>
            <family val="2"/>
          </rPr>
          <t xml:space="preserve">Giờ vàng
</t>
        </r>
        <r>
          <rPr>
            <sz val="10"/>
            <color rgb="FF000000"/>
            <rFont val="Tahoma"/>
            <family val="2"/>
          </rPr>
          <t xml:space="preserve">
</t>
        </r>
      </text>
    </comment>
    <comment ref="B6" authorId="0" shapeId="0" xr:uid="{AC360E4A-B455-4B29-8CA0-60451465614D}">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845FED2F-66F9-4BD6-8627-EEDD6B3C4C2D}">
      <text>
        <r>
          <rPr>
            <b/>
            <sz val="10"/>
            <color rgb="FF000000"/>
            <rFont val="Tahoma"/>
            <family val="2"/>
          </rPr>
          <t>Giờ vàng</t>
        </r>
        <r>
          <rPr>
            <sz val="10"/>
            <color rgb="FF000000"/>
            <rFont val="Tahoma"/>
            <family val="2"/>
          </rPr>
          <t xml:space="preserve">
</t>
        </r>
      </text>
    </comment>
    <comment ref="D7" authorId="1" shapeId="0" xr:uid="{E7EEB22F-3CDF-49B4-821E-983594191A29}">
      <text>
        <r>
          <rPr>
            <b/>
            <sz val="10"/>
            <color rgb="FF000000"/>
            <rFont val="Tahoma"/>
            <family val="2"/>
          </rPr>
          <t>Việt Hoàng:</t>
        </r>
        <r>
          <rPr>
            <sz val="10"/>
            <color rgb="FF000000"/>
            <rFont val="Tahoma"/>
            <family val="2"/>
          </rPr>
          <t xml:space="preserve">
</t>
        </r>
        <r>
          <rPr>
            <sz val="10"/>
            <color rgb="FF000000"/>
            <rFont val="Tahoma"/>
            <family val="2"/>
          </rPr>
          <t>15.590.000</t>
        </r>
      </text>
    </comment>
    <comment ref="G7" authorId="4" shapeId="0" xr:uid="{A054F26C-D1BB-CD4A-91B1-6584185DE2BF}">
      <text>
        <r>
          <rPr>
            <b/>
            <sz val="10"/>
            <color rgb="FF000000"/>
            <rFont val="Tahoma"/>
            <family val="2"/>
          </rPr>
          <t>Tran Dat:</t>
        </r>
        <r>
          <rPr>
            <sz val="10"/>
            <color rgb="FF000000"/>
            <rFont val="Tahoma"/>
            <family val="2"/>
          </rPr>
          <t xml:space="preserve">
</t>
        </r>
        <r>
          <rPr>
            <sz val="10"/>
            <color rgb="FF000000"/>
            <rFont val="Tahoma"/>
            <family val="2"/>
          </rPr>
          <t>15390</t>
        </r>
      </text>
    </comment>
    <comment ref="F8" authorId="3" shapeId="0" xr:uid="{0B19AA19-05B0-4865-8FAF-9DD3187F16C4}">
      <text>
        <r>
          <rPr>
            <sz val="12"/>
            <color rgb="FF000000"/>
            <rFont val="Aptos Narrow"/>
            <family val="2"/>
          </rPr>
          <t xml:space="preserve">chit trang:
</t>
        </r>
        <r>
          <rPr>
            <sz val="12"/>
            <color rgb="FF000000"/>
            <rFont val="Aptos Narrow"/>
            <family val="2"/>
          </rPr>
          <t>19.290k</t>
        </r>
      </text>
    </comment>
    <comment ref="G8" authorId="4" shapeId="0" xr:uid="{18A950E5-67E4-094E-9DCD-EE7081D7E8D7}">
      <text>
        <r>
          <rPr>
            <b/>
            <sz val="10"/>
            <color rgb="FF000000"/>
            <rFont val="Tahoma"/>
            <family val="2"/>
          </rPr>
          <t>Tran Dat:</t>
        </r>
        <r>
          <rPr>
            <sz val="10"/>
            <color rgb="FF000000"/>
            <rFont val="Tahoma"/>
            <family val="2"/>
          </rPr>
          <t xml:space="preserve">
</t>
        </r>
        <r>
          <rPr>
            <sz val="10"/>
            <color rgb="FF000000"/>
            <rFont val="Tahoma"/>
            <family val="2"/>
          </rPr>
          <t xml:space="preserve">18.990
</t>
        </r>
      </text>
    </comment>
    <comment ref="B9" authorId="0" shapeId="0" xr:uid="{86958ADD-DF60-4C8C-BE64-49D1BBC52A04}">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4F2203DB-49D4-4BFF-AB45-2EF63E16C057}">
      <text>
        <r>
          <rPr>
            <b/>
            <sz val="10"/>
            <color rgb="FF000000"/>
            <rFont val="Tahoma"/>
            <family val="2"/>
          </rPr>
          <t>was 18440</t>
        </r>
      </text>
    </comment>
    <comment ref="G10" authorId="4" shapeId="0" xr:uid="{587FA6EF-3E48-6641-B77D-4F1385C5AF09}">
      <text>
        <r>
          <rPr>
            <b/>
            <sz val="10"/>
            <color rgb="FF000000"/>
            <rFont val="Tahoma"/>
            <family val="2"/>
          </rPr>
          <t>Tran Dat:</t>
        </r>
        <r>
          <rPr>
            <sz val="10"/>
            <color rgb="FF000000"/>
            <rFont val="Tahoma"/>
            <family val="2"/>
          </rPr>
          <t xml:space="preserve">
</t>
        </r>
        <r>
          <rPr>
            <sz val="10"/>
            <color rgb="FF000000"/>
            <rFont val="Tahoma"/>
            <family val="2"/>
          </rPr>
          <t xml:space="preserve">17.490
</t>
        </r>
      </text>
    </comment>
    <comment ref="F11" authorId="3" shapeId="0" xr:uid="{1855B323-55F1-46CB-A584-05D119270784}">
      <text>
        <r>
          <rPr>
            <sz val="12"/>
            <color theme="1"/>
            <rFont val="Aptos Narrow"/>
            <family val="2"/>
            <scheme val="minor"/>
          </rPr>
          <t>chit trang:
12.590</t>
        </r>
      </text>
    </comment>
    <comment ref="G11" authorId="4" shapeId="0" xr:uid="{DF073571-2899-2B49-AB69-C22BD7FAADFA}">
      <text>
        <r>
          <rPr>
            <b/>
            <sz val="10"/>
            <color rgb="FF000000"/>
            <rFont val="Tahoma"/>
            <family val="2"/>
          </rPr>
          <t>Tran Dat:</t>
        </r>
        <r>
          <rPr>
            <sz val="10"/>
            <color rgb="FF000000"/>
            <rFont val="Tahoma"/>
            <family val="2"/>
          </rPr>
          <t xml:space="preserve">
</t>
        </r>
        <r>
          <rPr>
            <sz val="10"/>
            <color rgb="FF000000"/>
            <rFont val="Tahoma"/>
            <family val="2"/>
          </rPr>
          <t>12490</t>
        </r>
      </text>
    </comment>
    <comment ref="B12" authorId="0" shapeId="0" xr:uid="{27A63AE4-6249-4193-837B-B04E75AF32E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0" shapeId="0" xr:uid="{5C6A77CF-24EF-458D-A3BB-649BA3BF031D}">
      <text>
        <r>
          <rPr>
            <b/>
            <sz val="10"/>
            <color rgb="FF000000"/>
            <rFont val="Tahoma"/>
            <family val="2"/>
          </rPr>
          <t>Giờ vàng</t>
        </r>
      </text>
    </comment>
    <comment ref="B15" authorId="0" shapeId="0" xr:uid="{691AE30F-FC1C-4230-97FF-1DD2E86BE8A4}">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6" authorId="0" shapeId="0" xr:uid="{2288DDCC-791A-4839-ADFC-E37D24360B9E}">
      <text>
        <r>
          <rPr>
            <b/>
            <sz val="10"/>
            <color rgb="FF000000"/>
            <rFont val="Tahoma"/>
            <family val="2"/>
          </rPr>
          <t>was 14390</t>
        </r>
      </text>
    </comment>
    <comment ref="F16" authorId="3" shapeId="0" xr:uid="{BED94EFD-FE62-4134-8D94-C02C49DEAC55}">
      <text>
        <r>
          <rPr>
            <sz val="12"/>
            <color rgb="FF000000"/>
            <rFont val="Aptos Narrow"/>
            <family val="2"/>
          </rPr>
          <t xml:space="preserve">chit trang:
</t>
        </r>
        <r>
          <rPr>
            <sz val="12"/>
            <color rgb="FF000000"/>
            <rFont val="Aptos Narrow"/>
            <family val="2"/>
          </rPr>
          <t>16.290k</t>
        </r>
      </text>
    </comment>
    <comment ref="F18" authorId="3" shapeId="0" xr:uid="{4F9E5C0B-8740-40C2-8C5D-D44EC4D073D7}">
      <text>
        <r>
          <rPr>
            <sz val="12"/>
            <color rgb="FF000000"/>
            <rFont val="Aptos Narrow"/>
            <family val="2"/>
          </rPr>
          <t xml:space="preserve">chit trang:
</t>
        </r>
        <r>
          <rPr>
            <sz val="12"/>
            <color rgb="FF000000"/>
            <rFont val="Aptos Narrow"/>
            <family val="2"/>
          </rPr>
          <t>26.890k</t>
        </r>
      </text>
    </comment>
    <comment ref="B19" authorId="0" shapeId="0" xr:uid="{B5C7529E-50EF-48CE-B7C2-2684C0E7A29A}">
      <text>
        <r>
          <rPr>
            <b/>
            <sz val="10"/>
            <color rgb="FF000000"/>
            <rFont val="Tahoma"/>
            <family val="2"/>
          </rPr>
          <t>was 36640</t>
        </r>
      </text>
    </comment>
    <comment ref="D21" authorId="1" shapeId="0" xr:uid="{70B2AFEF-904A-214D-962A-53009892CBED}">
      <text>
        <r>
          <rPr>
            <b/>
            <sz val="10"/>
            <color rgb="FF000000"/>
            <rFont val="Tahoma"/>
            <family val="2"/>
          </rPr>
          <t>Việt Hoàng:</t>
        </r>
        <r>
          <rPr>
            <sz val="10"/>
            <color rgb="FF000000"/>
            <rFont val="Tahoma"/>
            <family val="2"/>
          </rPr>
          <t xml:space="preserve">
</t>
        </r>
        <r>
          <rPr>
            <sz val="10"/>
            <color rgb="FF000000"/>
            <rFont val="Tahoma"/>
            <family val="2"/>
          </rPr>
          <t>7.090.000</t>
        </r>
      </text>
    </comment>
    <comment ref="G21" authorId="4" shapeId="0" xr:uid="{454F7282-141A-1045-AFE6-6C8C0BE4D5F3}">
      <text>
        <r>
          <rPr>
            <b/>
            <sz val="10"/>
            <color rgb="FF000000"/>
            <rFont val="Tahoma"/>
            <family val="2"/>
          </rPr>
          <t>Tran Dat:</t>
        </r>
        <r>
          <rPr>
            <sz val="10"/>
            <color rgb="FF000000"/>
            <rFont val="Tahoma"/>
            <family val="2"/>
          </rPr>
          <t xml:space="preserve">
</t>
        </r>
        <r>
          <rPr>
            <sz val="10"/>
            <color rgb="FF000000"/>
            <rFont val="Tahoma"/>
            <family val="2"/>
          </rPr>
          <t>6590</t>
        </r>
      </text>
    </comment>
    <comment ref="F22" authorId="3" shapeId="0" xr:uid="{21BBBB75-F59E-4CD2-9944-22C58075C790}">
      <text>
        <r>
          <rPr>
            <sz val="12"/>
            <color rgb="FF000000"/>
            <rFont val="Aptos Narrow"/>
            <family val="2"/>
          </rPr>
          <t xml:space="preserve">chit trang:
</t>
        </r>
        <r>
          <rPr>
            <sz val="12"/>
            <color rgb="FF000000"/>
            <rFont val="Aptos Narrow"/>
            <family val="2"/>
          </rPr>
          <t>5.990k</t>
        </r>
      </text>
    </comment>
    <comment ref="G23" authorId="4" shapeId="0" xr:uid="{6D057150-3695-2444-8CD5-A3E13FA538CF}">
      <text>
        <r>
          <rPr>
            <b/>
            <sz val="10"/>
            <color rgb="FF000000"/>
            <rFont val="Tahoma"/>
            <family val="2"/>
          </rPr>
          <t>Tran Dat:</t>
        </r>
        <r>
          <rPr>
            <sz val="10"/>
            <color rgb="FF000000"/>
            <rFont val="Tahoma"/>
            <family val="2"/>
          </rPr>
          <t xml:space="preserve">
</t>
        </r>
        <r>
          <rPr>
            <sz val="10"/>
            <color rgb="FF000000"/>
            <rFont val="Tahoma"/>
            <family val="2"/>
          </rPr>
          <t>7690</t>
        </r>
      </text>
    </comment>
    <comment ref="D26" authorId="1" shapeId="0" xr:uid="{CAE00473-318C-46E8-A277-27FC5720A1B1}">
      <text>
        <r>
          <rPr>
            <b/>
            <sz val="10"/>
            <color rgb="FF000000"/>
            <rFont val="Tahoma"/>
            <family val="2"/>
          </rPr>
          <t>Việt Hoàng:</t>
        </r>
        <r>
          <rPr>
            <sz val="10"/>
            <color rgb="FF000000"/>
            <rFont val="Tahoma"/>
            <family val="2"/>
          </rPr>
          <t xml:space="preserve">
</t>
        </r>
        <r>
          <rPr>
            <sz val="10"/>
            <color rgb="FF000000"/>
            <rFont val="Tahoma"/>
            <family val="2"/>
          </rPr>
          <t>9.490.000</t>
        </r>
      </text>
    </comment>
    <comment ref="G26" authorId="4" shapeId="0" xr:uid="{40AE19B8-3FBA-4798-A386-23CC5752C221}">
      <text>
        <r>
          <rPr>
            <sz val="12"/>
            <color rgb="FF000000"/>
            <rFont val="Aptos Narrow"/>
            <family val="2"/>
          </rPr>
          <t>9190</t>
        </r>
      </text>
    </comment>
    <comment ref="B27" authorId="0" shapeId="0" xr:uid="{03539689-700A-4B46-9399-20270C047815}">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29" authorId="0" shapeId="0" xr:uid="{BE9EB36B-D501-4189-84A4-F3D3B730464D}">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29" authorId="1" shapeId="0" xr:uid="{87A9EBE1-25EA-49CA-93B0-D45832E21255}">
      <text>
        <r>
          <rPr>
            <b/>
            <sz val="10"/>
            <color rgb="FF000000"/>
            <rFont val="Tahoma"/>
            <family val="2"/>
          </rPr>
          <t>Việt Hoàng:</t>
        </r>
        <r>
          <rPr>
            <sz val="10"/>
            <color rgb="FF000000"/>
            <rFont val="Tahoma"/>
            <family val="2"/>
          </rPr>
          <t xml:space="preserve">
</t>
        </r>
        <r>
          <rPr>
            <sz val="10"/>
            <color rgb="FF000000"/>
            <rFont val="Tahoma"/>
            <family val="2"/>
          </rPr>
          <t>5.390.000</t>
        </r>
      </text>
    </comment>
    <comment ref="F29" authorId="3" shapeId="0" xr:uid="{7223D0D8-16A0-4960-8010-65A116038543}">
      <text>
        <r>
          <rPr>
            <sz val="12"/>
            <color theme="1"/>
            <rFont val="Aptos Narrow"/>
            <family val="2"/>
            <scheme val="minor"/>
          </rPr>
          <t>chit trang:
5.390k</t>
        </r>
      </text>
    </comment>
    <comment ref="G29" authorId="4" shapeId="0" xr:uid="{F0F0AD51-31BF-49AD-B50A-6C1B653B7D1B}">
      <text>
        <r>
          <rPr>
            <b/>
            <sz val="10"/>
            <color rgb="FF000000"/>
            <rFont val="Tahoma"/>
            <family val="2"/>
          </rPr>
          <t>Tran Dat:</t>
        </r>
        <r>
          <rPr>
            <sz val="10"/>
            <color rgb="FF000000"/>
            <rFont val="Tahoma"/>
            <family val="2"/>
          </rPr>
          <t xml:space="preserve">
</t>
        </r>
        <r>
          <rPr>
            <sz val="10"/>
            <color rgb="FF000000"/>
            <rFont val="Tahoma"/>
            <family val="2"/>
          </rPr>
          <t>5590</t>
        </r>
      </text>
    </comment>
    <comment ref="B30" authorId="0" shapeId="0" xr:uid="{C8B27D5B-43A0-4BE5-B55E-2980911DBE06}">
      <text>
        <r>
          <rPr>
            <b/>
            <sz val="10"/>
            <color rgb="FF000000"/>
            <rFont val="Tahoma"/>
            <family val="2"/>
          </rPr>
          <t xml:space="preserve">was 4490
</t>
        </r>
      </text>
    </comment>
    <comment ref="D30" authorId="1" shapeId="0" xr:uid="{B2B57BC6-FD0D-4B7F-9595-682D2A084F12}">
      <text>
        <r>
          <rPr>
            <b/>
            <sz val="10"/>
            <color rgb="FF000000"/>
            <rFont val="Tahoma"/>
            <family val="2"/>
          </rPr>
          <t>Việt Hoàng:</t>
        </r>
        <r>
          <rPr>
            <sz val="10"/>
            <color rgb="FF000000"/>
            <rFont val="Tahoma"/>
            <family val="2"/>
          </rPr>
          <t xml:space="preserve">
</t>
        </r>
        <r>
          <rPr>
            <sz val="10"/>
            <color rgb="FF000000"/>
            <rFont val="Tahoma"/>
            <family val="2"/>
          </rPr>
          <t>4.390.000</t>
        </r>
      </text>
    </comment>
    <comment ref="F30" authorId="3" shapeId="0" xr:uid="{D0E01EC6-F83B-4688-8710-4E7B5750182B}">
      <text>
        <r>
          <rPr>
            <sz val="12"/>
            <color theme="1"/>
            <rFont val="Aptos Narrow"/>
            <family val="2"/>
            <scheme val="minor"/>
          </rPr>
          <t>chit trang:
4.390</t>
        </r>
      </text>
    </comment>
    <comment ref="G30" authorId="4" shapeId="0" xr:uid="{71E3EE15-5296-47A9-A44B-0C1A80E251C3}">
      <text>
        <r>
          <rPr>
            <b/>
            <sz val="10"/>
            <color rgb="FF000000"/>
            <rFont val="Tahoma"/>
            <family val="2"/>
          </rPr>
          <t>Tran Dat:</t>
        </r>
        <r>
          <rPr>
            <sz val="10"/>
            <color rgb="FF000000"/>
            <rFont val="Tahoma"/>
            <family val="2"/>
          </rPr>
          <t xml:space="preserve">
</t>
        </r>
        <r>
          <rPr>
            <sz val="10"/>
            <color rgb="FF000000"/>
            <rFont val="Tahoma"/>
            <family val="2"/>
          </rPr>
          <t>4390</t>
        </r>
      </text>
    </comment>
    <comment ref="B31" authorId="0" shapeId="0" xr:uid="{A1CDFF03-0713-4002-9622-265FA3C3C20E}">
      <text>
        <r>
          <rPr>
            <b/>
            <sz val="10"/>
            <color rgb="FF000000"/>
            <rFont val="Tahoma"/>
            <family val="2"/>
          </rPr>
          <t>was 3190</t>
        </r>
      </text>
    </comment>
    <comment ref="D31" authorId="1" shapeId="0" xr:uid="{6BCA553D-A9E6-4FD2-9324-F4A9094543CE}">
      <text>
        <r>
          <rPr>
            <b/>
            <sz val="10"/>
            <color rgb="FF000000"/>
            <rFont val="Tahoma"/>
            <family val="2"/>
          </rPr>
          <t>Việt Hoàng:</t>
        </r>
        <r>
          <rPr>
            <sz val="10"/>
            <color rgb="FF000000"/>
            <rFont val="Tahoma"/>
            <family val="2"/>
          </rPr>
          <t xml:space="preserve">
</t>
        </r>
        <r>
          <rPr>
            <sz val="10"/>
            <color rgb="FF000000"/>
            <rFont val="Tahoma"/>
            <family val="2"/>
          </rPr>
          <t>3.090.000</t>
        </r>
      </text>
    </comment>
    <comment ref="E31" authorId="0" shapeId="0" xr:uid="{D2CA34BF-4044-4E94-8F34-AE09D260C874}">
      <text>
        <r>
          <rPr>
            <b/>
            <sz val="10"/>
            <color rgb="FF000000"/>
            <rFont val="Tahoma"/>
            <family val="2"/>
          </rPr>
          <t>was 2990</t>
        </r>
      </text>
    </comment>
    <comment ref="F31" authorId="3" shapeId="0" xr:uid="{4762CD42-B8D7-4D6F-B979-F837AB3A3D06}">
      <text>
        <r>
          <rPr>
            <sz val="12"/>
            <color rgb="FF000000"/>
            <rFont val="Aptos Narrow"/>
            <family val="2"/>
          </rPr>
          <t xml:space="preserve">chit trang:
</t>
        </r>
        <r>
          <rPr>
            <sz val="12"/>
            <color rgb="FF000000"/>
            <rFont val="Aptos Narrow"/>
            <family val="2"/>
          </rPr>
          <t>3.090</t>
        </r>
      </text>
    </comment>
    <comment ref="G31" authorId="4" shapeId="0" xr:uid="{CB455203-C660-4C26-8CFE-FFFE2CC1ECC1}">
      <text>
        <r>
          <rPr>
            <b/>
            <sz val="10"/>
            <color rgb="FF000000"/>
            <rFont val="Tahoma"/>
            <family val="2"/>
          </rPr>
          <t>Tran Dat:</t>
        </r>
        <r>
          <rPr>
            <sz val="10"/>
            <color rgb="FF000000"/>
            <rFont val="Tahoma"/>
            <family val="2"/>
          </rPr>
          <t xml:space="preserve">
</t>
        </r>
        <r>
          <rPr>
            <sz val="10"/>
            <color rgb="FF000000"/>
            <rFont val="Tahoma"/>
            <family val="2"/>
          </rPr>
          <t>3190</t>
        </r>
      </text>
    </comment>
    <comment ref="B32" authorId="0" shapeId="0" xr:uid="{9A2CB11A-E6C8-4E5D-8FF8-8DBFC1CD6CB7}">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3" authorId="1" shapeId="0" xr:uid="{ED3F1D41-5718-8F4C-89D8-B4FFFEC41B82}">
      <text>
        <r>
          <rPr>
            <b/>
            <sz val="10"/>
            <color rgb="FF000000"/>
            <rFont val="Tahoma"/>
            <family val="2"/>
          </rPr>
          <t>Việt Hoàng:</t>
        </r>
        <r>
          <rPr>
            <sz val="10"/>
            <color rgb="FF000000"/>
            <rFont val="Tahoma"/>
            <family val="2"/>
          </rPr>
          <t xml:space="preserve">
</t>
        </r>
        <r>
          <rPr>
            <sz val="10"/>
            <color rgb="FF000000"/>
            <rFont val="Tahoma"/>
            <family val="2"/>
          </rPr>
          <t>21.090.000</t>
        </r>
      </text>
    </comment>
    <comment ref="F33" authorId="3" shapeId="0" xr:uid="{B6FB02DD-1D0C-4CC7-ABC8-FB070A7B917C}">
      <text>
        <r>
          <rPr>
            <sz val="12"/>
            <color theme="1"/>
            <rFont val="Aptos Narrow"/>
            <family val="2"/>
            <scheme val="minor"/>
          </rPr>
          <t>chit trang:
20.890</t>
        </r>
      </text>
    </comment>
    <comment ref="B34" authorId="0" shapeId="0" xr:uid="{DB1DBD6C-FBA1-40F6-8398-927BEED5CF06}">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2" shapeId="0" xr:uid="{E9FC5A12-D1F0-4854-88C0-B90F3E7A9E9A}">
      <text>
        <r>
          <rPr>
            <sz val="12"/>
            <color rgb="FF000000"/>
            <rFont val="Aptos Narrow"/>
            <family val="2"/>
          </rPr>
          <t>W10 24190</t>
        </r>
      </text>
    </comment>
    <comment ref="G37" authorId="4" shapeId="0" xr:uid="{DB0B5D09-26A8-604E-9845-DCE68931B93B}">
      <text>
        <r>
          <rPr>
            <b/>
            <sz val="10"/>
            <color rgb="FF000000"/>
            <rFont val="Tahoma"/>
            <family val="2"/>
          </rPr>
          <t>Tran Dat:</t>
        </r>
        <r>
          <rPr>
            <sz val="10"/>
            <color rgb="FF000000"/>
            <rFont val="Tahoma"/>
            <family val="2"/>
          </rPr>
          <t xml:space="preserve">
</t>
        </r>
        <r>
          <rPr>
            <sz val="10"/>
            <color rgb="FF000000"/>
            <rFont val="Tahoma"/>
            <family val="2"/>
          </rPr>
          <t>39390</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chit trang</author>
    <author>Duy</author>
    <author>Tran Dat</author>
    <author>Việt Hoàng</author>
  </authors>
  <commentList>
    <comment ref="E2" authorId="0" shapeId="0" xr:uid="{E3218D74-ED74-44E6-BA7A-17CEFA1E569D}">
      <text>
        <r>
          <rPr>
            <b/>
            <sz val="10"/>
            <color rgb="FF000000"/>
            <rFont val="Tahoma"/>
            <family val="2"/>
          </rPr>
          <t>giờ vàng</t>
        </r>
      </text>
    </comment>
    <comment ref="C3" authorId="1" shapeId="0" xr:uid="{06BB23F0-BE94-7C49-BD1B-2BBF8500F9AA}">
      <text>
        <r>
          <rPr>
            <sz val="12"/>
            <color rgb="FF000000"/>
            <rFont val="Aptos Narrow"/>
            <family val="2"/>
          </rPr>
          <t>W11 19090</t>
        </r>
      </text>
    </comment>
    <comment ref="E3" authorId="0" shapeId="0" xr:uid="{4D2A5905-8BC0-4982-8148-83F306A32A0D}">
      <text>
        <r>
          <rPr>
            <b/>
            <sz val="10"/>
            <color rgb="FF000000"/>
            <rFont val="Tahoma"/>
            <family val="2"/>
          </rPr>
          <t>Giờ vàng</t>
        </r>
      </text>
    </comment>
    <comment ref="F3" authorId="2" shapeId="0" xr:uid="{4A71775F-8E67-4DED-817D-3DDA3C9E511C}">
      <text>
        <r>
          <rPr>
            <sz val="12"/>
            <color rgb="FF000000"/>
            <rFont val="Aptos Narrow"/>
            <family val="2"/>
          </rPr>
          <t xml:space="preserve">chit trang:
</t>
        </r>
        <r>
          <rPr>
            <sz val="12"/>
            <color rgb="FF000000"/>
            <rFont val="Aptos Narrow"/>
            <family val="2"/>
          </rPr>
          <t>18.890</t>
        </r>
      </text>
    </comment>
    <comment ref="B4" authorId="0" shapeId="0" xr:uid="{0D3D6C9D-3A36-4956-89E8-2B5E997AA905}">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ADBE062D-A18F-4696-AEA4-D053113BA617}">
      <text>
        <r>
          <rPr>
            <b/>
            <sz val="10"/>
            <color rgb="FF000000"/>
            <rFont val="Tahoma"/>
            <family val="2"/>
          </rPr>
          <t>Giờ vàng</t>
        </r>
      </text>
    </comment>
    <comment ref="E5" authorId="0" shapeId="0" xr:uid="{6DF25B0B-EC68-446C-BEB1-79431212C9E9}">
      <text>
        <r>
          <rPr>
            <b/>
            <sz val="10"/>
            <color rgb="FF000000"/>
            <rFont val="Tahoma"/>
            <family val="2"/>
          </rPr>
          <t xml:space="preserve">Giờ vàng
</t>
        </r>
        <r>
          <rPr>
            <sz val="10"/>
            <color rgb="FF000000"/>
            <rFont val="Tahoma"/>
            <family val="2"/>
          </rPr>
          <t xml:space="preserve">
</t>
        </r>
      </text>
    </comment>
    <comment ref="B6" authorId="0" shapeId="0" xr:uid="{F7D8350D-8DCA-45AA-8C0F-AA9489B5095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F16F4C38-B608-4DF9-B83B-FC882E09044F}">
      <text>
        <r>
          <rPr>
            <b/>
            <sz val="10"/>
            <color rgb="FF000000"/>
            <rFont val="Tahoma"/>
            <family val="2"/>
          </rPr>
          <t>Giờ vàng</t>
        </r>
        <r>
          <rPr>
            <sz val="10"/>
            <color rgb="FF000000"/>
            <rFont val="Tahoma"/>
            <family val="2"/>
          </rPr>
          <t xml:space="preserve">
</t>
        </r>
      </text>
    </comment>
    <comment ref="F6" authorId="2" shapeId="0" xr:uid="{75E0D9E2-9476-4F60-8470-4A8BBCD71A4B}">
      <text>
        <r>
          <rPr>
            <sz val="12"/>
            <color rgb="FF000000"/>
            <rFont val="Aptos Narrow"/>
            <family val="2"/>
          </rPr>
          <t xml:space="preserve">chit trang:
</t>
        </r>
        <r>
          <rPr>
            <sz val="12"/>
            <color rgb="FF000000"/>
            <rFont val="Aptos Narrow"/>
            <family val="2"/>
          </rPr>
          <t>30.290</t>
        </r>
      </text>
    </comment>
    <comment ref="C7" authorId="3" shapeId="0" xr:uid="{FAB44942-77FA-D042-BFD2-7ECE8BA90B11}">
      <text>
        <r>
          <rPr>
            <b/>
            <sz val="10"/>
            <color rgb="FF000000"/>
            <rFont val="Tahoma"/>
            <family val="2"/>
          </rPr>
          <t>W11 15890</t>
        </r>
      </text>
    </comment>
    <comment ref="F7" authorId="2" shapeId="0" xr:uid="{35CCB87F-50CA-4578-9D18-F7EB70DDA4F2}">
      <text>
        <r>
          <rPr>
            <sz val="12"/>
            <color rgb="FF000000"/>
            <rFont val="Aptos Narrow"/>
            <family val="2"/>
          </rPr>
          <t xml:space="preserve">chit trang:
</t>
        </r>
        <r>
          <rPr>
            <sz val="12"/>
            <color rgb="FF000000"/>
            <rFont val="Aptos Narrow"/>
            <family val="2"/>
          </rPr>
          <t>15.590k</t>
        </r>
      </text>
    </comment>
    <comment ref="C8" authorId="3" shapeId="0" xr:uid="{AD08A5F2-5DE1-F540-9CD3-5AB9FD436EAD}">
      <text>
        <r>
          <rPr>
            <b/>
            <sz val="10"/>
            <color rgb="FF000000"/>
            <rFont val="Tahoma"/>
            <family val="2"/>
          </rPr>
          <t>W11 19390</t>
        </r>
      </text>
    </comment>
    <comment ref="F8" authorId="2" shapeId="0" xr:uid="{62F0B633-771B-4576-B612-F6AA169AD01A}">
      <text>
        <r>
          <rPr>
            <sz val="12"/>
            <color rgb="FF000000"/>
            <rFont val="Aptos Narrow"/>
            <family val="2"/>
          </rPr>
          <t xml:space="preserve">chit trang:
</t>
        </r>
        <r>
          <rPr>
            <sz val="12"/>
            <color rgb="FF000000"/>
            <rFont val="Aptos Narrow"/>
            <family val="2"/>
          </rPr>
          <t>19.390k</t>
        </r>
      </text>
    </comment>
    <comment ref="B9" authorId="0" shapeId="0" xr:uid="{6204082D-DD07-403C-93EC-AD12AB513994}">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F9" authorId="2" shapeId="0" xr:uid="{ACB48344-6239-457C-85A8-3F7100728CD7}">
      <text>
        <r>
          <rPr>
            <sz val="12"/>
            <color rgb="FF000000"/>
            <rFont val="Aptos Narrow"/>
            <family val="2"/>
          </rPr>
          <t xml:space="preserve">chit trang:
</t>
        </r>
        <r>
          <rPr>
            <sz val="12"/>
            <color rgb="FF000000"/>
            <rFont val="Aptos Narrow"/>
            <family val="2"/>
          </rPr>
          <t>28.790</t>
        </r>
      </text>
    </comment>
    <comment ref="B10" authorId="0" shapeId="0" xr:uid="{5DF33350-D866-4128-97AE-B6FAF63A4405}">
      <text>
        <r>
          <rPr>
            <b/>
            <sz val="10"/>
            <color rgb="FF000000"/>
            <rFont val="Tahoma"/>
            <family val="2"/>
          </rPr>
          <t>was 18440</t>
        </r>
      </text>
    </comment>
    <comment ref="B12" authorId="0" shapeId="0" xr:uid="{5A2D4A5F-EC1C-4164-985F-C1F9C1FD6156}">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0" shapeId="0" xr:uid="{F6C1ADD9-D0BF-47E7-8BA0-16891C450158}">
      <text>
        <r>
          <rPr>
            <b/>
            <sz val="10"/>
            <color rgb="FF000000"/>
            <rFont val="Tahoma"/>
            <family val="2"/>
          </rPr>
          <t>Giờ vàng</t>
        </r>
      </text>
    </comment>
    <comment ref="B15" authorId="0" shapeId="0" xr:uid="{359D6DAD-0C46-4DD0-8E27-C18A0574F7D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F15" authorId="2" shapeId="0" xr:uid="{D600A12B-0BC2-4660-910C-DEC2EEB1606A}">
      <text>
        <r>
          <rPr>
            <sz val="12"/>
            <color rgb="FF000000"/>
            <rFont val="Aptos Narrow"/>
            <family val="2"/>
          </rPr>
          <t xml:space="preserve">chit trang:
</t>
        </r>
        <r>
          <rPr>
            <sz val="12"/>
            <color rgb="FF000000"/>
            <rFont val="Aptos Narrow"/>
            <family val="2"/>
          </rPr>
          <t>8.690</t>
        </r>
      </text>
    </comment>
    <comment ref="G15" authorId="4" shapeId="0" xr:uid="{0D50C4F7-FA51-3B4C-9C68-8FD6B0FB38A6}">
      <text>
        <r>
          <rPr>
            <b/>
            <sz val="10"/>
            <color rgb="FF000000"/>
            <rFont val="Tahoma"/>
            <family val="2"/>
          </rPr>
          <t>Tran Dat:</t>
        </r>
        <r>
          <rPr>
            <sz val="10"/>
            <color rgb="FF000000"/>
            <rFont val="Tahoma"/>
            <family val="2"/>
          </rPr>
          <t xml:space="preserve">
</t>
        </r>
        <r>
          <rPr>
            <sz val="10"/>
            <color rgb="FF000000"/>
            <rFont val="Tahoma"/>
            <family val="2"/>
          </rPr>
          <t>8390</t>
        </r>
      </text>
    </comment>
    <comment ref="B16" authorId="0" shapeId="0" xr:uid="{52DC84B7-6514-45ED-B49B-85E74519B0D9}">
      <text>
        <r>
          <rPr>
            <b/>
            <sz val="10"/>
            <color rgb="FF000000"/>
            <rFont val="Tahoma"/>
            <family val="2"/>
          </rPr>
          <t>was 14390</t>
        </r>
      </text>
    </comment>
    <comment ref="F16" authorId="2" shapeId="0" xr:uid="{70D10C4B-E9D0-4543-AF0B-1AD4B3A0CEE8}">
      <text>
        <r>
          <rPr>
            <sz val="12"/>
            <color rgb="FF000000"/>
            <rFont val="Aptos Narrow"/>
            <family val="2"/>
          </rPr>
          <t xml:space="preserve">chit trang:
</t>
        </r>
        <r>
          <rPr>
            <sz val="12"/>
            <color rgb="FF000000"/>
            <rFont val="Aptos Narrow"/>
            <family val="2"/>
          </rPr>
          <t>16.590k</t>
        </r>
      </text>
    </comment>
    <comment ref="G16" authorId="4" shapeId="0" xr:uid="{E3B70478-8DEA-204C-8D6D-0B49CA2EEF3E}">
      <text>
        <r>
          <rPr>
            <b/>
            <sz val="10"/>
            <color rgb="FF000000"/>
            <rFont val="Tahoma"/>
            <family val="2"/>
          </rPr>
          <t>Tran Dat:</t>
        </r>
        <r>
          <rPr>
            <sz val="10"/>
            <color rgb="FF000000"/>
            <rFont val="Tahoma"/>
            <family val="2"/>
          </rPr>
          <t>16390</t>
        </r>
      </text>
    </comment>
    <comment ref="B19" authorId="0" shapeId="0" xr:uid="{22BD07DA-1882-4969-8496-9C6CA5467BAF}">
      <text>
        <r>
          <rPr>
            <b/>
            <sz val="10"/>
            <color rgb="FF000000"/>
            <rFont val="Tahoma"/>
            <family val="2"/>
          </rPr>
          <t>was 36640</t>
        </r>
      </text>
    </comment>
    <comment ref="F19" authorId="2" shapeId="0" xr:uid="{FCA72B2F-4DAC-43C7-84DA-B8EB868BF723}">
      <text>
        <r>
          <rPr>
            <sz val="12"/>
            <color rgb="FF000000"/>
            <rFont val="Aptos Narrow"/>
            <family val="2"/>
          </rPr>
          <t xml:space="preserve">chit trang:
</t>
        </r>
        <r>
          <rPr>
            <sz val="12"/>
            <color rgb="FF000000"/>
            <rFont val="Aptos Narrow"/>
            <family val="2"/>
          </rPr>
          <t>36.990k</t>
        </r>
      </text>
    </comment>
    <comment ref="C20" authorId="3" shapeId="0" xr:uid="{FAF83100-2C0F-C44C-AA0B-835011D03203}">
      <text>
        <r>
          <rPr>
            <b/>
            <sz val="10"/>
            <color rgb="FF000000"/>
            <rFont val="Tahoma"/>
            <family val="2"/>
          </rPr>
          <t>W11 5220</t>
        </r>
      </text>
    </comment>
    <comment ref="D20" authorId="5" shapeId="0" xr:uid="{083BBE5B-814C-5449-BEC6-59DB14399048}">
      <text>
        <r>
          <rPr>
            <b/>
            <sz val="10"/>
            <color rgb="FF000000"/>
            <rFont val="Tahoma"/>
            <family val="2"/>
          </rPr>
          <t>Việt Hoàng:</t>
        </r>
        <r>
          <rPr>
            <sz val="10"/>
            <color rgb="FF000000"/>
            <rFont val="Tahoma"/>
            <family val="2"/>
          </rPr>
          <t xml:space="preserve">
</t>
        </r>
        <r>
          <rPr>
            <sz val="10"/>
            <color rgb="FF000000"/>
            <rFont val="Tahoma"/>
            <family val="2"/>
          </rPr>
          <t>5.090.000</t>
        </r>
      </text>
    </comment>
    <comment ref="E20" authorId="0" shapeId="0" xr:uid="{7F070162-F012-5847-B104-2F8C7821EA34}">
      <text>
        <r>
          <rPr>
            <b/>
            <sz val="10"/>
            <color rgb="FF000000"/>
            <rFont val="Tahoma"/>
            <family val="2"/>
          </rPr>
          <t xml:space="preserve">was 4940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0" authorId="2" shapeId="0" xr:uid="{CEB0A846-5065-4BCC-864D-3798056157F4}">
      <text>
        <r>
          <rPr>
            <sz val="12"/>
            <color rgb="FF000000"/>
            <rFont val="Aptos Narrow"/>
            <family val="2"/>
          </rPr>
          <t xml:space="preserve">chit trang:
</t>
        </r>
        <r>
          <rPr>
            <sz val="12"/>
            <color rgb="FF000000"/>
            <rFont val="Aptos Narrow"/>
            <family val="2"/>
          </rPr>
          <t>5.090</t>
        </r>
      </text>
    </comment>
    <comment ref="G20" authorId="4" shapeId="0" xr:uid="{9BA9980A-28CB-0643-BE7F-D908CA0ACFB0}">
      <text>
        <r>
          <rPr>
            <b/>
            <sz val="10"/>
            <color rgb="FF000000"/>
            <rFont val="Tahoma"/>
            <family val="2"/>
          </rPr>
          <t>Tran Dat:</t>
        </r>
        <r>
          <rPr>
            <sz val="10"/>
            <color rgb="FF000000"/>
            <rFont val="Tahoma"/>
            <family val="2"/>
          </rPr>
          <t xml:space="preserve">
</t>
        </r>
        <r>
          <rPr>
            <sz val="10"/>
            <color rgb="FF000000"/>
            <rFont val="Tahoma"/>
            <family val="2"/>
          </rPr>
          <t>5090</t>
        </r>
      </text>
    </comment>
    <comment ref="E21" authorId="0" shapeId="0" xr:uid="{10B0F400-D971-314F-9BCA-74D64CC3EDD3}">
      <text>
        <r>
          <rPr>
            <b/>
            <sz val="10"/>
            <color rgb="FF000000"/>
            <rFont val="Tahoma"/>
            <family val="2"/>
          </rPr>
          <t xml:space="preserve">was 6425
</t>
        </r>
        <r>
          <rPr>
            <b/>
            <sz val="10"/>
            <color rgb="FF000000"/>
            <rFont val="Tahoma"/>
            <family val="2"/>
          </rPr>
          <t xml:space="preserve">
</t>
        </r>
        <r>
          <rPr>
            <b/>
            <sz val="10"/>
            <color rgb="FF000000"/>
            <rFont val="Tahoma"/>
            <family val="2"/>
          </rPr>
          <t>vnp1%</t>
        </r>
      </text>
    </comment>
    <comment ref="C22" authorId="3" shapeId="0" xr:uid="{71CC56F1-AB9F-E04E-A8F0-2CB20C76B2D0}">
      <text>
        <r>
          <rPr>
            <b/>
            <sz val="10"/>
            <color rgb="FF000000"/>
            <rFont val="Tahoma"/>
            <family val="2"/>
          </rPr>
          <t>W11 5820</t>
        </r>
      </text>
    </comment>
    <comment ref="D22" authorId="5" shapeId="0" xr:uid="{AC7E2155-59A3-2E46-BCD8-46652499F2A6}">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E22" authorId="0" shapeId="0" xr:uid="{6E28DBBC-DB6F-3C43-ABC4-3ABAF35BBFFD}">
      <text>
        <r>
          <rPr>
            <b/>
            <sz val="10"/>
            <color rgb="FF000000"/>
            <rFont val="Tahoma"/>
            <family val="2"/>
          </rPr>
          <t xml:space="preserve">was 5732
</t>
        </r>
        <r>
          <rPr>
            <b/>
            <sz val="10"/>
            <color rgb="FF000000"/>
            <rFont val="Tahoma"/>
            <family val="2"/>
          </rPr>
          <t xml:space="preserve">
</t>
        </r>
        <r>
          <rPr>
            <b/>
            <sz val="10"/>
            <color rgb="FF000000"/>
            <rFont val="Tahoma"/>
            <family val="2"/>
          </rPr>
          <t>vnp1%</t>
        </r>
      </text>
    </comment>
    <comment ref="F22" authorId="2" shapeId="0" xr:uid="{14516E97-29C8-4AF5-8246-A10A6F746956}">
      <text>
        <r>
          <rPr>
            <sz val="12"/>
            <color rgb="FF000000"/>
            <rFont val="Aptos Narrow"/>
            <family val="2"/>
          </rPr>
          <t xml:space="preserve">chit trang:
</t>
        </r>
        <r>
          <rPr>
            <sz val="12"/>
            <color rgb="FF000000"/>
            <rFont val="Aptos Narrow"/>
            <family val="2"/>
          </rPr>
          <t>5.820</t>
        </r>
      </text>
    </comment>
    <comment ref="G22" authorId="4" shapeId="0" xr:uid="{120D1060-C577-FA46-A23F-2018BEBE940A}">
      <text>
        <r>
          <rPr>
            <b/>
            <sz val="10"/>
            <color rgb="FF000000"/>
            <rFont val="Tahoma"/>
            <family val="2"/>
          </rPr>
          <t>Tran Dat:</t>
        </r>
        <r>
          <rPr>
            <sz val="10"/>
            <color rgb="FF000000"/>
            <rFont val="Tahoma"/>
            <family val="2"/>
          </rPr>
          <t xml:space="preserve">
</t>
        </r>
        <r>
          <rPr>
            <sz val="10"/>
            <color rgb="FF000000"/>
            <rFont val="Tahoma"/>
            <family val="2"/>
          </rPr>
          <t>5890000</t>
        </r>
      </text>
    </comment>
    <comment ref="E23" authorId="0" shapeId="0" xr:uid="{55EBC58B-6FEE-DD46-858B-C06AD64A313D}">
      <text>
        <r>
          <rPr>
            <b/>
            <sz val="10"/>
            <color rgb="FF000000"/>
            <rFont val="Tahoma"/>
            <family val="2"/>
          </rPr>
          <t xml:space="preserve">was 7217
</t>
        </r>
        <r>
          <rPr>
            <b/>
            <sz val="10"/>
            <color rgb="FF000000"/>
            <rFont val="Tahoma"/>
            <family val="2"/>
          </rPr>
          <t xml:space="preserve">
</t>
        </r>
        <r>
          <rPr>
            <b/>
            <sz val="10"/>
            <color rgb="FF000000"/>
            <rFont val="Tahoma"/>
            <family val="2"/>
          </rPr>
          <t>vnp1%</t>
        </r>
      </text>
    </comment>
    <comment ref="G23" authorId="4" shapeId="0" xr:uid="{5F710D91-8BBB-4071-9BF0-FC800808A8B2}">
      <text>
        <r>
          <rPr>
            <b/>
            <sz val="10"/>
            <color rgb="FF000000"/>
            <rFont val="Tahoma"/>
            <family val="2"/>
          </rPr>
          <t>Tran Dat:</t>
        </r>
        <r>
          <rPr>
            <sz val="10"/>
            <color rgb="FF000000"/>
            <rFont val="Tahoma"/>
            <family val="2"/>
          </rPr>
          <t xml:space="preserve">
</t>
        </r>
        <r>
          <rPr>
            <sz val="10"/>
            <color rgb="FF000000"/>
            <rFont val="Tahoma"/>
            <family val="2"/>
          </rPr>
          <t>7690</t>
        </r>
      </text>
    </comment>
    <comment ref="C24" authorId="3" shapeId="0" xr:uid="{EE32AB35-B1B1-6E4C-ACC4-B03FDEC8349B}">
      <text>
        <r>
          <rPr>
            <b/>
            <sz val="10"/>
            <color rgb="FF000000"/>
            <rFont val="Tahoma"/>
            <family val="2"/>
          </rPr>
          <t>W11 8480</t>
        </r>
      </text>
    </comment>
    <comment ref="D24" authorId="5" shapeId="0" xr:uid="{918F05D4-BF50-6A4F-92F3-1B70EB459BB9}">
      <text>
        <r>
          <rPr>
            <b/>
            <sz val="10"/>
            <color rgb="FF000000"/>
            <rFont val="Tahoma"/>
            <family val="2"/>
          </rPr>
          <t>Việt Hoàng:</t>
        </r>
        <r>
          <rPr>
            <sz val="10"/>
            <color rgb="FF000000"/>
            <rFont val="Tahoma"/>
            <family val="2"/>
          </rPr>
          <t xml:space="preserve">
</t>
        </r>
        <r>
          <rPr>
            <sz val="10"/>
            <color rgb="FF000000"/>
            <rFont val="Tahoma"/>
            <family val="2"/>
          </rPr>
          <t>8.390.000</t>
        </r>
      </text>
    </comment>
    <comment ref="E24" authorId="0" shapeId="0" xr:uid="{8289F3DF-C7C6-5C45-89A0-6D5D29240345}">
      <text>
        <r>
          <rPr>
            <b/>
            <sz val="10"/>
            <color rgb="FF000000"/>
            <rFont val="Tahoma"/>
            <family val="2"/>
          </rPr>
          <t xml:space="preserve">was 8405
</t>
        </r>
        <r>
          <rPr>
            <b/>
            <sz val="10"/>
            <color rgb="FF000000"/>
            <rFont val="Tahoma"/>
            <family val="2"/>
          </rPr>
          <t xml:space="preserve">
</t>
        </r>
        <r>
          <rPr>
            <b/>
            <sz val="10"/>
            <color rgb="FF000000"/>
            <rFont val="Tahoma"/>
            <family val="2"/>
          </rPr>
          <t>vnp1%</t>
        </r>
      </text>
    </comment>
    <comment ref="F24" authorId="2" shapeId="0" xr:uid="{0ED5C43E-6E79-402B-828D-40AD203F39AA}">
      <text>
        <r>
          <rPr>
            <sz val="12"/>
            <color rgb="FF000000"/>
            <rFont val="Aptos Narrow"/>
            <family val="2"/>
          </rPr>
          <t xml:space="preserve">chit trang:
</t>
        </r>
        <r>
          <rPr>
            <sz val="12"/>
            <color rgb="FF000000"/>
            <rFont val="Aptos Narrow"/>
            <family val="2"/>
          </rPr>
          <t>8.490</t>
        </r>
      </text>
    </comment>
    <comment ref="G24" authorId="4" shapeId="0" xr:uid="{01F6D9EB-6D3A-F649-B8D5-B27A9B4B0B68}">
      <text>
        <r>
          <rPr>
            <b/>
            <sz val="10"/>
            <color rgb="FF000000"/>
            <rFont val="Tahoma"/>
            <family val="2"/>
          </rPr>
          <t>Tran Dat:</t>
        </r>
        <r>
          <rPr>
            <sz val="10"/>
            <color rgb="FF000000"/>
            <rFont val="Tahoma"/>
            <family val="2"/>
          </rPr>
          <t xml:space="preserve">
</t>
        </r>
        <r>
          <rPr>
            <sz val="10"/>
            <color rgb="FF000000"/>
            <rFont val="Tahoma"/>
            <family val="2"/>
          </rPr>
          <t>8390000</t>
        </r>
      </text>
    </comment>
    <comment ref="E25" authorId="0" shapeId="0" xr:uid="{AD9DC42C-7187-174D-9EB2-0A2055FACCB4}">
      <text>
        <r>
          <rPr>
            <b/>
            <sz val="10"/>
            <color rgb="FF000000"/>
            <rFont val="Tahoma"/>
            <family val="2"/>
          </rPr>
          <t xml:space="preserve">was 11870
</t>
        </r>
        <r>
          <rPr>
            <b/>
            <sz val="10"/>
            <color rgb="FF000000"/>
            <rFont val="Tahoma"/>
            <family val="2"/>
          </rPr>
          <t xml:space="preserve">
</t>
        </r>
        <r>
          <rPr>
            <b/>
            <sz val="10"/>
            <color rgb="FF000000"/>
            <rFont val="Tahoma"/>
            <family val="2"/>
          </rPr>
          <t>vnp1%</t>
        </r>
      </text>
    </comment>
    <comment ref="C26" authorId="3" shapeId="0" xr:uid="{E73201D2-9067-8B47-BE71-B92B42BED879}">
      <text>
        <r>
          <rPr>
            <b/>
            <sz val="10"/>
            <color rgb="FF000000"/>
            <rFont val="Tahoma"/>
            <family val="2"/>
          </rPr>
          <t>W11 9280</t>
        </r>
      </text>
    </comment>
    <comment ref="D26" authorId="5" shapeId="0" xr:uid="{C94C3222-2E58-4BBD-ABF4-964FF90F9E86}">
      <text>
        <r>
          <rPr>
            <b/>
            <sz val="10"/>
            <color rgb="FF000000"/>
            <rFont val="Tahoma"/>
            <family val="2"/>
          </rPr>
          <t>Việt Hoàng:</t>
        </r>
        <r>
          <rPr>
            <sz val="10"/>
            <color rgb="FF000000"/>
            <rFont val="Tahoma"/>
            <family val="2"/>
          </rPr>
          <t xml:space="preserve">
</t>
        </r>
        <r>
          <rPr>
            <sz val="10"/>
            <color rgb="FF000000"/>
            <rFont val="Tahoma"/>
            <family val="2"/>
          </rPr>
          <t>9.290.000</t>
        </r>
      </text>
    </comment>
    <comment ref="E26" authorId="0" shapeId="0" xr:uid="{274B9A5D-81A7-114A-95E0-DCEBDA7A7C6C}">
      <text>
        <r>
          <rPr>
            <b/>
            <sz val="10"/>
            <color rgb="FF000000"/>
            <rFont val="Tahoma"/>
            <family val="2"/>
          </rPr>
          <t xml:space="preserve">was 8900
</t>
        </r>
        <r>
          <rPr>
            <b/>
            <sz val="10"/>
            <color rgb="FF000000"/>
            <rFont val="Tahoma"/>
            <family val="2"/>
          </rPr>
          <t xml:space="preserve">
</t>
        </r>
        <r>
          <rPr>
            <b/>
            <sz val="10"/>
            <color rgb="FF000000"/>
            <rFont val="Tahoma"/>
            <family val="2"/>
          </rPr>
          <t>vnp1%</t>
        </r>
      </text>
    </comment>
    <comment ref="F26" authorId="2" shapeId="0" xr:uid="{67528E4F-8CDD-4B6C-9D57-06836FBF9193}">
      <text>
        <r>
          <rPr>
            <sz val="12"/>
            <color rgb="FF000000"/>
            <rFont val="Aptos Narrow"/>
            <family val="2"/>
          </rPr>
          <t xml:space="preserve">chit trang:
</t>
        </r>
        <r>
          <rPr>
            <sz val="12"/>
            <color rgb="FF000000"/>
            <rFont val="Aptos Narrow"/>
            <family val="2"/>
          </rPr>
          <t>9.490k</t>
        </r>
      </text>
    </comment>
    <comment ref="G26" authorId="4" shapeId="0" xr:uid="{4E971C61-DB9B-479A-B8C9-222B4CBE41F9}">
      <text>
        <r>
          <rPr>
            <sz val="12"/>
            <color rgb="FF000000"/>
            <rFont val="Aptos Narrow"/>
            <family val="2"/>
          </rPr>
          <t>9080</t>
        </r>
      </text>
    </comment>
    <comment ref="B27" authorId="0" shapeId="0" xr:uid="{0014EE0A-80BE-437F-94D6-560D6499559A}">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0" shapeId="0" xr:uid="{A3DE6D65-9842-DF4D-81C2-AD4011A0A5BF}">
      <text>
        <r>
          <rPr>
            <b/>
            <sz val="10"/>
            <color rgb="FF000000"/>
            <rFont val="Tahoma"/>
            <family val="2"/>
          </rPr>
          <t xml:space="preserve">was 12563
</t>
        </r>
        <r>
          <rPr>
            <b/>
            <sz val="10"/>
            <color rgb="FF000000"/>
            <rFont val="Tahoma"/>
            <family val="2"/>
          </rPr>
          <t xml:space="preserve">
</t>
        </r>
        <r>
          <rPr>
            <b/>
            <sz val="10"/>
            <color rgb="FF000000"/>
            <rFont val="Tahoma"/>
            <family val="2"/>
          </rPr>
          <t>vnp1%</t>
        </r>
      </text>
    </comment>
    <comment ref="B29" authorId="0" shapeId="0" xr:uid="{E7A7EF01-FA97-4627-8CBB-CFB1F097702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9" authorId="3" shapeId="0" xr:uid="{C1E89B4D-A54D-AF4B-A4A8-CA8F23CEB5ED}">
      <text>
        <r>
          <rPr>
            <b/>
            <sz val="10"/>
            <color rgb="FF000000"/>
            <rFont val="Tahoma"/>
            <family val="2"/>
          </rPr>
          <t>W11 5390</t>
        </r>
      </text>
    </comment>
    <comment ref="D29" authorId="5" shapeId="0" xr:uid="{119B8E4F-6062-492B-845D-4F65F697909B}">
      <text>
        <r>
          <rPr>
            <b/>
            <sz val="10"/>
            <color rgb="FF000000"/>
            <rFont val="Tahoma"/>
            <family val="2"/>
          </rPr>
          <t>Việt Hoàng:</t>
        </r>
        <r>
          <rPr>
            <sz val="10"/>
            <color rgb="FF000000"/>
            <rFont val="Tahoma"/>
            <family val="2"/>
          </rPr>
          <t xml:space="preserve">
</t>
        </r>
        <r>
          <rPr>
            <sz val="10"/>
            <color rgb="FF000000"/>
            <rFont val="Tahoma"/>
            <family val="2"/>
          </rPr>
          <t>5.290.000</t>
        </r>
      </text>
    </comment>
    <comment ref="E29" authorId="0" shapeId="0" xr:uid="{3481BE41-EB0F-144D-852E-E39B100EF767}">
      <text>
        <r>
          <rPr>
            <b/>
            <sz val="10"/>
            <color rgb="FF000000"/>
            <rFont val="Tahoma"/>
            <family val="2"/>
          </rPr>
          <t xml:space="preserve">was 5138
</t>
        </r>
        <r>
          <rPr>
            <b/>
            <sz val="10"/>
            <color rgb="FF000000"/>
            <rFont val="Tahoma"/>
            <family val="2"/>
          </rPr>
          <t xml:space="preserve">
</t>
        </r>
        <r>
          <rPr>
            <b/>
            <sz val="10"/>
            <color rgb="FF000000"/>
            <rFont val="Tahoma"/>
            <family val="2"/>
          </rPr>
          <t>vnp1%</t>
        </r>
      </text>
    </comment>
    <comment ref="F29" authorId="2" shapeId="0" xr:uid="{916C2115-0F05-4A3C-AAB5-3176ABC4DB53}">
      <text>
        <r>
          <rPr>
            <sz val="12"/>
            <color rgb="FF000000"/>
            <rFont val="Aptos Narrow"/>
            <family val="2"/>
          </rPr>
          <t xml:space="preserve">chit trang:
</t>
        </r>
        <r>
          <rPr>
            <sz val="12"/>
            <color rgb="FF000000"/>
            <rFont val="Aptos Narrow"/>
            <family val="2"/>
          </rPr>
          <t>5.290k</t>
        </r>
      </text>
    </comment>
    <comment ref="G29" authorId="4" shapeId="0" xr:uid="{97A7180B-3406-48E2-94AC-37600C56BBF8}">
      <text>
        <r>
          <rPr>
            <b/>
            <sz val="10"/>
            <color rgb="FF000000"/>
            <rFont val="Tahoma"/>
            <family val="2"/>
          </rPr>
          <t>Tran Dat:</t>
        </r>
        <r>
          <rPr>
            <sz val="10"/>
            <color rgb="FF000000"/>
            <rFont val="Tahoma"/>
            <family val="2"/>
          </rPr>
          <t xml:space="preserve">
</t>
        </r>
        <r>
          <rPr>
            <sz val="10"/>
            <color rgb="FF000000"/>
            <rFont val="Tahoma"/>
            <family val="2"/>
          </rPr>
          <t>5390</t>
        </r>
      </text>
    </comment>
    <comment ref="B30" authorId="0" shapeId="0" xr:uid="{1821E7CC-6CE3-477B-9045-24247D4692EB}">
      <text>
        <r>
          <rPr>
            <b/>
            <sz val="10"/>
            <color rgb="FF000000"/>
            <rFont val="Tahoma"/>
            <family val="2"/>
          </rPr>
          <t xml:space="preserve">was 4490
</t>
        </r>
      </text>
    </comment>
    <comment ref="C30" authorId="3" shapeId="0" xr:uid="{8E7D7AAE-3C69-7244-B949-8E9E220EAF51}">
      <text>
        <r>
          <rPr>
            <b/>
            <sz val="10"/>
            <color rgb="FF000000"/>
            <rFont val="Tahoma"/>
            <family val="2"/>
          </rPr>
          <t>W11 4590</t>
        </r>
      </text>
    </comment>
    <comment ref="D30" authorId="5" shapeId="0" xr:uid="{3D20BC4A-70FE-4CA3-B449-959933F142E5}">
      <text>
        <r>
          <rPr>
            <b/>
            <sz val="10"/>
            <color rgb="FF000000"/>
            <rFont val="Tahoma"/>
            <family val="2"/>
          </rPr>
          <t>Việt Hoàng:</t>
        </r>
        <r>
          <rPr>
            <sz val="10"/>
            <color rgb="FF000000"/>
            <rFont val="Tahoma"/>
            <family val="2"/>
          </rPr>
          <t xml:space="preserve">
</t>
        </r>
        <r>
          <rPr>
            <sz val="10"/>
            <color rgb="FF000000"/>
            <rFont val="Tahoma"/>
            <family val="2"/>
          </rPr>
          <t>4.290.000</t>
        </r>
      </text>
    </comment>
    <comment ref="E30" authorId="0" shapeId="0" xr:uid="{18E730CE-B567-D84D-A775-20149B6DE3F6}">
      <text>
        <r>
          <rPr>
            <b/>
            <sz val="10"/>
            <color rgb="FF000000"/>
            <rFont val="Tahoma"/>
            <family val="2"/>
          </rPr>
          <t xml:space="preserve">was 4247
</t>
        </r>
        <r>
          <rPr>
            <b/>
            <sz val="10"/>
            <color rgb="FF000000"/>
            <rFont val="Tahoma"/>
            <family val="2"/>
          </rPr>
          <t xml:space="preserve">
</t>
        </r>
        <r>
          <rPr>
            <b/>
            <sz val="10"/>
            <color rgb="FF000000"/>
            <rFont val="Tahoma"/>
            <family val="2"/>
          </rPr>
          <t>vnp1%</t>
        </r>
      </text>
    </comment>
    <comment ref="F30" authorId="2" shapeId="0" xr:uid="{0B4EF9BA-90D4-4974-89F4-1494DB83E836}">
      <text>
        <r>
          <rPr>
            <sz val="12"/>
            <color rgb="FF000000"/>
            <rFont val="Aptos Narrow"/>
            <family val="2"/>
          </rPr>
          <t xml:space="preserve">chit trang:
</t>
        </r>
        <r>
          <rPr>
            <sz val="12"/>
            <color rgb="FF000000"/>
            <rFont val="Aptos Narrow"/>
            <family val="2"/>
          </rPr>
          <t>4.290</t>
        </r>
      </text>
    </comment>
    <comment ref="G30" authorId="4" shapeId="0" xr:uid="{87F4696D-7C71-4B07-A1F6-C25B658A9979}">
      <text>
        <r>
          <rPr>
            <b/>
            <sz val="10"/>
            <color rgb="FF000000"/>
            <rFont val="Tahoma"/>
            <family val="2"/>
          </rPr>
          <t>Tran Dat:</t>
        </r>
        <r>
          <rPr>
            <sz val="10"/>
            <color rgb="FF000000"/>
            <rFont val="Tahoma"/>
            <family val="2"/>
          </rPr>
          <t xml:space="preserve">
</t>
        </r>
        <r>
          <rPr>
            <sz val="10"/>
            <color rgb="FF000000"/>
            <rFont val="Tahoma"/>
            <family val="2"/>
          </rPr>
          <t>4290</t>
        </r>
      </text>
    </comment>
    <comment ref="B31" authorId="0" shapeId="0" xr:uid="{8DE31DBD-B2A2-4255-9ECF-A80295CEAB9B}">
      <text>
        <r>
          <rPr>
            <b/>
            <sz val="10"/>
            <color rgb="FF000000"/>
            <rFont val="Tahoma"/>
            <family val="2"/>
          </rPr>
          <t>was 3190</t>
        </r>
      </text>
    </comment>
    <comment ref="C31" authorId="3" shapeId="0" xr:uid="{FFD312C5-1AB4-EC40-ADE8-D5C9D253D4E1}">
      <text>
        <r>
          <rPr>
            <b/>
            <sz val="10"/>
            <color rgb="FF000000"/>
            <rFont val="Tahoma"/>
            <family val="2"/>
          </rPr>
          <t>W11 3090</t>
        </r>
      </text>
    </comment>
    <comment ref="D31" authorId="5" shapeId="0" xr:uid="{4780ABD0-6431-4168-8393-959849095F91}">
      <text>
        <r>
          <rPr>
            <b/>
            <sz val="10"/>
            <color rgb="FF000000"/>
            <rFont val="Tahoma"/>
            <family val="2"/>
          </rPr>
          <t>Việt Hoàng:</t>
        </r>
        <r>
          <rPr>
            <sz val="10"/>
            <color rgb="FF000000"/>
            <rFont val="Tahoma"/>
            <family val="2"/>
          </rPr>
          <t xml:space="preserve">
</t>
        </r>
        <r>
          <rPr>
            <sz val="10"/>
            <color rgb="FF000000"/>
            <rFont val="Tahoma"/>
            <family val="2"/>
          </rPr>
          <t>2.990.000</t>
        </r>
      </text>
    </comment>
    <comment ref="E31" authorId="0" shapeId="0" xr:uid="{12FCE1EB-9A68-4FDE-990A-6ABF72B60905}">
      <text>
        <r>
          <rPr>
            <b/>
            <sz val="10"/>
            <color rgb="FF000000"/>
            <rFont val="Tahoma"/>
            <family val="2"/>
          </rPr>
          <t>was 2890</t>
        </r>
      </text>
    </comment>
    <comment ref="F31" authorId="2" shapeId="0" xr:uid="{DF34C82D-BBBB-4B02-8FDE-AC51DF5FFBBC}">
      <text>
        <r>
          <rPr>
            <sz val="12"/>
            <color rgb="FF000000"/>
            <rFont val="Aptos Narrow"/>
            <family val="2"/>
          </rPr>
          <t>chit trang:2.990</t>
        </r>
      </text>
    </comment>
    <comment ref="G31" authorId="4" shapeId="0" xr:uid="{468FA5C5-3CA7-426C-A9C5-C3387D255AC7}">
      <text>
        <r>
          <rPr>
            <b/>
            <sz val="10"/>
            <color rgb="FF000000"/>
            <rFont val="Tahoma"/>
            <family val="2"/>
          </rPr>
          <t>Tran Dat:</t>
        </r>
        <r>
          <rPr>
            <sz val="10"/>
            <color rgb="FF000000"/>
            <rFont val="Tahoma"/>
            <family val="2"/>
          </rPr>
          <t xml:space="preserve">
</t>
        </r>
        <r>
          <rPr>
            <sz val="10"/>
            <color rgb="FF000000"/>
            <rFont val="Tahoma"/>
            <family val="2"/>
          </rPr>
          <t>2990</t>
        </r>
      </text>
    </comment>
    <comment ref="B32" authorId="0" shapeId="0" xr:uid="{C7AED226-EB42-4ED5-AFFD-8AC95BA3138C}">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G32" authorId="4" shapeId="0" xr:uid="{10A0416B-13FF-3747-B6F0-04523D7BA5E4}">
      <text>
        <r>
          <rPr>
            <b/>
            <sz val="10"/>
            <color rgb="FF000000"/>
            <rFont val="Tahoma"/>
            <family val="2"/>
          </rPr>
          <t>Tran Dat:</t>
        </r>
        <r>
          <rPr>
            <sz val="10"/>
            <color rgb="FF000000"/>
            <rFont val="Tahoma"/>
            <family val="2"/>
          </rPr>
          <t xml:space="preserve">
</t>
        </r>
        <r>
          <rPr>
            <sz val="10"/>
            <color rgb="FF000000"/>
            <rFont val="Tahoma"/>
            <family val="2"/>
          </rPr>
          <t xml:space="preserve">1639000
</t>
        </r>
      </text>
    </comment>
    <comment ref="B34" authorId="0" shapeId="0" xr:uid="{36F3F1A2-5A40-4981-AA93-C182144D0335}">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6" authorId="2" shapeId="0" xr:uid="{67639C14-0801-4F3F-BF52-0A311F204FCB}">
      <text>
        <r>
          <rPr>
            <sz val="12"/>
            <color rgb="FF000000"/>
            <rFont val="Aptos Narrow"/>
            <family val="2"/>
          </rPr>
          <t xml:space="preserve">chit trang:
</t>
        </r>
        <r>
          <rPr>
            <sz val="12"/>
            <color rgb="FF000000"/>
            <rFont val="Aptos Narrow"/>
            <family val="2"/>
          </rPr>
          <t>31.990</t>
        </r>
      </text>
    </comment>
    <comment ref="G36" authorId="4" shapeId="0" xr:uid="{A30CB007-85F5-A446-A3B7-B1B44D423432}">
      <text>
        <r>
          <rPr>
            <b/>
            <sz val="10"/>
            <color rgb="FF000000"/>
            <rFont val="Tahoma"/>
            <family val="2"/>
          </rPr>
          <t>Tran Dat:</t>
        </r>
        <r>
          <rPr>
            <sz val="10"/>
            <color rgb="FF000000"/>
            <rFont val="Tahoma"/>
            <family val="2"/>
          </rPr>
          <t xml:space="preserve">
</t>
        </r>
        <r>
          <rPr>
            <sz val="10"/>
            <color rgb="FF000000"/>
            <rFont val="Tahoma"/>
            <family val="2"/>
          </rPr>
          <t>31990</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Duy</author>
    <author>Tran Dat</author>
    <author>Việt Hoàng</author>
  </authors>
  <commentList>
    <comment ref="E2" authorId="0" shapeId="0" xr:uid="{0D52E527-96EA-410D-A49F-20CAD2541CE0}">
      <text>
        <r>
          <rPr>
            <b/>
            <sz val="10"/>
            <color rgb="FF000000"/>
            <rFont val="Tahoma"/>
            <family val="2"/>
          </rPr>
          <t>giờ vàng</t>
        </r>
      </text>
    </comment>
    <comment ref="E3" authorId="0" shapeId="0" xr:uid="{D29D27CB-619F-4F59-9AE0-148EF23ACAD6}">
      <text>
        <r>
          <rPr>
            <b/>
            <sz val="10"/>
            <color rgb="FF000000"/>
            <rFont val="Tahoma"/>
            <family val="2"/>
          </rPr>
          <t>Giờ vàng</t>
        </r>
      </text>
    </comment>
    <comment ref="B4" authorId="0" shapeId="0" xr:uid="{904B7CB5-80EC-4489-8E3E-10247B97672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36D07A15-ED57-4428-A29E-F534D20406A8}">
      <text>
        <r>
          <rPr>
            <b/>
            <sz val="10"/>
            <color rgb="FF000000"/>
            <rFont val="Tahoma"/>
            <family val="2"/>
          </rPr>
          <t>Giờ vàng</t>
        </r>
      </text>
    </comment>
    <comment ref="E5" authorId="0" shapeId="0" xr:uid="{04041283-DE82-416A-A755-D67179C9BF4A}">
      <text>
        <r>
          <rPr>
            <b/>
            <sz val="10"/>
            <color rgb="FF000000"/>
            <rFont val="Tahoma"/>
            <family val="2"/>
          </rPr>
          <t xml:space="preserve">Giờ vàng
</t>
        </r>
        <r>
          <rPr>
            <sz val="10"/>
            <color rgb="FF000000"/>
            <rFont val="Tahoma"/>
            <family val="2"/>
          </rPr>
          <t xml:space="preserve">
</t>
        </r>
      </text>
    </comment>
    <comment ref="F5" authorId="1" shapeId="0" xr:uid="{9C67DF1A-443C-442E-AB5A-339825A1B9C0}">
      <text>
        <r>
          <rPr>
            <sz val="12"/>
            <color rgb="FF000000"/>
            <rFont val="Aptos Narrow"/>
            <family val="2"/>
          </rPr>
          <t xml:space="preserve">chit trang: 24.990k
</t>
        </r>
      </text>
    </comment>
    <comment ref="B6" authorId="0" shapeId="0" xr:uid="{0B81EEE8-71EC-4344-BE58-7B1C97F5462B}">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2" shapeId="0" xr:uid="{9E33C9F2-E7C0-4E44-A465-C03C547B1070}">
      <text>
        <r>
          <rPr>
            <b/>
            <sz val="10"/>
            <color rgb="FF000000"/>
            <rFont val="Tahoma"/>
            <family val="2"/>
          </rPr>
          <t>W12 30590</t>
        </r>
      </text>
    </comment>
    <comment ref="E6" authorId="0" shapeId="0" xr:uid="{EA30C7C2-A937-4A9A-B5C5-166A3C7AA873}">
      <text>
        <r>
          <rPr>
            <b/>
            <sz val="10"/>
            <color rgb="FF000000"/>
            <rFont val="Tahoma"/>
            <family val="2"/>
          </rPr>
          <t>Giờ vàng</t>
        </r>
        <r>
          <rPr>
            <sz val="10"/>
            <color rgb="FF000000"/>
            <rFont val="Tahoma"/>
            <family val="2"/>
          </rPr>
          <t xml:space="preserve">
</t>
        </r>
      </text>
    </comment>
    <comment ref="F6" authorId="1" shapeId="0" xr:uid="{192833AF-2FBC-43C8-8C3A-87D471F3B1BA}">
      <text>
        <r>
          <rPr>
            <sz val="12"/>
            <color rgb="FF000000"/>
            <rFont val="Aptos Narrow"/>
            <family val="2"/>
          </rPr>
          <t xml:space="preserve">chit trang:
</t>
        </r>
        <r>
          <rPr>
            <sz val="12"/>
            <color rgb="FF000000"/>
            <rFont val="Aptos Narrow"/>
            <family val="2"/>
          </rPr>
          <t>30.390</t>
        </r>
      </text>
    </comment>
    <comment ref="G6" authorId="3" shapeId="0" xr:uid="{97A7EED7-B3C4-7347-8C60-3A722E755D2E}">
      <text>
        <r>
          <rPr>
            <b/>
            <sz val="10"/>
            <color rgb="FF000000"/>
            <rFont val="Tahoma"/>
            <family val="2"/>
          </rPr>
          <t>Tran Dat:</t>
        </r>
        <r>
          <rPr>
            <sz val="10"/>
            <color rgb="FF000000"/>
            <rFont val="Tahoma"/>
            <family val="2"/>
          </rPr>
          <t xml:space="preserve">
</t>
        </r>
        <r>
          <rPr>
            <sz val="10"/>
            <color rgb="FF000000"/>
            <rFont val="Tahoma"/>
            <family val="2"/>
          </rPr>
          <t>29.990</t>
        </r>
      </text>
    </comment>
    <comment ref="C7" authorId="2" shapeId="0" xr:uid="{50ED2B9B-3698-4D46-AF69-24C1E4B2CE86}">
      <text>
        <r>
          <rPr>
            <b/>
            <sz val="10"/>
            <color rgb="FF000000"/>
            <rFont val="Tahoma"/>
            <family val="2"/>
          </rPr>
          <t>W12 15990</t>
        </r>
      </text>
    </comment>
    <comment ref="F7" authorId="1" shapeId="0" xr:uid="{3BD77654-2AAA-4479-BEA0-523DE1005224}">
      <text>
        <r>
          <rPr>
            <sz val="12"/>
            <color rgb="FF000000"/>
            <rFont val="Aptos Narrow"/>
            <family val="2"/>
          </rPr>
          <t xml:space="preserve">chit trang:
</t>
        </r>
        <r>
          <rPr>
            <sz val="12"/>
            <color rgb="FF000000"/>
            <rFont val="Aptos Narrow"/>
            <family val="2"/>
          </rPr>
          <t>15.690k</t>
        </r>
      </text>
    </comment>
    <comment ref="C8" authorId="2" shapeId="0" xr:uid="{D23DA879-43E7-43A7-86D4-89A8B8B97C66}">
      <text>
        <r>
          <rPr>
            <b/>
            <sz val="10"/>
            <color rgb="FF000000"/>
            <rFont val="Tahoma"/>
            <family val="2"/>
          </rPr>
          <t>W11 19390</t>
        </r>
      </text>
    </comment>
    <comment ref="D8" authorId="4" shapeId="0" xr:uid="{84DBBED2-9715-3649-A0AA-74D7F4EA90B5}">
      <text>
        <r>
          <rPr>
            <b/>
            <sz val="10"/>
            <color rgb="FF000000"/>
            <rFont val="Tahoma"/>
            <family val="2"/>
          </rPr>
          <t>Việt Hoàng:</t>
        </r>
        <r>
          <rPr>
            <sz val="10"/>
            <color rgb="FF000000"/>
            <rFont val="Tahoma"/>
            <family val="2"/>
          </rPr>
          <t xml:space="preserve">
</t>
        </r>
        <r>
          <rPr>
            <sz val="10"/>
            <color rgb="FF000000"/>
            <rFont val="Tahoma"/>
            <family val="2"/>
          </rPr>
          <t>19.390.000</t>
        </r>
      </text>
    </comment>
    <comment ref="F8" authorId="1" shapeId="0" xr:uid="{9BBBCEF1-39C5-4805-AF6F-150DAA47F7A8}">
      <text>
        <r>
          <rPr>
            <sz val="12"/>
            <color rgb="FF000000"/>
            <rFont val="Aptos Narrow"/>
            <family val="2"/>
          </rPr>
          <t xml:space="preserve">chit trang:
</t>
        </r>
        <r>
          <rPr>
            <sz val="12"/>
            <color rgb="FF000000"/>
            <rFont val="Aptos Narrow"/>
            <family val="2"/>
          </rPr>
          <t>19.390k</t>
        </r>
      </text>
    </comment>
    <comment ref="B9" authorId="0" shapeId="0" xr:uid="{758D3B50-D2DF-4569-840E-98DF2C22481A}">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F9" authorId="1" shapeId="0" xr:uid="{6CD32779-AADE-4829-B510-FC251D00C27F}">
      <text>
        <r>
          <rPr>
            <sz val="12"/>
            <color rgb="FF000000"/>
            <rFont val="Aptos Narrow"/>
            <family val="2"/>
          </rPr>
          <t xml:space="preserve">chit trang:
</t>
        </r>
        <r>
          <rPr>
            <sz val="12"/>
            <color rgb="FF000000"/>
            <rFont val="Aptos Narrow"/>
            <family val="2"/>
          </rPr>
          <t>28.690</t>
        </r>
      </text>
    </comment>
    <comment ref="B10" authorId="0" shapeId="0" xr:uid="{7EBCA630-02EA-4FB2-8EA1-0EE66884896A}">
      <text>
        <r>
          <rPr>
            <b/>
            <sz val="10"/>
            <color rgb="FF000000"/>
            <rFont val="Tahoma"/>
            <family val="2"/>
          </rPr>
          <t>was 18440</t>
        </r>
      </text>
    </comment>
    <comment ref="B12" authorId="0" shapeId="0" xr:uid="{8EF9D9CB-B683-47D4-9C2D-9B6337CB684A}">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0" shapeId="0" xr:uid="{01DF71DB-324C-47FF-8D80-645914BBF765}">
      <text>
        <r>
          <rPr>
            <b/>
            <sz val="10"/>
            <color rgb="FF000000"/>
            <rFont val="Tahoma"/>
            <family val="2"/>
          </rPr>
          <t>Giờ vàng</t>
        </r>
      </text>
    </comment>
    <comment ref="C14" authorId="2" shapeId="0" xr:uid="{1CCEF904-FD4A-7141-B516-AB84CD0D0DC0}">
      <text>
        <r>
          <rPr>
            <b/>
            <sz val="10"/>
            <color rgb="FF000000"/>
            <rFont val="Tahoma"/>
            <family val="2"/>
          </rPr>
          <t>W12 11790</t>
        </r>
      </text>
    </comment>
    <comment ref="B15" authorId="0" shapeId="0" xr:uid="{B56B3414-B0D8-403D-B032-9026DC1FAE45}">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2" shapeId="0" xr:uid="{1683B67D-32C4-D348-B769-14A87496F98F}">
      <text>
        <r>
          <rPr>
            <b/>
            <sz val="10"/>
            <color rgb="FF000000"/>
            <rFont val="Tahoma"/>
            <family val="2"/>
          </rPr>
          <t>W12 8690</t>
        </r>
      </text>
    </comment>
    <comment ref="D15" authorId="4" shapeId="0" xr:uid="{A1D3B080-3B95-BC47-B213-44488D87DE10}">
      <text>
        <r>
          <rPr>
            <b/>
            <sz val="10"/>
            <color rgb="FF000000"/>
            <rFont val="Tahoma"/>
            <family val="2"/>
          </rPr>
          <t>Việt Hoàng:</t>
        </r>
        <r>
          <rPr>
            <sz val="10"/>
            <color rgb="FF000000"/>
            <rFont val="Tahoma"/>
            <family val="2"/>
          </rPr>
          <t xml:space="preserve">
</t>
        </r>
        <r>
          <rPr>
            <sz val="10"/>
            <color rgb="FF000000"/>
            <rFont val="Tahoma"/>
            <family val="2"/>
          </rPr>
          <t>8.690.000</t>
        </r>
      </text>
    </comment>
    <comment ref="E15" authorId="0" shapeId="0" xr:uid="{CDD65FA2-8FFB-0E48-B380-837C06EC99DF}">
      <text>
        <r>
          <rPr>
            <b/>
            <sz val="10"/>
            <color rgb="FF000000"/>
            <rFont val="Tahoma"/>
            <family val="2"/>
          </rPr>
          <t xml:space="preserve">was 8405
</t>
        </r>
        <r>
          <rPr>
            <b/>
            <sz val="10"/>
            <color rgb="FF000000"/>
            <rFont val="Tahoma"/>
            <family val="2"/>
          </rPr>
          <t xml:space="preserve">
</t>
        </r>
        <r>
          <rPr>
            <b/>
            <sz val="10"/>
            <color rgb="FF000000"/>
            <rFont val="Tahoma"/>
            <family val="2"/>
          </rPr>
          <t>vnp 1%</t>
        </r>
      </text>
    </comment>
    <comment ref="F15" authorId="1" shapeId="0" xr:uid="{553CD615-19A8-441F-9761-4F9FA8270E44}">
      <text>
        <r>
          <rPr>
            <sz val="12"/>
            <color rgb="FF000000"/>
            <rFont val="Aptos Narrow"/>
            <family val="2"/>
          </rPr>
          <t xml:space="preserve">chit trang:
</t>
        </r>
        <r>
          <rPr>
            <sz val="12"/>
            <color rgb="FF000000"/>
            <rFont val="Aptos Narrow"/>
            <family val="2"/>
          </rPr>
          <t>8.490</t>
        </r>
      </text>
    </comment>
    <comment ref="G15" authorId="3" shapeId="0" xr:uid="{C7F239BA-8A50-4CD0-B890-D86C766F4282}">
      <text>
        <r>
          <rPr>
            <b/>
            <sz val="10"/>
            <color rgb="FF000000"/>
            <rFont val="Tahoma"/>
            <family val="2"/>
          </rPr>
          <t>Tran Dat:</t>
        </r>
        <r>
          <rPr>
            <sz val="10"/>
            <color rgb="FF000000"/>
            <rFont val="Tahoma"/>
            <family val="2"/>
          </rPr>
          <t xml:space="preserve">
</t>
        </r>
        <r>
          <rPr>
            <sz val="10"/>
            <color rgb="FF000000"/>
            <rFont val="Tahoma"/>
            <family val="2"/>
          </rPr>
          <t>8690</t>
        </r>
      </text>
    </comment>
    <comment ref="B16" authorId="0" shapeId="0" xr:uid="{0E809240-21F4-4DD0-AACE-62C92A7AE258}">
      <text>
        <r>
          <rPr>
            <b/>
            <sz val="10"/>
            <color rgb="FF000000"/>
            <rFont val="Tahoma"/>
            <family val="2"/>
          </rPr>
          <t>was 14390</t>
        </r>
      </text>
    </comment>
    <comment ref="D18" authorId="4" shapeId="0" xr:uid="{E484FF55-0A8A-954C-97E9-0D7916FD6C18}">
      <text>
        <r>
          <rPr>
            <b/>
            <sz val="10"/>
            <color rgb="FF000000"/>
            <rFont val="Tahoma"/>
            <family val="2"/>
          </rPr>
          <t>Việt Hoàng:</t>
        </r>
        <r>
          <rPr>
            <sz val="10"/>
            <color rgb="FF000000"/>
            <rFont val="Tahoma"/>
            <family val="2"/>
          </rPr>
          <t xml:space="preserve">
</t>
        </r>
        <r>
          <rPr>
            <sz val="10"/>
            <color rgb="FF000000"/>
            <rFont val="Tahoma"/>
            <family val="2"/>
          </rPr>
          <t>26.690.000</t>
        </r>
      </text>
    </comment>
    <comment ref="F18" authorId="1" shapeId="0" xr:uid="{99B0A99F-BA27-46B1-B6CC-0F37DF7148F4}">
      <text>
        <r>
          <rPr>
            <sz val="12"/>
            <color rgb="FF000000"/>
            <rFont val="Aptos Narrow"/>
            <family val="2"/>
          </rPr>
          <t xml:space="preserve">chit trang:
</t>
        </r>
        <r>
          <rPr>
            <sz val="12"/>
            <color rgb="FF000000"/>
            <rFont val="Aptos Narrow"/>
            <family val="2"/>
          </rPr>
          <t>26.990</t>
        </r>
      </text>
    </comment>
    <comment ref="B19" authorId="0" shapeId="0" xr:uid="{D7CA6830-FD29-4471-854B-0AD7CA68F766}">
      <text>
        <r>
          <rPr>
            <b/>
            <sz val="10"/>
            <color rgb="FF000000"/>
            <rFont val="Tahoma"/>
            <family val="2"/>
          </rPr>
          <t>was 36640</t>
        </r>
      </text>
    </comment>
    <comment ref="D19" authorId="4" shapeId="0" xr:uid="{97FC4DA8-4864-1041-A1F1-820FA9A02B34}">
      <text>
        <r>
          <rPr>
            <b/>
            <sz val="10"/>
            <color rgb="FF000000"/>
            <rFont val="Tahoma"/>
            <family val="2"/>
          </rPr>
          <t>Việt Hoàng:</t>
        </r>
        <r>
          <rPr>
            <sz val="10"/>
            <color rgb="FF000000"/>
            <rFont val="Tahoma"/>
            <family val="2"/>
          </rPr>
          <t xml:space="preserve">
</t>
        </r>
        <r>
          <rPr>
            <sz val="10"/>
            <color rgb="FF000000"/>
            <rFont val="Tahoma"/>
            <family val="2"/>
          </rPr>
          <t>36.490.000</t>
        </r>
      </text>
    </comment>
    <comment ref="G21" authorId="3" shapeId="0" xr:uid="{0D827C0E-A1CC-E843-8A74-2157776A9EEC}">
      <text>
        <r>
          <rPr>
            <b/>
            <sz val="10"/>
            <color rgb="FF000000"/>
            <rFont val="Tahoma"/>
            <family val="2"/>
          </rPr>
          <t>Tran Dat:</t>
        </r>
        <r>
          <rPr>
            <sz val="10"/>
            <color rgb="FF000000"/>
            <rFont val="Tahoma"/>
            <family val="2"/>
          </rPr>
          <t xml:space="preserve">
</t>
        </r>
        <r>
          <rPr>
            <sz val="10"/>
            <color rgb="FF000000"/>
            <rFont val="Tahoma"/>
            <family val="2"/>
          </rPr>
          <t>7.190</t>
        </r>
      </text>
    </comment>
    <comment ref="E22" authorId="0" shapeId="0" xr:uid="{265C5A05-9B76-44BB-A92C-C3D4ED17B299}">
      <text>
        <r>
          <rPr>
            <b/>
            <sz val="10"/>
            <color rgb="FF000000"/>
            <rFont val="Tahoma"/>
            <family val="2"/>
          </rPr>
          <t xml:space="preserve">was 6425
</t>
        </r>
        <r>
          <rPr>
            <b/>
            <sz val="10"/>
            <color rgb="FF000000"/>
            <rFont val="Tahoma"/>
            <family val="2"/>
          </rPr>
          <t xml:space="preserve">
</t>
        </r>
        <r>
          <rPr>
            <b/>
            <sz val="10"/>
            <color rgb="FF000000"/>
            <rFont val="Tahoma"/>
            <family val="2"/>
          </rPr>
          <t>vnp1%</t>
        </r>
      </text>
    </comment>
    <comment ref="E25" authorId="0" shapeId="0" xr:uid="{D0746132-7F15-4438-BB7A-EDB0B7F529A3}">
      <text>
        <r>
          <rPr>
            <b/>
            <sz val="10"/>
            <color rgb="FF000000"/>
            <rFont val="Tahoma"/>
            <family val="2"/>
          </rPr>
          <t xml:space="preserve">was 12860
</t>
        </r>
        <r>
          <rPr>
            <b/>
            <sz val="10"/>
            <color rgb="FF000000"/>
            <rFont val="Tahoma"/>
            <family val="2"/>
          </rPr>
          <t xml:space="preserve">
</t>
        </r>
        <r>
          <rPr>
            <b/>
            <sz val="10"/>
            <color rgb="FF000000"/>
            <rFont val="Tahoma"/>
            <family val="2"/>
          </rPr>
          <t>vnp1%</t>
        </r>
      </text>
    </comment>
    <comment ref="B27" authorId="0" shapeId="0" xr:uid="{1A23CCD9-6954-4DF8-926A-10B791C69C43}">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0" shapeId="0" xr:uid="{862D2F02-CAD6-4BBF-A3A6-DEDFCB28E4D9}">
      <text>
        <r>
          <rPr>
            <b/>
            <sz val="10"/>
            <color rgb="FF000000"/>
            <rFont val="Tahoma"/>
            <family val="2"/>
          </rPr>
          <t xml:space="preserve">was 13553
</t>
        </r>
        <r>
          <rPr>
            <b/>
            <sz val="10"/>
            <color rgb="FF000000"/>
            <rFont val="Tahoma"/>
            <family val="2"/>
          </rPr>
          <t xml:space="preserve">
</t>
        </r>
        <r>
          <rPr>
            <b/>
            <sz val="10"/>
            <color rgb="FF000000"/>
            <rFont val="Tahoma"/>
            <family val="2"/>
          </rPr>
          <t>vnp1%</t>
        </r>
      </text>
    </comment>
    <comment ref="B29" authorId="0" shapeId="0" xr:uid="{BBDF56CB-32E0-4997-9A38-08BBB91F7128}">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29" authorId="4" shapeId="0" xr:uid="{A43E71CB-2990-43B5-9CA1-10E4E3420476}">
      <text>
        <r>
          <rPr>
            <b/>
            <sz val="10"/>
            <color rgb="FF000000"/>
            <rFont val="Tahoma"/>
            <family val="2"/>
          </rPr>
          <t>Việt Hoàng:</t>
        </r>
        <r>
          <rPr>
            <sz val="10"/>
            <color rgb="FF000000"/>
            <rFont val="Tahoma"/>
            <family val="2"/>
          </rPr>
          <t xml:space="preserve">
</t>
        </r>
        <r>
          <rPr>
            <sz val="10"/>
            <color rgb="FF000000"/>
            <rFont val="Tahoma"/>
            <family val="2"/>
          </rPr>
          <t>5.690.000</t>
        </r>
      </text>
    </comment>
    <comment ref="F29" authorId="1" shapeId="0" xr:uid="{1FE31CCC-048F-4A01-A304-67CFA4544D52}">
      <text>
        <r>
          <rPr>
            <sz val="12"/>
            <color rgb="FF000000"/>
            <rFont val="Aptos Narrow"/>
            <family val="2"/>
          </rPr>
          <t xml:space="preserve">chit trang:
</t>
        </r>
        <r>
          <rPr>
            <sz val="12"/>
            <color rgb="FF000000"/>
            <rFont val="Aptos Narrow"/>
            <family val="2"/>
          </rPr>
          <t>5.690k</t>
        </r>
      </text>
    </comment>
    <comment ref="G29" authorId="3" shapeId="0" xr:uid="{7EF34CE9-914A-40FC-B523-B71EAD0551C2}">
      <text>
        <r>
          <rPr>
            <b/>
            <sz val="10"/>
            <color rgb="FF000000"/>
            <rFont val="Tahoma"/>
            <family val="2"/>
          </rPr>
          <t>Tran Dat:</t>
        </r>
        <r>
          <rPr>
            <sz val="10"/>
            <color rgb="FF000000"/>
            <rFont val="Tahoma"/>
            <family val="2"/>
          </rPr>
          <t xml:space="preserve">
</t>
        </r>
        <r>
          <rPr>
            <sz val="10"/>
            <color rgb="FF000000"/>
            <rFont val="Tahoma"/>
            <family val="2"/>
          </rPr>
          <t>5690</t>
        </r>
      </text>
    </comment>
    <comment ref="B30" authorId="0" shapeId="0" xr:uid="{AD5DB39A-B582-4C4E-816B-A5F4334F6633}">
      <text>
        <r>
          <rPr>
            <b/>
            <sz val="10"/>
            <color rgb="FF000000"/>
            <rFont val="Tahoma"/>
            <family val="2"/>
          </rPr>
          <t xml:space="preserve">was 4490
</t>
        </r>
      </text>
    </comment>
    <comment ref="D30" authorId="4" shapeId="0" xr:uid="{6D2F6810-A555-0F45-9208-158EA7EEA9A6}">
      <text>
        <r>
          <rPr>
            <b/>
            <sz val="10"/>
            <color rgb="FF000000"/>
            <rFont val="Tahoma"/>
            <family val="2"/>
          </rPr>
          <t>Việt Hoàng:</t>
        </r>
        <r>
          <rPr>
            <sz val="10"/>
            <color rgb="FF000000"/>
            <rFont val="Tahoma"/>
            <family val="2"/>
          </rPr>
          <t xml:space="preserve">
</t>
        </r>
        <r>
          <rPr>
            <sz val="10"/>
            <color rgb="FF000000"/>
            <rFont val="Tahoma"/>
            <family val="2"/>
          </rPr>
          <t>4.590.000</t>
        </r>
      </text>
    </comment>
    <comment ref="F30" authorId="1" shapeId="0" xr:uid="{B2498CBD-1546-42A7-A298-AE5AFE13111B}">
      <text>
        <r>
          <rPr>
            <sz val="12"/>
            <color rgb="FF000000"/>
            <rFont val="Aptos Narrow"/>
            <family val="2"/>
          </rPr>
          <t xml:space="preserve">chit trang:
</t>
        </r>
        <r>
          <rPr>
            <sz val="12"/>
            <color rgb="FF000000"/>
            <rFont val="Aptos Narrow"/>
            <family val="2"/>
          </rPr>
          <t>4.590</t>
        </r>
      </text>
    </comment>
    <comment ref="G30" authorId="3" shapeId="0" xr:uid="{004A1A5B-6644-4839-B50B-DDA33CA15BBE}">
      <text>
        <r>
          <rPr>
            <b/>
            <sz val="10"/>
            <color rgb="FF000000"/>
            <rFont val="Tahoma"/>
            <family val="2"/>
          </rPr>
          <t>Tran Dat:</t>
        </r>
        <r>
          <rPr>
            <sz val="10"/>
            <color rgb="FF000000"/>
            <rFont val="Tahoma"/>
            <family val="2"/>
          </rPr>
          <t xml:space="preserve">
</t>
        </r>
        <r>
          <rPr>
            <sz val="10"/>
            <color rgb="FF000000"/>
            <rFont val="Tahoma"/>
            <family val="2"/>
          </rPr>
          <t>4290</t>
        </r>
      </text>
    </comment>
    <comment ref="B31" authorId="0" shapeId="0" xr:uid="{BE56DE97-A384-4269-963D-87E8F1462001}">
      <text>
        <r>
          <rPr>
            <b/>
            <sz val="10"/>
            <color rgb="FF000000"/>
            <rFont val="Tahoma"/>
            <family val="2"/>
          </rPr>
          <t>was 3190</t>
        </r>
      </text>
    </comment>
    <comment ref="D31" authorId="4" shapeId="0" xr:uid="{D9045B9F-2C9F-4A70-9278-BB9AF15158E9}">
      <text>
        <r>
          <rPr>
            <b/>
            <sz val="10"/>
            <color rgb="FF000000"/>
            <rFont val="Tahoma"/>
            <family val="2"/>
          </rPr>
          <t>Việt Hoàng:</t>
        </r>
        <r>
          <rPr>
            <sz val="10"/>
            <color rgb="FF000000"/>
            <rFont val="Tahoma"/>
            <family val="2"/>
          </rPr>
          <t xml:space="preserve">
</t>
        </r>
        <r>
          <rPr>
            <sz val="10"/>
            <color rgb="FF000000"/>
            <rFont val="Tahoma"/>
            <family val="2"/>
          </rPr>
          <t>3.390.000</t>
        </r>
      </text>
    </comment>
    <comment ref="F31" authorId="1" shapeId="0" xr:uid="{35B7AAA9-95EE-4B61-AC92-047F92E0E981}">
      <text>
        <r>
          <rPr>
            <sz val="12"/>
            <color rgb="FF000000"/>
            <rFont val="Aptos Narrow"/>
            <family val="2"/>
          </rPr>
          <t>3.350k</t>
        </r>
      </text>
    </comment>
    <comment ref="G31" authorId="3" shapeId="0" xr:uid="{DA4C481C-86A3-46C9-AD2B-2E11A9AB4165}">
      <text>
        <r>
          <rPr>
            <b/>
            <sz val="10"/>
            <color rgb="FF000000"/>
            <rFont val="Tahoma"/>
            <family val="2"/>
          </rPr>
          <t>Tran Dat:</t>
        </r>
        <r>
          <rPr>
            <sz val="10"/>
            <color rgb="FF000000"/>
            <rFont val="Tahoma"/>
            <family val="2"/>
          </rPr>
          <t xml:space="preserve">
</t>
        </r>
        <r>
          <rPr>
            <sz val="10"/>
            <color rgb="FF000000"/>
            <rFont val="Tahoma"/>
            <family val="2"/>
          </rPr>
          <t>3.350</t>
        </r>
      </text>
    </comment>
    <comment ref="B32" authorId="0" shapeId="0" xr:uid="{5C585C60-479C-47A4-901E-BF0022B195D9}">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3" authorId="4" shapeId="0" xr:uid="{FF11D69C-5C9B-4D42-A9C7-12A3BAF98D14}">
      <text>
        <r>
          <rPr>
            <b/>
            <sz val="10"/>
            <color rgb="FF000000"/>
            <rFont val="Tahoma"/>
            <family val="2"/>
          </rPr>
          <t>Việt Hoàng:</t>
        </r>
        <r>
          <rPr>
            <sz val="10"/>
            <color rgb="FF000000"/>
            <rFont val="Tahoma"/>
            <family val="2"/>
          </rPr>
          <t xml:space="preserve">
</t>
        </r>
        <r>
          <rPr>
            <sz val="10"/>
            <color rgb="FF000000"/>
            <rFont val="Tahoma"/>
            <family val="2"/>
          </rPr>
          <t>20.990.000</t>
        </r>
      </text>
    </comment>
    <comment ref="B34" authorId="0" shapeId="0" xr:uid="{76AB645C-EF6C-4E23-841D-B762593C83A1}">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5" authorId="4" shapeId="0" xr:uid="{F86CEC02-A653-8C4D-B16A-B807D77FB4F9}">
      <text>
        <r>
          <rPr>
            <b/>
            <sz val="10"/>
            <color rgb="FF000000"/>
            <rFont val="Tahoma"/>
            <family val="2"/>
          </rPr>
          <t>Việt Hoàng:</t>
        </r>
        <r>
          <rPr>
            <sz val="10"/>
            <color rgb="FF000000"/>
            <rFont val="Tahoma"/>
            <family val="2"/>
          </rPr>
          <t xml:space="preserve">
</t>
        </r>
        <r>
          <rPr>
            <sz val="10"/>
            <color rgb="FF000000"/>
            <rFont val="Tahoma"/>
            <family val="2"/>
          </rPr>
          <t>26.490.000</t>
        </r>
      </text>
    </comment>
    <comment ref="F35" authorId="1" shapeId="0" xr:uid="{178E40CE-FFE6-488F-91C2-3BD088C7C2CA}">
      <text>
        <r>
          <rPr>
            <sz val="12"/>
            <color rgb="FF000000"/>
            <rFont val="Aptos Narrow"/>
            <family val="2"/>
          </rPr>
          <t xml:space="preserve">chit trang:
</t>
        </r>
        <r>
          <rPr>
            <sz val="12"/>
            <color rgb="FF000000"/>
            <rFont val="Aptos Narrow"/>
            <family val="2"/>
          </rPr>
          <t>25.990k</t>
        </r>
      </text>
    </comment>
    <comment ref="G35" authorId="3" shapeId="0" xr:uid="{36F2ABF2-F653-4844-8C2F-F1B1F3E3F31C}">
      <text>
        <r>
          <rPr>
            <b/>
            <sz val="10"/>
            <color rgb="FF000000"/>
            <rFont val="Tahoma"/>
            <family val="2"/>
          </rPr>
          <t>Tran Dat:</t>
        </r>
        <r>
          <rPr>
            <sz val="10"/>
            <color rgb="FF000000"/>
            <rFont val="Tahoma"/>
            <family val="2"/>
          </rPr>
          <t xml:space="preserve">
</t>
        </r>
        <r>
          <rPr>
            <sz val="10"/>
            <color rgb="FF000000"/>
            <rFont val="Tahoma"/>
            <family val="2"/>
          </rPr>
          <t>25.890</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Việt Hoàng</author>
    <author>Tran Dat</author>
    <author>Duy</author>
  </authors>
  <commentList>
    <comment ref="E2" authorId="0" shapeId="0" xr:uid="{B23A3810-4262-B547-88E2-E2630B909E15}">
      <text>
        <r>
          <rPr>
            <b/>
            <sz val="10"/>
            <color rgb="FF000000"/>
            <rFont val="Tahoma"/>
            <family val="2"/>
          </rPr>
          <t>giờ vàng</t>
        </r>
      </text>
    </comment>
    <comment ref="E3" authorId="0" shapeId="0" xr:uid="{AF0F1EB2-ECD1-9C46-B9C3-1FCA3470B195}">
      <text>
        <r>
          <rPr>
            <b/>
            <sz val="10"/>
            <color rgb="FF000000"/>
            <rFont val="Tahoma"/>
            <family val="2"/>
          </rPr>
          <t>Giờ vàng</t>
        </r>
      </text>
    </comment>
    <comment ref="F3" authorId="1" shapeId="0" xr:uid="{5754C0FA-3B61-41EE-8232-FDDAAA8C0CC4}">
      <text>
        <r>
          <rPr>
            <sz val="12"/>
            <color rgb="FF000000"/>
            <rFont val="Aptos Narrow"/>
            <family val="2"/>
          </rPr>
          <t xml:space="preserve">chit trang:
</t>
        </r>
        <r>
          <rPr>
            <sz val="12"/>
            <color rgb="FF000000"/>
            <rFont val="Aptos Narrow"/>
            <family val="2"/>
          </rPr>
          <t>18.790k</t>
        </r>
      </text>
    </comment>
    <comment ref="B4" authorId="0" shapeId="0" xr:uid="{C6D2C103-349A-BF4C-B969-2BD8DC9E40C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95203081-0E20-D04F-A597-3CA7A24A614F}">
      <text>
        <r>
          <rPr>
            <b/>
            <sz val="10"/>
            <color rgb="FF000000"/>
            <rFont val="Tahoma"/>
            <family val="2"/>
          </rPr>
          <t>Giờ vàng</t>
        </r>
      </text>
    </comment>
    <comment ref="F4" authorId="1" shapeId="0" xr:uid="{CD50EE91-9376-4A05-92EF-BF22FC66A049}">
      <text>
        <r>
          <rPr>
            <sz val="12"/>
            <color rgb="FF000000"/>
            <rFont val="Aptos Narrow"/>
            <family val="2"/>
          </rPr>
          <t xml:space="preserve">chit trang:
</t>
        </r>
        <r>
          <rPr>
            <sz val="12"/>
            <color rgb="FF000000"/>
            <rFont val="Aptos Narrow"/>
            <family val="2"/>
          </rPr>
          <t>21.890</t>
        </r>
      </text>
    </comment>
    <comment ref="D5" authorId="2" shapeId="0" xr:uid="{A52019F4-244C-8647-8FB2-31B0A252A9BE}">
      <text>
        <r>
          <rPr>
            <b/>
            <sz val="10"/>
            <color rgb="FF000000"/>
            <rFont val="Tahoma"/>
            <family val="2"/>
          </rPr>
          <t>Việt Hoàng:</t>
        </r>
        <r>
          <rPr>
            <sz val="10"/>
            <color rgb="FF000000"/>
            <rFont val="Tahoma"/>
            <family val="2"/>
          </rPr>
          <t xml:space="preserve">
</t>
        </r>
        <r>
          <rPr>
            <sz val="10"/>
            <color rgb="FF000000"/>
            <rFont val="Tahoma"/>
            <family val="2"/>
          </rPr>
          <t>24.990.000</t>
        </r>
      </text>
    </comment>
    <comment ref="E5" authorId="0" shapeId="0" xr:uid="{8E4C012B-535F-D443-8984-AA2CDE1AC758}">
      <text>
        <r>
          <rPr>
            <b/>
            <sz val="10"/>
            <color rgb="FF000000"/>
            <rFont val="Tahoma"/>
            <family val="2"/>
          </rPr>
          <t xml:space="preserve">Giờ vàng
</t>
        </r>
        <r>
          <rPr>
            <sz val="10"/>
            <color rgb="FF000000"/>
            <rFont val="Tahoma"/>
            <family val="2"/>
          </rPr>
          <t xml:space="preserve">
</t>
        </r>
      </text>
    </comment>
    <comment ref="F5" authorId="1" shapeId="0" xr:uid="{8B2A407C-C3F0-FB41-BE32-F7E4E442F705}">
      <text>
        <r>
          <rPr>
            <sz val="12"/>
            <color theme="1"/>
            <rFont val="Aptos Narrow"/>
            <family val="2"/>
            <scheme val="minor"/>
          </rPr>
          <t xml:space="preserve">chit trang: 24.890k
</t>
        </r>
      </text>
    </comment>
    <comment ref="G5" authorId="3" shapeId="0" xr:uid="{1B312E2C-62CC-8649-9751-0A9C370EC8F4}">
      <text>
        <r>
          <rPr>
            <b/>
            <sz val="10"/>
            <color rgb="FF000000"/>
            <rFont val="Tahoma"/>
            <family val="2"/>
          </rPr>
          <t>Tran Dat:</t>
        </r>
        <r>
          <rPr>
            <sz val="10"/>
            <color rgb="FF000000"/>
            <rFont val="Tahoma"/>
            <family val="2"/>
          </rPr>
          <t xml:space="preserve">
</t>
        </r>
        <r>
          <rPr>
            <sz val="10"/>
            <color rgb="FF000000"/>
            <rFont val="Tahoma"/>
            <family val="2"/>
          </rPr>
          <t>24.650</t>
        </r>
      </text>
    </comment>
    <comment ref="B6" authorId="0" shapeId="0" xr:uid="{DBA76339-9805-544B-9759-E97EF63BAB70}">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4" shapeId="0" xr:uid="{D58BB6B2-A2D5-1547-93DC-2E03157A6F9D}">
      <text>
        <r>
          <rPr>
            <b/>
            <sz val="10"/>
            <color rgb="FF000000"/>
            <rFont val="Tahoma"/>
            <family val="2"/>
          </rPr>
          <t>W13 30490</t>
        </r>
      </text>
    </comment>
    <comment ref="D6" authorId="2" shapeId="0" xr:uid="{B73B1CDA-B214-9B44-AD86-A304DBD8F095}">
      <text>
        <r>
          <rPr>
            <b/>
            <sz val="10"/>
            <color rgb="FF000000"/>
            <rFont val="Tahoma"/>
            <family val="2"/>
          </rPr>
          <t>Việt Hoàng:</t>
        </r>
        <r>
          <rPr>
            <sz val="10"/>
            <color rgb="FF000000"/>
            <rFont val="Tahoma"/>
            <family val="2"/>
          </rPr>
          <t xml:space="preserve">
</t>
        </r>
        <r>
          <rPr>
            <sz val="10"/>
            <color rgb="FF000000"/>
            <rFont val="Tahoma"/>
            <family val="2"/>
          </rPr>
          <t>30.490.000</t>
        </r>
      </text>
    </comment>
    <comment ref="E6" authorId="0" shapeId="0" xr:uid="{BEFCBBEA-C879-F248-8530-935405930629}">
      <text>
        <r>
          <rPr>
            <b/>
            <sz val="10"/>
            <color rgb="FF000000"/>
            <rFont val="Tahoma"/>
            <family val="2"/>
          </rPr>
          <t>Giờ vàng</t>
        </r>
        <r>
          <rPr>
            <sz val="10"/>
            <color rgb="FF000000"/>
            <rFont val="Tahoma"/>
            <family val="2"/>
          </rPr>
          <t xml:space="preserve">
</t>
        </r>
      </text>
    </comment>
    <comment ref="F6" authorId="1" shapeId="0" xr:uid="{48F7EAED-8DE2-BE48-A353-3A20AE6D3EEA}">
      <text>
        <r>
          <rPr>
            <sz val="12"/>
            <color theme="1"/>
            <rFont val="Aptos Narrow"/>
            <family val="2"/>
            <scheme val="minor"/>
          </rPr>
          <t>chit trang:
30.290</t>
        </r>
      </text>
    </comment>
    <comment ref="C7" authorId="4" shapeId="0" xr:uid="{B4C526C2-959F-9C49-913D-0DCB07A64D1F}">
      <text>
        <r>
          <rPr>
            <b/>
            <sz val="10"/>
            <color rgb="FF000000"/>
            <rFont val="Tahoma"/>
            <family val="2"/>
          </rPr>
          <t>W13 15790</t>
        </r>
      </text>
    </comment>
    <comment ref="D7" authorId="2" shapeId="0" xr:uid="{A4E27E8D-0EE7-C349-8211-105A4AA7930F}">
      <text>
        <r>
          <rPr>
            <b/>
            <sz val="10"/>
            <color rgb="FF000000"/>
            <rFont val="Tahoma"/>
            <family val="2"/>
          </rPr>
          <t>Việt Hoàng:</t>
        </r>
        <r>
          <rPr>
            <sz val="10"/>
            <color rgb="FF000000"/>
            <rFont val="Tahoma"/>
            <family val="2"/>
          </rPr>
          <t xml:space="preserve">
</t>
        </r>
        <r>
          <rPr>
            <sz val="10"/>
            <color rgb="FF000000"/>
            <rFont val="Tahoma"/>
            <family val="2"/>
          </rPr>
          <t>15.790.000</t>
        </r>
      </text>
    </comment>
    <comment ref="F7" authorId="1" shapeId="0" xr:uid="{D630DB0B-5843-6645-B0DE-1570B5CCDC98}">
      <text>
        <r>
          <rPr>
            <sz val="12"/>
            <color theme="1"/>
            <rFont val="Aptos Narrow"/>
            <family val="2"/>
            <scheme val="minor"/>
          </rPr>
          <t>chit trang:
15.590k</t>
        </r>
      </text>
    </comment>
    <comment ref="G7" authorId="3" shapeId="0" xr:uid="{4D2DDE41-8C89-D34D-8154-E83078DD37A9}">
      <text>
        <r>
          <rPr>
            <b/>
            <sz val="10"/>
            <color rgb="FF000000"/>
            <rFont val="Tahoma"/>
            <family val="2"/>
          </rPr>
          <t>Tran Dat:</t>
        </r>
        <r>
          <rPr>
            <sz val="10"/>
            <color rgb="FF000000"/>
            <rFont val="Tahoma"/>
            <family val="2"/>
          </rPr>
          <t xml:space="preserve">
</t>
        </r>
        <r>
          <rPr>
            <sz val="10"/>
            <color rgb="FF000000"/>
            <rFont val="Tahoma"/>
            <family val="2"/>
          </rPr>
          <t>15.490</t>
        </r>
      </text>
    </comment>
    <comment ref="F8" authorId="1" shapeId="0" xr:uid="{CABBEF9D-665A-C840-85A9-C7A36E3A2E0B}">
      <text>
        <r>
          <rPr>
            <sz val="12"/>
            <color theme="1"/>
            <rFont val="Aptos Narrow"/>
            <family val="2"/>
            <scheme val="minor"/>
          </rPr>
          <t>chit trang:
19.290k</t>
        </r>
      </text>
    </comment>
    <comment ref="B9" authorId="0" shapeId="0" xr:uid="{7AB5EFDA-C348-224E-BB26-0FFDA5AD6CAB}">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4" shapeId="0" xr:uid="{D4A930DB-156D-0844-A00D-8C9D6E411E44}">
      <text>
        <r>
          <rPr>
            <b/>
            <sz val="10"/>
            <color rgb="FF000000"/>
            <rFont val="Tahoma"/>
            <family val="2"/>
          </rPr>
          <t>W13 29.990</t>
        </r>
      </text>
    </comment>
    <comment ref="F9" authorId="1" shapeId="0" xr:uid="{E91DFB7D-4178-5442-A3E0-1DF0FC358FD5}">
      <text>
        <r>
          <rPr>
            <sz val="12"/>
            <color rgb="FF000000"/>
            <rFont val="Aptos Narrow"/>
            <family val="2"/>
          </rPr>
          <t xml:space="preserve">chit trang:
</t>
        </r>
        <r>
          <rPr>
            <sz val="12"/>
            <color rgb="FF000000"/>
            <rFont val="Aptos Narrow"/>
            <family val="2"/>
          </rPr>
          <t>28.290</t>
        </r>
      </text>
    </comment>
    <comment ref="B10" authorId="0" shapeId="0" xr:uid="{1BFC1E2A-3F91-3E44-A481-68B7F0E76E22}">
      <text>
        <r>
          <rPr>
            <b/>
            <sz val="10"/>
            <color rgb="FF000000"/>
            <rFont val="Tahoma"/>
            <family val="2"/>
          </rPr>
          <t>was 18440</t>
        </r>
      </text>
    </comment>
    <comment ref="C11" authorId="4" shapeId="0" xr:uid="{3D5C1FF0-E63F-1940-A553-CB9EC681C633}">
      <text>
        <r>
          <rPr>
            <b/>
            <sz val="10"/>
            <color rgb="FF000000"/>
            <rFont val="Tahoma"/>
            <family val="2"/>
          </rPr>
          <t>W13 12.790</t>
        </r>
      </text>
    </comment>
    <comment ref="D11" authorId="2" shapeId="0" xr:uid="{FE221569-3195-D54C-8C8D-6A50D3007CEB}">
      <text>
        <r>
          <rPr>
            <b/>
            <sz val="10"/>
            <color rgb="FF000000"/>
            <rFont val="Tahoma"/>
            <family val="2"/>
          </rPr>
          <t>Việt Hoàng:</t>
        </r>
        <r>
          <rPr>
            <sz val="10"/>
            <color rgb="FF000000"/>
            <rFont val="Tahoma"/>
            <family val="2"/>
          </rPr>
          <t xml:space="preserve">
</t>
        </r>
        <r>
          <rPr>
            <sz val="10"/>
            <color rgb="FF000000"/>
            <rFont val="Tahoma"/>
            <family val="2"/>
          </rPr>
          <t>12.690.000</t>
        </r>
      </text>
    </comment>
    <comment ref="G11" authorId="3" shapeId="0" xr:uid="{7FDF284B-7DA9-044B-AFA6-EF556D062AEB}">
      <text>
        <r>
          <rPr>
            <b/>
            <sz val="10"/>
            <color rgb="FF000000"/>
            <rFont val="Tahoma"/>
            <family val="2"/>
          </rPr>
          <t>Tran Dat:</t>
        </r>
        <r>
          <rPr>
            <sz val="10"/>
            <color rgb="FF000000"/>
            <rFont val="Tahoma"/>
            <family val="2"/>
          </rPr>
          <t xml:space="preserve">
</t>
        </r>
        <r>
          <rPr>
            <sz val="10"/>
            <color rgb="FF000000"/>
            <rFont val="Tahoma"/>
            <family val="2"/>
          </rPr>
          <t>12590</t>
        </r>
      </text>
    </comment>
    <comment ref="B12" authorId="0" shapeId="0" xr:uid="{4D312F35-BDD7-D249-9589-2F43FF90C6A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4" shapeId="0" xr:uid="{D090FB5A-2749-874F-B0F8-2DB935D8C745}">
      <text>
        <r>
          <rPr>
            <b/>
            <sz val="10"/>
            <color rgb="FF000000"/>
            <rFont val="Tahoma"/>
            <family val="2"/>
          </rPr>
          <t>W13 11.790</t>
        </r>
      </text>
    </comment>
    <comment ref="E12" authorId="0" shapeId="0" xr:uid="{DDB9B1EB-17A2-074F-B9C7-3571DBFB8ADE}">
      <text>
        <r>
          <rPr>
            <b/>
            <sz val="10"/>
            <color rgb="FF000000"/>
            <rFont val="Tahoma"/>
            <family val="2"/>
          </rPr>
          <t>Giờ vàng</t>
        </r>
      </text>
    </comment>
    <comment ref="C14" authorId="4" shapeId="0" xr:uid="{DB51509B-0197-0848-8D3B-F28363C65FCB}">
      <text>
        <r>
          <rPr>
            <b/>
            <sz val="10"/>
            <color rgb="FF000000"/>
            <rFont val="Tahoma"/>
            <family val="2"/>
          </rPr>
          <t>W12 11790</t>
        </r>
      </text>
    </comment>
    <comment ref="B15" authorId="0" shapeId="0" xr:uid="{B2853B75-53F8-C64F-8F78-1E76D52E22B8}">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4" shapeId="0" xr:uid="{7811B357-DCEE-3E45-9FA6-1EF290780E47}">
      <text>
        <r>
          <rPr>
            <b/>
            <sz val="10"/>
            <color rgb="FF000000"/>
            <rFont val="Tahoma"/>
            <family val="2"/>
          </rPr>
          <t>W12 8690</t>
        </r>
      </text>
    </comment>
    <comment ref="D15" authorId="2" shapeId="0" xr:uid="{9906D4B0-1226-1940-940F-C22D163EFA74}">
      <text>
        <r>
          <rPr>
            <b/>
            <sz val="10"/>
            <color rgb="FF000000"/>
            <rFont val="Tahoma"/>
            <family val="2"/>
          </rPr>
          <t>Việt Hoàng:</t>
        </r>
        <r>
          <rPr>
            <sz val="10"/>
            <color rgb="FF000000"/>
            <rFont val="Tahoma"/>
            <family val="2"/>
          </rPr>
          <t xml:space="preserve">
</t>
        </r>
        <r>
          <rPr>
            <sz val="10"/>
            <color rgb="FF000000"/>
            <rFont val="Tahoma"/>
            <family val="2"/>
          </rPr>
          <t>9.890.000</t>
        </r>
      </text>
    </comment>
    <comment ref="B16" authorId="0" shapeId="0" xr:uid="{2AF79041-93E1-234A-AABC-45C9202F4E11}">
      <text>
        <r>
          <rPr>
            <b/>
            <sz val="10"/>
            <color rgb="FF000000"/>
            <rFont val="Tahoma"/>
            <family val="2"/>
          </rPr>
          <t>was 14390</t>
        </r>
      </text>
    </comment>
    <comment ref="G16" authorId="3" shapeId="0" xr:uid="{673EDB73-C1CC-8742-BA73-304541E62E11}">
      <text>
        <r>
          <rPr>
            <b/>
            <sz val="10"/>
            <color rgb="FF000000"/>
            <rFont val="Tahoma"/>
            <family val="2"/>
          </rPr>
          <t>Tran Dat:</t>
        </r>
        <r>
          <rPr>
            <sz val="10"/>
            <color rgb="FF000000"/>
            <rFont val="Tahoma"/>
            <family val="2"/>
          </rPr>
          <t xml:space="preserve">
</t>
        </r>
        <r>
          <rPr>
            <sz val="10"/>
            <color rgb="FF000000"/>
            <rFont val="Tahoma"/>
            <family val="2"/>
          </rPr>
          <t>16.050</t>
        </r>
      </text>
    </comment>
    <comment ref="D17" authorId="2" shapeId="0" xr:uid="{F84FD489-E53F-0747-B666-30D7190DAB3B}">
      <text>
        <r>
          <rPr>
            <b/>
            <sz val="10"/>
            <color rgb="FF000000"/>
            <rFont val="Tahoma"/>
            <family val="2"/>
          </rPr>
          <t>Việt Hoàng:</t>
        </r>
        <r>
          <rPr>
            <sz val="10"/>
            <color rgb="FF000000"/>
            <rFont val="Tahoma"/>
            <family val="2"/>
          </rPr>
          <t xml:space="preserve">
</t>
        </r>
        <r>
          <rPr>
            <sz val="10"/>
            <color rgb="FF000000"/>
            <rFont val="Tahoma"/>
            <family val="2"/>
          </rPr>
          <t>22.390.000</t>
        </r>
      </text>
    </comment>
    <comment ref="D18" authorId="2" shapeId="0" xr:uid="{9D5A5892-6FCF-4F49-A814-CA2F783B5FF4}">
      <text>
        <r>
          <rPr>
            <b/>
            <sz val="10"/>
            <color rgb="FF000000"/>
            <rFont val="Tahoma"/>
            <family val="2"/>
          </rPr>
          <t>Việt Hoàng:</t>
        </r>
        <r>
          <rPr>
            <sz val="10"/>
            <color rgb="FF000000"/>
            <rFont val="Tahoma"/>
            <family val="2"/>
          </rPr>
          <t xml:space="preserve">
</t>
        </r>
        <r>
          <rPr>
            <sz val="10"/>
            <color rgb="FF000000"/>
            <rFont val="Tahoma"/>
            <family val="2"/>
          </rPr>
          <t>27.690.000</t>
        </r>
      </text>
    </comment>
    <comment ref="F18" authorId="1" shapeId="0" xr:uid="{1E6AFB66-7819-5149-BBEE-BA720F2FA3A2}">
      <text>
        <r>
          <rPr>
            <sz val="12"/>
            <color rgb="FF000000"/>
            <rFont val="Aptos Narrow"/>
            <family val="2"/>
          </rPr>
          <t xml:space="preserve">chit trang:
</t>
        </r>
        <r>
          <rPr>
            <sz val="12"/>
            <color rgb="FF000000"/>
            <rFont val="Aptos Narrow"/>
            <family val="2"/>
          </rPr>
          <t>26.990</t>
        </r>
      </text>
    </comment>
    <comment ref="B19" authorId="0" shapeId="0" xr:uid="{A01C926A-0AD2-1549-B098-35B4897CAB00}">
      <text>
        <r>
          <rPr>
            <b/>
            <sz val="10"/>
            <color rgb="FF000000"/>
            <rFont val="Tahoma"/>
            <family val="2"/>
          </rPr>
          <t>was 36640</t>
        </r>
      </text>
    </comment>
    <comment ref="D19" authorId="2" shapeId="0" xr:uid="{026DB72F-C467-F545-BD1F-29A8FF083665}">
      <text>
        <r>
          <rPr>
            <b/>
            <sz val="10"/>
            <color rgb="FF000000"/>
            <rFont val="Tahoma"/>
            <family val="2"/>
          </rPr>
          <t>Việt Hoàng:</t>
        </r>
        <r>
          <rPr>
            <sz val="10"/>
            <color rgb="FF000000"/>
            <rFont val="Tahoma"/>
            <family val="2"/>
          </rPr>
          <t xml:space="preserve">
</t>
        </r>
        <r>
          <rPr>
            <sz val="10"/>
            <color rgb="FF000000"/>
            <rFont val="Tahoma"/>
            <family val="2"/>
          </rPr>
          <t>36.690.000</t>
        </r>
      </text>
    </comment>
    <comment ref="D20" authorId="2" shapeId="0" xr:uid="{55B59283-07B9-3E43-9DA2-3E5D179676AB}">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D21" authorId="2" shapeId="0" xr:uid="{D40265A2-AA07-5F48-BEF7-AA2FFE1BE005}">
      <text>
        <r>
          <rPr>
            <b/>
            <sz val="10"/>
            <color rgb="FF000000"/>
            <rFont val="Tahoma"/>
            <family val="2"/>
          </rPr>
          <t>Việt Hoàng:</t>
        </r>
        <r>
          <rPr>
            <sz val="10"/>
            <color rgb="FF000000"/>
            <rFont val="Tahoma"/>
            <family val="2"/>
          </rPr>
          <t xml:space="preserve">
</t>
        </r>
        <r>
          <rPr>
            <sz val="10"/>
            <color rgb="FF000000"/>
            <rFont val="Tahoma"/>
            <family val="2"/>
          </rPr>
          <t>6.690.000</t>
        </r>
      </text>
    </comment>
    <comment ref="F21" authorId="1" shapeId="0" xr:uid="{EED5FDD6-225C-4F6A-8CEB-9BF8428BE7BF}">
      <text>
        <r>
          <rPr>
            <sz val="12"/>
            <color rgb="FF000000"/>
            <rFont val="Aptos Narrow"/>
            <family val="2"/>
          </rPr>
          <t xml:space="preserve">chit trang:
</t>
        </r>
        <r>
          <rPr>
            <sz val="12"/>
            <color rgb="FF000000"/>
            <rFont val="Aptos Narrow"/>
            <family val="2"/>
          </rPr>
          <t>6.690</t>
        </r>
      </text>
    </comment>
    <comment ref="D22" authorId="2" shapeId="0" xr:uid="{49D0EC2F-56A3-BB43-B870-9A9DF6BD828D}">
      <text>
        <r>
          <rPr>
            <b/>
            <sz val="10"/>
            <color rgb="FF000000"/>
            <rFont val="Tahoma"/>
            <family val="2"/>
          </rPr>
          <t>Việt Hoàng:</t>
        </r>
        <r>
          <rPr>
            <sz val="10"/>
            <color rgb="FF000000"/>
            <rFont val="Tahoma"/>
            <family val="2"/>
          </rPr>
          <t xml:space="preserve">
</t>
        </r>
        <r>
          <rPr>
            <sz val="10"/>
            <color rgb="FF000000"/>
            <rFont val="Tahoma"/>
            <family val="2"/>
          </rPr>
          <t>6.590.000</t>
        </r>
      </text>
    </comment>
    <comment ref="D23" authorId="2" shapeId="0" xr:uid="{53A348A3-C751-5344-B795-F74C5CC695DC}">
      <text>
        <r>
          <rPr>
            <b/>
            <sz val="10"/>
            <color rgb="FF000000"/>
            <rFont val="Tahoma"/>
            <family val="2"/>
          </rPr>
          <t>Việt Hoàng:</t>
        </r>
        <r>
          <rPr>
            <sz val="10"/>
            <color rgb="FF000000"/>
            <rFont val="Tahoma"/>
            <family val="2"/>
          </rPr>
          <t xml:space="preserve">
</t>
        </r>
        <r>
          <rPr>
            <sz val="10"/>
            <color rgb="FF000000"/>
            <rFont val="Tahoma"/>
            <family val="2"/>
          </rPr>
          <t>7.890.000</t>
        </r>
      </text>
    </comment>
    <comment ref="D24" authorId="2" shapeId="0" xr:uid="{E8050DF5-B640-7A47-A1D6-7E4BCEB97FC2}">
      <text>
        <r>
          <rPr>
            <b/>
            <sz val="10"/>
            <color rgb="FF000000"/>
            <rFont val="Tahoma"/>
            <family val="2"/>
          </rPr>
          <t>Việt Hoàng:</t>
        </r>
        <r>
          <rPr>
            <sz val="10"/>
            <color rgb="FF000000"/>
            <rFont val="Tahoma"/>
            <family val="2"/>
          </rPr>
          <t xml:space="preserve">
</t>
        </r>
        <r>
          <rPr>
            <sz val="10"/>
            <color rgb="FF000000"/>
            <rFont val="Tahoma"/>
            <family val="2"/>
          </rPr>
          <t>10.690.000</t>
        </r>
      </text>
    </comment>
    <comment ref="F24" authorId="1" shapeId="0" xr:uid="{DCC20CFE-A3BD-41A5-9398-64012AA72232}">
      <text>
        <r>
          <rPr>
            <sz val="12"/>
            <color rgb="FF000000"/>
            <rFont val="Aptos Narrow"/>
            <family val="2"/>
          </rPr>
          <t xml:space="preserve">chit trang:
</t>
        </r>
        <r>
          <rPr>
            <sz val="12"/>
            <color rgb="FF000000"/>
            <rFont val="Aptos Narrow"/>
            <family val="2"/>
          </rPr>
          <t>10.590k</t>
        </r>
      </text>
    </comment>
    <comment ref="D25" authorId="2" shapeId="0" xr:uid="{66EE9AF5-576A-9241-9632-058B76186E08}">
      <text>
        <r>
          <rPr>
            <b/>
            <sz val="10"/>
            <color rgb="FF000000"/>
            <rFont val="Tahoma"/>
            <family val="2"/>
          </rPr>
          <t>Việt Hoàng:</t>
        </r>
        <r>
          <rPr>
            <sz val="10"/>
            <color rgb="FF000000"/>
            <rFont val="Tahoma"/>
            <family val="2"/>
          </rPr>
          <t xml:space="preserve">
</t>
        </r>
        <r>
          <rPr>
            <sz val="10"/>
            <color rgb="FF000000"/>
            <rFont val="Tahoma"/>
            <family val="2"/>
          </rPr>
          <t>12.690.000</t>
        </r>
      </text>
    </comment>
    <comment ref="E25" authorId="0" shapeId="0" xr:uid="{A150E67D-CB86-9145-82DC-A52E07A7A7D9}">
      <text>
        <r>
          <rPr>
            <b/>
            <sz val="10"/>
            <color rgb="FF000000"/>
            <rFont val="Tahoma"/>
            <family val="2"/>
          </rPr>
          <t xml:space="preserve">was 12563
</t>
        </r>
        <r>
          <rPr>
            <b/>
            <sz val="10"/>
            <color rgb="FF000000"/>
            <rFont val="Tahoma"/>
            <family val="2"/>
          </rPr>
          <t xml:space="preserve">
</t>
        </r>
        <r>
          <rPr>
            <b/>
            <sz val="10"/>
            <color rgb="FF000000"/>
            <rFont val="Tahoma"/>
            <family val="2"/>
          </rPr>
          <t>vnp1%</t>
        </r>
      </text>
    </comment>
    <comment ref="D26" authorId="2" shapeId="0" xr:uid="{0D524EFD-0930-1244-B603-BA8ABA4FB6B7}">
      <text>
        <r>
          <rPr>
            <b/>
            <sz val="10"/>
            <color rgb="FF000000"/>
            <rFont val="Tahoma"/>
            <family val="2"/>
          </rPr>
          <t>Việt Hoàng:</t>
        </r>
        <r>
          <rPr>
            <sz val="10"/>
            <color rgb="FF000000"/>
            <rFont val="Tahoma"/>
            <family val="2"/>
          </rPr>
          <t xml:space="preserve">
</t>
        </r>
        <r>
          <rPr>
            <sz val="10"/>
            <color rgb="FF000000"/>
            <rFont val="Tahoma"/>
            <family val="2"/>
          </rPr>
          <t>11.490.000</t>
        </r>
      </text>
    </comment>
    <comment ref="B27" authorId="0" shapeId="0" xr:uid="{000B7F20-3A69-F140-B07B-BA9B17B0ECC8}">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E27" authorId="0" shapeId="0" xr:uid="{186469B8-45EC-ED42-AAB8-3FC696CDF7C5}">
      <text>
        <r>
          <rPr>
            <b/>
            <sz val="10"/>
            <color rgb="FF000000"/>
            <rFont val="Tahoma"/>
            <family val="2"/>
          </rPr>
          <t xml:space="preserve">was 13256
</t>
        </r>
        <r>
          <rPr>
            <b/>
            <sz val="10"/>
            <color rgb="FF000000"/>
            <rFont val="Tahoma"/>
            <family val="2"/>
          </rPr>
          <t xml:space="preserve">
</t>
        </r>
        <r>
          <rPr>
            <b/>
            <sz val="10"/>
            <color rgb="FF000000"/>
            <rFont val="Tahoma"/>
            <family val="2"/>
          </rPr>
          <t>vnp1%</t>
        </r>
      </text>
    </comment>
    <comment ref="D28" authorId="2" shapeId="0" xr:uid="{CCA6AF45-AB39-354F-BBA1-5DD82764F881}">
      <text>
        <r>
          <rPr>
            <b/>
            <sz val="10"/>
            <color rgb="FF000000"/>
            <rFont val="Tahoma"/>
            <family val="2"/>
          </rPr>
          <t>Việt Hoàng:</t>
        </r>
        <r>
          <rPr>
            <sz val="10"/>
            <color rgb="FF000000"/>
            <rFont val="Tahoma"/>
            <family val="2"/>
          </rPr>
          <t xml:space="preserve">
</t>
        </r>
        <r>
          <rPr>
            <sz val="10"/>
            <color rgb="FF000000"/>
            <rFont val="Tahoma"/>
            <family val="2"/>
          </rPr>
          <t>21.990.000</t>
        </r>
      </text>
    </comment>
    <comment ref="B29" authorId="0" shapeId="0" xr:uid="{84AA2D48-642A-AB4F-ADB3-682040F2DEE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29" authorId="2" shapeId="0" xr:uid="{42B07398-92DD-F54A-9EF7-0F7BA41517A8}">
      <text>
        <r>
          <rPr>
            <b/>
            <sz val="10"/>
            <color rgb="FF000000"/>
            <rFont val="Tahoma"/>
            <family val="2"/>
          </rPr>
          <t>Việt Hoàng:</t>
        </r>
        <r>
          <rPr>
            <sz val="10"/>
            <color rgb="FF000000"/>
            <rFont val="Tahoma"/>
            <family val="2"/>
          </rPr>
          <t xml:space="preserve">
</t>
        </r>
        <r>
          <rPr>
            <sz val="10"/>
            <color rgb="FF000000"/>
            <rFont val="Tahoma"/>
            <family val="2"/>
          </rPr>
          <t>5.640.000</t>
        </r>
      </text>
    </comment>
    <comment ref="B30" authorId="0" shapeId="0" xr:uid="{0EC9773E-E08F-1342-ADFE-ED09ED85DA7F}">
      <text>
        <r>
          <rPr>
            <b/>
            <sz val="10"/>
            <color rgb="FF000000"/>
            <rFont val="Tahoma"/>
            <family val="2"/>
          </rPr>
          <t xml:space="preserve">was 4490
</t>
        </r>
      </text>
    </comment>
    <comment ref="B31" authorId="0" shapeId="0" xr:uid="{B1EC29FA-76F1-F944-99DD-A1BA9EE59802}">
      <text>
        <r>
          <rPr>
            <b/>
            <sz val="10"/>
            <color rgb="FF000000"/>
            <rFont val="Tahoma"/>
            <family val="2"/>
          </rPr>
          <t>was 3190</t>
        </r>
      </text>
    </comment>
    <comment ref="E31" authorId="0" shapeId="0" xr:uid="{EF9509E8-78C9-4846-90EE-622C6ECCB947}">
      <text>
        <r>
          <rPr>
            <b/>
            <sz val="10"/>
            <color rgb="FF000000"/>
            <rFont val="Tahoma"/>
            <family val="2"/>
          </rPr>
          <t>was 3190</t>
        </r>
      </text>
    </comment>
    <comment ref="B32" authorId="0" shapeId="0" xr:uid="{FEE99198-F9E7-5F4C-A888-A5B8F15A0183}">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D33" authorId="2" shapeId="0" xr:uid="{73E1B78E-FA57-1046-ADD9-830881342125}">
      <text>
        <r>
          <rPr>
            <b/>
            <sz val="10"/>
            <color rgb="FF000000"/>
            <rFont val="Tahoma"/>
            <family val="2"/>
          </rPr>
          <t>Việt Hoàng:</t>
        </r>
        <r>
          <rPr>
            <sz val="10"/>
            <color rgb="FF000000"/>
            <rFont val="Tahoma"/>
            <family val="2"/>
          </rPr>
          <t xml:space="preserve">
</t>
        </r>
        <r>
          <rPr>
            <sz val="10"/>
            <color rgb="FF000000"/>
            <rFont val="Tahoma"/>
            <family val="2"/>
          </rPr>
          <t>20.790.000</t>
        </r>
      </text>
    </comment>
    <comment ref="F33" authorId="1" shapeId="0" xr:uid="{21FB416C-D0C2-4038-9ED5-C0D577A805B9}">
      <text>
        <r>
          <rPr>
            <sz val="12"/>
            <color rgb="FF000000"/>
            <rFont val="Aptos Narrow"/>
            <family val="2"/>
          </rPr>
          <t xml:space="preserve">chit trang:
</t>
        </r>
        <r>
          <rPr>
            <sz val="12"/>
            <color rgb="FF000000"/>
            <rFont val="Aptos Narrow"/>
            <family val="2"/>
          </rPr>
          <t>20.790</t>
        </r>
      </text>
    </comment>
    <comment ref="B34" authorId="0" shapeId="0" xr:uid="{A6603AD5-D693-674C-89E8-690A4BDE1E6E}">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5" authorId="2" shapeId="0" xr:uid="{58ECD05D-0C72-2845-B1C1-17EC5A80D215}">
      <text>
        <r>
          <rPr>
            <b/>
            <sz val="10"/>
            <color rgb="FF000000"/>
            <rFont val="Tahoma"/>
            <family val="2"/>
          </rPr>
          <t>Việt Hoàng:</t>
        </r>
        <r>
          <rPr>
            <sz val="10"/>
            <color rgb="FF000000"/>
            <rFont val="Tahoma"/>
            <family val="2"/>
          </rPr>
          <t xml:space="preserve">
</t>
        </r>
        <r>
          <rPr>
            <sz val="10"/>
            <color rgb="FF000000"/>
            <rFont val="Tahoma"/>
            <family val="2"/>
          </rPr>
          <t>26.290.000</t>
        </r>
      </text>
    </comment>
    <comment ref="D36" authorId="2" shapeId="0" xr:uid="{14A02932-85F0-7842-B18D-BE3C6613DD4A}">
      <text>
        <r>
          <rPr>
            <b/>
            <sz val="10"/>
            <color rgb="FF000000"/>
            <rFont val="Tahoma"/>
            <family val="2"/>
          </rPr>
          <t>Việt Hoàng:</t>
        </r>
        <r>
          <rPr>
            <sz val="10"/>
            <color rgb="FF000000"/>
            <rFont val="Tahoma"/>
            <family val="2"/>
          </rPr>
          <t xml:space="preserve">
</t>
        </r>
        <r>
          <rPr>
            <sz val="10"/>
            <color rgb="FF000000"/>
            <rFont val="Tahoma"/>
            <family val="2"/>
          </rPr>
          <t>31.890.000</t>
        </r>
      </text>
    </comment>
    <comment ref="D37" authorId="2" shapeId="0" xr:uid="{A19D5413-8D3E-A24C-8644-9E56876421EB}">
      <text>
        <r>
          <rPr>
            <b/>
            <sz val="10"/>
            <color rgb="FF000000"/>
            <rFont val="Tahoma"/>
            <family val="2"/>
          </rPr>
          <t>Việt Hoàng:</t>
        </r>
        <r>
          <rPr>
            <sz val="10"/>
            <color rgb="FF000000"/>
            <rFont val="Tahoma"/>
            <family val="2"/>
          </rPr>
          <t xml:space="preserve">
</t>
        </r>
        <r>
          <rPr>
            <sz val="10"/>
            <color rgb="FF000000"/>
            <rFont val="Tahoma"/>
            <family val="2"/>
          </rPr>
          <t>39.590.000</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Duy</author>
    <author>Việt Hoàng</author>
  </authors>
  <commentList>
    <comment ref="E2" authorId="0" shapeId="0" xr:uid="{2E48CAD9-A95C-FE4D-B54C-F73B688218E6}">
      <text>
        <r>
          <rPr>
            <b/>
            <sz val="10"/>
            <color rgb="FF000000"/>
            <rFont val="Tahoma"/>
            <family val="2"/>
          </rPr>
          <t>giờ vàng</t>
        </r>
      </text>
    </comment>
    <comment ref="F2" authorId="1" shapeId="0" xr:uid="{602EC5EC-5629-4FCB-BAFA-D6291C16198F}">
      <text>
        <r>
          <rPr>
            <sz val="12"/>
            <color theme="1"/>
            <rFont val="Aptos Narrow"/>
            <family val="2"/>
            <scheme val="minor"/>
          </rPr>
          <t>chit trang:
16.190</t>
        </r>
      </text>
    </comment>
    <comment ref="E3" authorId="0" shapeId="0" xr:uid="{7303F18B-9B3F-FA42-B95D-F71F1FE7656F}">
      <text>
        <r>
          <rPr>
            <b/>
            <sz val="10"/>
            <color rgb="FF000000"/>
            <rFont val="Tahoma"/>
            <family val="2"/>
          </rPr>
          <t>Giờ vàng</t>
        </r>
      </text>
    </comment>
    <comment ref="F3" authorId="1" shapeId="0" xr:uid="{18DF73C3-8221-D547-9677-859BCA80E6EF}">
      <text>
        <r>
          <rPr>
            <sz val="12"/>
            <color theme="1"/>
            <rFont val="Aptos Narrow"/>
            <family val="2"/>
            <scheme val="minor"/>
          </rPr>
          <t>chit trang:
18.690k</t>
        </r>
      </text>
    </comment>
    <comment ref="G3" authorId="2" shapeId="0" xr:uid="{9A249078-DE65-47B7-B1EF-89143DF6C4D3}">
      <text>
        <r>
          <rPr>
            <sz val="12"/>
            <color theme="1"/>
            <rFont val="Aptos Narrow"/>
            <family val="2"/>
            <scheme val="minor"/>
          </rPr>
          <t>Tran Dat:
18690</t>
        </r>
      </text>
    </comment>
    <comment ref="B4" authorId="0" shapeId="0" xr:uid="{77DE756D-2910-F643-9D40-C29387E8E94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A6DC292C-47A1-D04B-9D12-3B0F2C6C13C2}">
      <text>
        <r>
          <rPr>
            <b/>
            <sz val="10"/>
            <color rgb="FF000000"/>
            <rFont val="Tahoma"/>
            <family val="2"/>
          </rPr>
          <t>Giờ vàng</t>
        </r>
      </text>
    </comment>
    <comment ref="F4" authorId="1" shapeId="0" xr:uid="{30A054D2-7DF2-8C48-85A5-FDBD8B3638AA}">
      <text>
        <r>
          <rPr>
            <sz val="12"/>
            <color theme="1"/>
            <rFont val="Aptos Narrow"/>
            <family val="2"/>
            <scheme val="minor"/>
          </rPr>
          <t>chit trang:
21.990</t>
        </r>
      </text>
    </comment>
    <comment ref="E5" authorId="0" shapeId="0" xr:uid="{AC04475C-6B22-8045-A0F7-3257362961FB}">
      <text>
        <r>
          <rPr>
            <b/>
            <sz val="10"/>
            <color rgb="FF000000"/>
            <rFont val="Tahoma"/>
            <family val="2"/>
          </rPr>
          <t xml:space="preserve">Giờ vàng
</t>
        </r>
        <r>
          <rPr>
            <sz val="10"/>
            <color rgb="FF000000"/>
            <rFont val="Tahoma"/>
            <family val="2"/>
          </rPr>
          <t xml:space="preserve">
</t>
        </r>
      </text>
    </comment>
    <comment ref="B6" authorId="0" shapeId="0" xr:uid="{DD7B1EDA-7086-2E43-B4B8-B89435E4929A}">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3" shapeId="0" xr:uid="{73D296B9-72E2-F848-84C2-A8688924093C}">
      <text>
        <r>
          <rPr>
            <b/>
            <sz val="10"/>
            <color rgb="FF000000"/>
            <rFont val="Tahoma"/>
            <family val="2"/>
          </rPr>
          <t>W13 30490</t>
        </r>
      </text>
    </comment>
    <comment ref="E6" authorId="0" shapeId="0" xr:uid="{4135BED5-7601-614D-8D7C-A444119DA1B6}">
      <text>
        <r>
          <rPr>
            <b/>
            <sz val="10"/>
            <color rgb="FF000000"/>
            <rFont val="Tahoma"/>
            <family val="2"/>
          </rPr>
          <t>Giờ vàng</t>
        </r>
        <r>
          <rPr>
            <sz val="10"/>
            <color rgb="FF000000"/>
            <rFont val="Tahoma"/>
            <family val="2"/>
          </rPr>
          <t xml:space="preserve">
</t>
        </r>
      </text>
    </comment>
    <comment ref="F6" authorId="1" shapeId="0" xr:uid="{7C249BFF-82D0-2C44-9680-225073B89E01}">
      <text>
        <r>
          <rPr>
            <sz val="12"/>
            <color theme="1"/>
            <rFont val="Aptos Narrow"/>
            <family val="2"/>
            <scheme val="minor"/>
          </rPr>
          <t>chit trang:
30.090</t>
        </r>
      </text>
    </comment>
    <comment ref="G6" authorId="2" shapeId="0" xr:uid="{392BCA17-056D-4D19-83CA-281D0208A64C}">
      <text>
        <r>
          <rPr>
            <sz val="12"/>
            <color rgb="FF000000"/>
            <rFont val="Aptos Narrow"/>
            <family val="2"/>
          </rPr>
          <t xml:space="preserve">Tran Dat:
</t>
        </r>
        <r>
          <rPr>
            <sz val="12"/>
            <color rgb="FF000000"/>
            <rFont val="Aptos Narrow"/>
            <family val="2"/>
          </rPr>
          <t>29.890</t>
        </r>
      </text>
    </comment>
    <comment ref="C7" authorId="3" shapeId="0" xr:uid="{BAFDAB3C-553D-CB41-A165-AF46C299F67C}">
      <text>
        <r>
          <rPr>
            <b/>
            <sz val="10"/>
            <color rgb="FF000000"/>
            <rFont val="Tahoma"/>
            <family val="2"/>
          </rPr>
          <t>W13 15790</t>
        </r>
      </text>
    </comment>
    <comment ref="F8" authorId="1" shapeId="0" xr:uid="{DC4F50A5-3447-9C47-ADE8-7B5FE9E93CFF}">
      <text>
        <r>
          <rPr>
            <sz val="12"/>
            <color theme="1"/>
            <rFont val="Aptos Narrow"/>
            <family val="2"/>
            <scheme val="minor"/>
          </rPr>
          <t>chit trang:
19.190k</t>
        </r>
      </text>
    </comment>
    <comment ref="B9" authorId="0" shapeId="0" xr:uid="{4B40165F-1904-FF46-B79F-D5DC750027AA}">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3" shapeId="0" xr:uid="{35A756AF-6147-9D45-8882-AC3386146209}">
      <text>
        <r>
          <rPr>
            <b/>
            <sz val="10"/>
            <color rgb="FF000000"/>
            <rFont val="Tahoma"/>
            <family val="2"/>
          </rPr>
          <t>W13 29.990</t>
        </r>
      </text>
    </comment>
    <comment ref="F9" authorId="1" shapeId="0" xr:uid="{760E25AB-936B-874F-A077-639ED569F9D0}">
      <text>
        <r>
          <rPr>
            <sz val="12"/>
            <color theme="1"/>
            <rFont val="Aptos Narrow"/>
            <family val="2"/>
            <scheme val="minor"/>
          </rPr>
          <t>chit trang:
28.650</t>
        </r>
      </text>
    </comment>
    <comment ref="B10" authorId="0" shapeId="0" xr:uid="{31338A36-3339-8240-823B-81D2F6FCDE68}">
      <text>
        <r>
          <rPr>
            <b/>
            <sz val="10"/>
            <color rgb="FF000000"/>
            <rFont val="Tahoma"/>
            <family val="2"/>
          </rPr>
          <t>was 18440</t>
        </r>
      </text>
    </comment>
    <comment ref="C11" authorId="3" shapeId="0" xr:uid="{F03211F7-7616-D748-A135-872D6A9B05BE}">
      <text>
        <r>
          <rPr>
            <b/>
            <sz val="10"/>
            <color rgb="FF000000"/>
            <rFont val="Tahoma"/>
            <family val="2"/>
          </rPr>
          <t>W13 12.790</t>
        </r>
      </text>
    </comment>
    <comment ref="D11" authorId="4" shapeId="0" xr:uid="{09E6E7C9-6123-9848-9AD8-5AD3B2ED94AD}">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B12" authorId="0" shapeId="0" xr:uid="{8BB3F1C9-0E9F-CA44-9A74-11A8AF390E72}">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3" shapeId="0" xr:uid="{E65CFA2B-0672-2649-9FC4-14863CAA5E33}">
      <text>
        <r>
          <rPr>
            <b/>
            <sz val="10"/>
            <color rgb="FF000000"/>
            <rFont val="Tahoma"/>
            <family val="2"/>
          </rPr>
          <t>W13 11.790</t>
        </r>
      </text>
    </comment>
    <comment ref="E12" authorId="0" shapeId="0" xr:uid="{64EC9073-1870-DF43-B716-3B40EE5548D3}">
      <text>
        <r>
          <rPr>
            <b/>
            <sz val="10"/>
            <color rgb="FF000000"/>
            <rFont val="Tahoma"/>
            <family val="2"/>
          </rPr>
          <t>Giờ vàng</t>
        </r>
      </text>
    </comment>
    <comment ref="G12" authorId="2" shapeId="0" xr:uid="{AA48345A-FF65-42E8-9356-4D5701446D7E}">
      <text>
        <r>
          <rPr>
            <sz val="12"/>
            <color rgb="FF000000"/>
            <rFont val="Aptos Narrow"/>
            <family val="2"/>
          </rPr>
          <t xml:space="preserve">Tran Dat:
</t>
        </r>
        <r>
          <rPr>
            <sz val="12"/>
            <color rgb="FF000000"/>
            <rFont val="Aptos Narrow"/>
            <family val="2"/>
          </rPr>
          <t>11590</t>
        </r>
      </text>
    </comment>
    <comment ref="C14" authorId="3" shapeId="0" xr:uid="{E6AE50E1-C4CB-1441-9ABE-F7FB38730E1C}">
      <text>
        <r>
          <rPr>
            <b/>
            <sz val="10"/>
            <color rgb="FF000000"/>
            <rFont val="Tahoma"/>
            <family val="2"/>
          </rPr>
          <t>W12 11790</t>
        </r>
      </text>
    </comment>
    <comment ref="F14" authorId="1" shapeId="0" xr:uid="{F477E7E3-3ED2-4E50-9FD6-7BE71C4911B7}">
      <text>
        <r>
          <rPr>
            <sz val="12"/>
            <color theme="1"/>
            <rFont val="Aptos Narrow"/>
            <family val="2"/>
            <scheme val="minor"/>
          </rPr>
          <t>chit trang:
13,790</t>
        </r>
      </text>
    </comment>
    <comment ref="B15" authorId="0" shapeId="0" xr:uid="{F16B4845-34A6-1C46-B988-14D4ECC909A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3" shapeId="0" xr:uid="{D7628701-D6E2-1A49-B244-E1C2038CEE04}">
      <text>
        <r>
          <rPr>
            <b/>
            <sz val="10"/>
            <color rgb="FF000000"/>
            <rFont val="Tahoma"/>
            <family val="2"/>
          </rPr>
          <t>W12 8690</t>
        </r>
      </text>
    </comment>
    <comment ref="G15" authorId="2" shapeId="0" xr:uid="{3AA5C0F1-76B1-466C-9465-28C0538DEE16}">
      <text>
        <r>
          <rPr>
            <sz val="12"/>
            <color rgb="FF000000"/>
            <rFont val="Aptos Narrow"/>
            <family val="2"/>
          </rPr>
          <t xml:space="preserve">Tran Dat:
</t>
        </r>
        <r>
          <rPr>
            <sz val="12"/>
            <color rgb="FF000000"/>
            <rFont val="Aptos Narrow"/>
            <family val="2"/>
          </rPr>
          <t>9590</t>
        </r>
      </text>
    </comment>
    <comment ref="B16" authorId="0" shapeId="0" xr:uid="{BF481360-98FD-BF45-83DB-979F8CB2C838}">
      <text>
        <r>
          <rPr>
            <b/>
            <sz val="10"/>
            <color rgb="FF000000"/>
            <rFont val="Tahoma"/>
            <family val="2"/>
          </rPr>
          <t>was 14390</t>
        </r>
      </text>
    </comment>
    <comment ref="E16" authorId="0" shapeId="0" xr:uid="{0A9918EB-154D-984B-8B03-CD53B75E3B64}">
      <text>
        <r>
          <rPr>
            <b/>
            <sz val="10"/>
            <color rgb="FF000000"/>
            <rFont val="Tahoma"/>
            <family val="2"/>
          </rPr>
          <t xml:space="preserve">was 16127
</t>
        </r>
        <r>
          <rPr>
            <b/>
            <sz val="10"/>
            <color rgb="FF000000"/>
            <rFont val="Tahoma"/>
            <family val="2"/>
          </rPr>
          <t xml:space="preserve">
</t>
        </r>
        <r>
          <rPr>
            <b/>
            <sz val="10"/>
            <color rgb="FF000000"/>
            <rFont val="Tahoma"/>
            <family val="2"/>
          </rPr>
          <t>vnp1%</t>
        </r>
      </text>
    </comment>
    <comment ref="G16" authorId="2" shapeId="0" xr:uid="{31FC2138-D510-DB4B-AEC9-B2961C823349}">
      <text>
        <r>
          <rPr>
            <sz val="12"/>
            <color rgb="FF000000"/>
            <rFont val="Aptos Narrow"/>
            <family val="2"/>
          </rPr>
          <t xml:space="preserve">Tran Dat:
</t>
        </r>
        <r>
          <rPr>
            <sz val="12"/>
            <color rgb="FF000000"/>
            <rFont val="Aptos Narrow"/>
            <family val="2"/>
          </rPr>
          <t>16.190</t>
        </r>
      </text>
    </comment>
    <comment ref="F17" authorId="1" shapeId="0" xr:uid="{A3233BBC-C8C2-4017-B0C1-45CDC81A6F58}">
      <text>
        <r>
          <rPr>
            <sz val="12"/>
            <color theme="1"/>
            <rFont val="Aptos Narrow"/>
            <family val="2"/>
            <scheme val="minor"/>
          </rPr>
          <t>chit trang:
21.990k</t>
        </r>
      </text>
    </comment>
    <comment ref="G18" authorId="2" shapeId="0" xr:uid="{4B86ED0A-B9E1-4536-87DA-E405C2B48513}">
      <text>
        <r>
          <rPr>
            <sz val="12"/>
            <color rgb="FF000000"/>
            <rFont val="Aptos Narrow"/>
            <family val="2"/>
          </rPr>
          <t xml:space="preserve">Tran Dat:
</t>
        </r>
        <r>
          <rPr>
            <sz val="12"/>
            <color rgb="FF000000"/>
            <rFont val="Aptos Narrow"/>
            <family val="2"/>
          </rPr>
          <t>26590</t>
        </r>
      </text>
    </comment>
    <comment ref="B19" authorId="0" shapeId="0" xr:uid="{6D5BA87D-EF70-5D47-9241-6FB39CDB6A7E}">
      <text>
        <r>
          <rPr>
            <b/>
            <sz val="10"/>
            <color rgb="FF000000"/>
            <rFont val="Tahoma"/>
            <family val="2"/>
          </rPr>
          <t>was 36640</t>
        </r>
      </text>
    </comment>
    <comment ref="D20" authorId="4" shapeId="0" xr:uid="{0BA187A1-6FF8-5748-BEF4-30E9A17D2A93}">
      <text>
        <r>
          <rPr>
            <b/>
            <sz val="10"/>
            <color rgb="FF000000"/>
            <rFont val="Tahoma"/>
            <family val="2"/>
          </rPr>
          <t>Việt Hoàng:</t>
        </r>
        <r>
          <rPr>
            <sz val="10"/>
            <color rgb="FF000000"/>
            <rFont val="Tahoma"/>
            <family val="2"/>
          </rPr>
          <t xml:space="preserve">
</t>
        </r>
        <r>
          <rPr>
            <sz val="10"/>
            <color rgb="FF000000"/>
            <rFont val="Tahoma"/>
            <family val="2"/>
          </rPr>
          <t>5.890.000</t>
        </r>
      </text>
    </comment>
    <comment ref="E20" authorId="0" shapeId="0" xr:uid="{1C6CEB26-5E02-F24A-AD4A-0AF9C90403C3}">
      <text>
        <r>
          <rPr>
            <b/>
            <sz val="10"/>
            <color rgb="FF000000"/>
            <rFont val="Tahoma"/>
            <family val="2"/>
          </rPr>
          <t xml:space="preserve">was 5732
</t>
        </r>
        <r>
          <rPr>
            <b/>
            <sz val="10"/>
            <color rgb="FF000000"/>
            <rFont val="Tahoma"/>
            <family val="2"/>
          </rPr>
          <t xml:space="preserve">
</t>
        </r>
        <r>
          <rPr>
            <b/>
            <sz val="10"/>
            <color rgb="FF000000"/>
            <rFont val="Tahoma"/>
            <family val="2"/>
          </rPr>
          <t>vnp1%</t>
        </r>
      </text>
    </comment>
    <comment ref="F20" authorId="1" shapeId="0" xr:uid="{77B0BAAF-4BA4-4F49-994E-78841C25201E}">
      <text>
        <r>
          <rPr>
            <sz val="12"/>
            <color theme="1"/>
            <rFont val="Aptos Narrow"/>
            <family val="2"/>
            <scheme val="minor"/>
          </rPr>
          <t>chit trang:
5.790k</t>
        </r>
      </text>
    </comment>
    <comment ref="G20" authorId="2" shapeId="0" xr:uid="{2EAC5473-471B-41AA-834A-CA56A45A92B8}">
      <text>
        <r>
          <rPr>
            <sz val="12"/>
            <color theme="1"/>
            <rFont val="Aptos Narrow"/>
            <family val="2"/>
            <scheme val="minor"/>
          </rPr>
          <t>Tran Dat:
5790</t>
        </r>
      </text>
    </comment>
    <comment ref="F21" authorId="1" shapeId="0" xr:uid="{34A676A6-0828-FB42-BCEC-2B12E1B8B945}">
      <text>
        <r>
          <rPr>
            <sz val="12"/>
            <color theme="1"/>
            <rFont val="Aptos Narrow"/>
            <family val="2"/>
            <scheme val="minor"/>
          </rPr>
          <t>chit trang:
6.590</t>
        </r>
      </text>
    </comment>
    <comment ref="D22" authorId="4" shapeId="0" xr:uid="{5D523012-AC6C-2047-A55F-F188D884CE98}">
      <text>
        <r>
          <rPr>
            <b/>
            <sz val="10"/>
            <color rgb="FF000000"/>
            <rFont val="Tahoma"/>
            <family val="2"/>
          </rPr>
          <t>Việt Hoàng:</t>
        </r>
        <r>
          <rPr>
            <sz val="10"/>
            <color rgb="FF000000"/>
            <rFont val="Tahoma"/>
            <family val="2"/>
          </rPr>
          <t xml:space="preserve">
</t>
        </r>
        <r>
          <rPr>
            <sz val="10"/>
            <color rgb="FF000000"/>
            <rFont val="Tahoma"/>
            <family val="2"/>
          </rPr>
          <t>6.490.000</t>
        </r>
      </text>
    </comment>
    <comment ref="E22" authorId="0" shapeId="0" xr:uid="{E8C30028-12F1-274B-9D55-DFD6BDD1A091}">
      <text>
        <r>
          <rPr>
            <b/>
            <sz val="10"/>
            <color rgb="FF000000"/>
            <rFont val="Tahoma"/>
            <family val="2"/>
          </rPr>
          <t xml:space="preserve">was 6128
</t>
        </r>
        <r>
          <rPr>
            <b/>
            <sz val="10"/>
            <color rgb="FF000000"/>
            <rFont val="Tahoma"/>
            <family val="2"/>
          </rPr>
          <t xml:space="preserve">
</t>
        </r>
        <r>
          <rPr>
            <b/>
            <sz val="10"/>
            <color rgb="FF000000"/>
            <rFont val="Tahoma"/>
            <family val="2"/>
          </rPr>
          <t>vnp1%</t>
        </r>
      </text>
    </comment>
    <comment ref="F22" authorId="1" shapeId="0" xr:uid="{0AA2657A-44C9-421A-AAE1-FDF8914DAB0C}">
      <text>
        <r>
          <rPr>
            <sz val="12"/>
            <color theme="1"/>
            <rFont val="Aptos Narrow"/>
            <family val="2"/>
            <scheme val="minor"/>
          </rPr>
          <t>chit trang:
6.590</t>
        </r>
      </text>
    </comment>
    <comment ref="G22" authorId="2" shapeId="0" xr:uid="{564B647A-3A9E-4373-B4D8-2E0EFA72FB44}">
      <text>
        <r>
          <rPr>
            <sz val="12"/>
            <color theme="1"/>
            <rFont val="Aptos Narrow"/>
            <family val="2"/>
            <scheme val="minor"/>
          </rPr>
          <t>Tran Dat:
6590</t>
        </r>
      </text>
    </comment>
    <comment ref="D24" authorId="4" shapeId="0" xr:uid="{9E7763B5-4E47-E64E-A60C-6482254B08F8}">
      <text>
        <r>
          <rPr>
            <b/>
            <sz val="10"/>
            <color rgb="FF000000"/>
            <rFont val="Tahoma"/>
            <family val="2"/>
          </rPr>
          <t>Việt Hoàng:</t>
        </r>
        <r>
          <rPr>
            <sz val="10"/>
            <color rgb="FF000000"/>
            <rFont val="Tahoma"/>
            <family val="2"/>
          </rPr>
          <t xml:space="preserve">
</t>
        </r>
        <r>
          <rPr>
            <sz val="10"/>
            <color rgb="FF000000"/>
            <rFont val="Tahoma"/>
            <family val="2"/>
          </rPr>
          <t>10.590.000</t>
        </r>
      </text>
    </comment>
    <comment ref="E24" authorId="0" shapeId="0" xr:uid="{3D43AF11-05EF-B947-9ECE-BE9416DBAE96}">
      <text>
        <r>
          <rPr>
            <b/>
            <sz val="10"/>
            <color rgb="FF000000"/>
            <rFont val="Tahoma"/>
            <family val="2"/>
          </rPr>
          <t xml:space="preserve">was 10187
</t>
        </r>
        <r>
          <rPr>
            <b/>
            <sz val="10"/>
            <color rgb="FF000000"/>
            <rFont val="Tahoma"/>
            <family val="2"/>
          </rPr>
          <t xml:space="preserve">
</t>
        </r>
        <r>
          <rPr>
            <b/>
            <sz val="10"/>
            <color rgb="FF000000"/>
            <rFont val="Tahoma"/>
            <family val="2"/>
          </rPr>
          <t>vnp1%</t>
        </r>
      </text>
    </comment>
    <comment ref="F24" authorId="1" shapeId="0" xr:uid="{97222466-A239-864E-9BAC-9F9DC0E56053}">
      <text>
        <r>
          <rPr>
            <sz val="12"/>
            <color theme="1"/>
            <rFont val="Aptos Narrow"/>
            <family val="2"/>
            <scheme val="minor"/>
          </rPr>
          <t>chit trang:
10.790</t>
        </r>
      </text>
    </comment>
    <comment ref="G24" authorId="2" shapeId="0" xr:uid="{7108665F-FCEA-4696-B489-76636A3C6163}">
      <text>
        <r>
          <rPr>
            <sz val="12"/>
            <color rgb="FF000000"/>
            <rFont val="Aptos Narrow"/>
            <family val="2"/>
          </rPr>
          <t xml:space="preserve">Tran Dat:
</t>
        </r>
        <r>
          <rPr>
            <sz val="12"/>
            <color rgb="FF000000"/>
            <rFont val="Aptos Narrow"/>
            <family val="2"/>
          </rPr>
          <t>10590</t>
        </r>
      </text>
    </comment>
    <comment ref="D26" authorId="4" shapeId="0" xr:uid="{F54CEBA0-99EC-CA4B-B7E7-F79F05E6CE9C}">
      <text>
        <r>
          <rPr>
            <b/>
            <sz val="10"/>
            <color rgb="FF000000"/>
            <rFont val="Tahoma"/>
            <family val="2"/>
          </rPr>
          <t>Việt Hoàng:</t>
        </r>
        <r>
          <rPr>
            <sz val="10"/>
            <color rgb="FF000000"/>
            <rFont val="Tahoma"/>
            <family val="2"/>
          </rPr>
          <t xml:space="preserve">
</t>
        </r>
        <r>
          <rPr>
            <sz val="10"/>
            <color rgb="FF000000"/>
            <rFont val="Tahoma"/>
            <family val="2"/>
          </rPr>
          <t>11.390.000</t>
        </r>
      </text>
    </comment>
    <comment ref="E26" authorId="0" shapeId="0" xr:uid="{7B801E6A-C6A3-D54D-8FD3-37B7449533F0}">
      <text>
        <r>
          <rPr>
            <b/>
            <sz val="10"/>
            <color rgb="FF000000"/>
            <rFont val="Tahoma"/>
            <family val="2"/>
          </rPr>
          <t>was 10880</t>
        </r>
      </text>
    </comment>
    <comment ref="F26" authorId="1" shapeId="0" xr:uid="{2B671198-5454-4AF7-AF20-15E5913A9BD1}">
      <text>
        <r>
          <rPr>
            <sz val="12"/>
            <color theme="1"/>
            <rFont val="Aptos Narrow"/>
            <family val="2"/>
            <scheme val="minor"/>
          </rPr>
          <t xml:space="preserve">chit trang:
</t>
        </r>
      </text>
    </comment>
    <comment ref="G26" authorId="2" shapeId="0" xr:uid="{EA7ABA17-4B7C-4590-808C-CCBCD25740E5}">
      <text>
        <r>
          <rPr>
            <sz val="12"/>
            <color theme="1"/>
            <rFont val="Aptos Narrow"/>
            <family val="2"/>
            <scheme val="minor"/>
          </rPr>
          <t xml:space="preserve">Tran Dat:
11290
</t>
        </r>
      </text>
    </comment>
    <comment ref="B27" authorId="0" shapeId="0" xr:uid="{701326ED-34C9-804F-9230-E0E8B22C0EC2}">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28" authorId="1" shapeId="0" xr:uid="{CC564EDA-95CF-4942-A123-3884E517BBFE}">
      <text>
        <r>
          <rPr>
            <sz val="12"/>
            <color theme="1"/>
            <rFont val="Aptos Narrow"/>
            <family val="2"/>
            <scheme val="minor"/>
          </rPr>
          <t>chit trang:
21.990.000</t>
        </r>
      </text>
    </comment>
    <comment ref="B29" authorId="0" shapeId="0" xr:uid="{9FA3FB20-4B7B-3740-A18C-E7C30E1C750A}">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29" authorId="4" shapeId="0" xr:uid="{4EC6974C-3F25-4748-A18E-14A17A6C5D47}">
      <text>
        <r>
          <rPr>
            <b/>
            <sz val="10"/>
            <color rgb="FF000000"/>
            <rFont val="Tahoma"/>
            <family val="2"/>
          </rPr>
          <t>Việt Hoàng:</t>
        </r>
        <r>
          <rPr>
            <sz val="10"/>
            <color rgb="FF000000"/>
            <rFont val="Tahoma"/>
            <family val="2"/>
          </rPr>
          <t xml:space="preserve">
</t>
        </r>
        <r>
          <rPr>
            <sz val="10"/>
            <color rgb="FF000000"/>
            <rFont val="Tahoma"/>
            <family val="2"/>
          </rPr>
          <t>5.500.000</t>
        </r>
      </text>
    </comment>
    <comment ref="E29" authorId="0" shapeId="0" xr:uid="{BB62A65D-713E-E745-BC20-9230F275F354}">
      <text>
        <r>
          <rPr>
            <b/>
            <sz val="10"/>
            <color rgb="FF000000"/>
            <rFont val="Tahoma"/>
            <family val="2"/>
          </rPr>
          <t xml:space="preserve">was 5633
</t>
        </r>
        <r>
          <rPr>
            <b/>
            <sz val="10"/>
            <color rgb="FF000000"/>
            <rFont val="Tahoma"/>
            <family val="2"/>
          </rPr>
          <t xml:space="preserve">
</t>
        </r>
        <r>
          <rPr>
            <b/>
            <sz val="10"/>
            <color rgb="FF000000"/>
            <rFont val="Tahoma"/>
            <family val="2"/>
          </rPr>
          <t>vnp1%</t>
        </r>
      </text>
    </comment>
    <comment ref="F29" authorId="1" shapeId="0" xr:uid="{EC344299-FAF9-4185-93D8-5163905769B0}">
      <text>
        <r>
          <rPr>
            <sz val="12"/>
            <color theme="1"/>
            <rFont val="Aptos Narrow"/>
            <family val="2"/>
            <scheme val="minor"/>
          </rPr>
          <t>chit trang:
5.590</t>
        </r>
      </text>
    </comment>
    <comment ref="G29" authorId="2" shapeId="0" xr:uid="{689B8F8B-B748-4FBF-BF44-6965C7821DE6}">
      <text>
        <r>
          <rPr>
            <sz val="12"/>
            <color theme="1"/>
            <rFont val="Aptos Narrow"/>
            <family val="2"/>
            <scheme val="minor"/>
          </rPr>
          <t>Tran Dat:
5590</t>
        </r>
      </text>
    </comment>
    <comment ref="B30" authorId="0" shapeId="0" xr:uid="{AC3C9D6F-2181-E84D-B6E6-6ABC80152C2F}">
      <text>
        <r>
          <rPr>
            <b/>
            <sz val="10"/>
            <color rgb="FF000000"/>
            <rFont val="Tahoma"/>
            <family val="2"/>
          </rPr>
          <t xml:space="preserve">was 4490
</t>
        </r>
      </text>
    </comment>
    <comment ref="D30" authorId="4" shapeId="0" xr:uid="{8C484DEA-1E21-3842-8CBC-69FDA1397B2C}">
      <text>
        <r>
          <rPr>
            <b/>
            <sz val="10"/>
            <color rgb="FF000000"/>
            <rFont val="Tahoma"/>
            <family val="2"/>
          </rPr>
          <t>Việt Hoàng:</t>
        </r>
        <r>
          <rPr>
            <sz val="10"/>
            <color rgb="FF000000"/>
            <rFont val="Tahoma"/>
            <family val="2"/>
          </rPr>
          <t xml:space="preserve">
</t>
        </r>
        <r>
          <rPr>
            <sz val="10"/>
            <color rgb="FF000000"/>
            <rFont val="Tahoma"/>
            <family val="2"/>
          </rPr>
          <t>4.540.000</t>
        </r>
      </text>
    </comment>
    <comment ref="E30" authorId="0" shapeId="0" xr:uid="{9680F8E6-E798-A147-B298-AE6FDAEFC813}">
      <text>
        <r>
          <rPr>
            <b/>
            <sz val="10"/>
            <color rgb="FF000000"/>
            <rFont val="Tahoma"/>
            <family val="2"/>
          </rPr>
          <t xml:space="preserve">was 4445
</t>
        </r>
        <r>
          <rPr>
            <b/>
            <sz val="10"/>
            <color rgb="FF000000"/>
            <rFont val="Tahoma"/>
            <family val="2"/>
          </rPr>
          <t xml:space="preserve">
</t>
        </r>
        <r>
          <rPr>
            <b/>
            <sz val="10"/>
            <color rgb="FF000000"/>
            <rFont val="Tahoma"/>
            <family val="2"/>
          </rPr>
          <t>vnp1%</t>
        </r>
      </text>
    </comment>
    <comment ref="G30" authorId="2" shapeId="0" xr:uid="{665E0574-7360-4A04-89F0-BC416DD64CD6}">
      <text>
        <r>
          <rPr>
            <sz val="12"/>
            <color theme="1"/>
            <rFont val="Aptos Narrow"/>
            <family val="2"/>
            <scheme val="minor"/>
          </rPr>
          <t xml:space="preserve">Tran Dat:
4590
</t>
        </r>
      </text>
    </comment>
    <comment ref="B31" authorId="0" shapeId="0" xr:uid="{9DFFA37C-D30A-8047-BABF-2D3468EB8E13}">
      <text>
        <r>
          <rPr>
            <b/>
            <sz val="10"/>
            <color rgb="FF000000"/>
            <rFont val="Tahoma"/>
            <family val="2"/>
          </rPr>
          <t>was 3190</t>
        </r>
      </text>
    </comment>
    <comment ref="D31" authorId="4" shapeId="0" xr:uid="{CD5CFE2D-D929-D24C-AFF9-921A45FF8D8E}">
      <text>
        <r>
          <rPr>
            <b/>
            <sz val="10"/>
            <color rgb="FF000000"/>
            <rFont val="Tahoma"/>
            <family val="2"/>
          </rPr>
          <t>Việt Hoàng:</t>
        </r>
        <r>
          <rPr>
            <sz val="10"/>
            <color rgb="FF000000"/>
            <rFont val="Tahoma"/>
            <family val="2"/>
          </rPr>
          <t xml:space="preserve">
</t>
        </r>
        <r>
          <rPr>
            <sz val="10"/>
            <color rgb="FF000000"/>
            <rFont val="Tahoma"/>
            <family val="2"/>
          </rPr>
          <t>3.290.000</t>
        </r>
      </text>
    </comment>
    <comment ref="E31" authorId="0" shapeId="0" xr:uid="{920232E0-9C51-F44C-A1A5-9A80FD1BD35E}">
      <text>
        <r>
          <rPr>
            <b/>
            <sz val="10"/>
            <color rgb="FF000000"/>
            <rFont val="Tahoma"/>
            <family val="2"/>
          </rPr>
          <t xml:space="preserve">was 3290
</t>
        </r>
      </text>
    </comment>
    <comment ref="F31" authorId="1" shapeId="0" xr:uid="{59BA635A-6664-445E-9AE8-68262679C89F}">
      <text>
        <r>
          <rPr>
            <sz val="12"/>
            <color theme="1"/>
            <rFont val="Aptos Narrow"/>
            <family val="2"/>
            <scheme val="minor"/>
          </rPr>
          <t>chit trang:
3.290</t>
        </r>
      </text>
    </comment>
    <comment ref="G31" authorId="2" shapeId="0" xr:uid="{A8BC20B9-B110-4324-BC08-4F7C7C829619}">
      <text>
        <r>
          <rPr>
            <sz val="12"/>
            <color theme="1"/>
            <rFont val="Aptos Narrow"/>
            <family val="2"/>
            <scheme val="minor"/>
          </rPr>
          <t>Tran Dat:
3290</t>
        </r>
      </text>
    </comment>
    <comment ref="B32" authorId="0" shapeId="0" xr:uid="{6D332065-60BC-2346-BBE9-17FB80F2DE5D}">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G32" authorId="2" shapeId="0" xr:uid="{BE41D0B2-361A-45E0-8CBC-A9D5DE487900}">
      <text>
        <r>
          <rPr>
            <sz val="12"/>
            <color theme="1"/>
            <rFont val="Aptos Narrow"/>
            <family val="2"/>
            <scheme val="minor"/>
          </rPr>
          <t>Tran Dat:
16490</t>
        </r>
      </text>
    </comment>
    <comment ref="D33" authorId="4" shapeId="0" xr:uid="{8035C84E-BC52-2C41-941E-CA1A2DA18FD0}">
      <text>
        <r>
          <rPr>
            <b/>
            <sz val="10"/>
            <color rgb="FF000000"/>
            <rFont val="Tahoma"/>
            <family val="2"/>
          </rPr>
          <t>Việt Hoàng:</t>
        </r>
        <r>
          <rPr>
            <sz val="10"/>
            <color rgb="FF000000"/>
            <rFont val="Tahoma"/>
            <family val="2"/>
          </rPr>
          <t xml:space="preserve">
</t>
        </r>
        <r>
          <rPr>
            <sz val="10"/>
            <color rgb="FF000000"/>
            <rFont val="Tahoma"/>
            <family val="2"/>
          </rPr>
          <t>20.090.000</t>
        </r>
      </text>
    </comment>
    <comment ref="F33" authorId="1" shapeId="0" xr:uid="{B7529790-1A86-A542-990A-DF15C8B88925}">
      <text>
        <r>
          <rPr>
            <sz val="12"/>
            <color theme="1"/>
            <rFont val="Aptos Narrow"/>
            <family val="2"/>
            <scheme val="minor"/>
          </rPr>
          <t>chit trang:
20.290</t>
        </r>
      </text>
    </comment>
    <comment ref="G33" authorId="2" shapeId="0" xr:uid="{C7BE6EEA-E260-451E-81C1-3FA2C58E867C}">
      <text>
        <r>
          <rPr>
            <sz val="12"/>
            <color theme="1"/>
            <rFont val="Aptos Narrow"/>
            <family val="2"/>
            <scheme val="minor"/>
          </rPr>
          <t>Tran Dat:
20590</t>
        </r>
      </text>
    </comment>
    <comment ref="B34" authorId="0" shapeId="0" xr:uid="{EA46D4ED-1629-B445-9AB3-4F103630DFE0}">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1" shapeId="0" xr:uid="{A3EA3705-2C53-49EA-ABEE-DEBDF2F28AA4}">
      <text>
        <r>
          <rPr>
            <sz val="12"/>
            <color theme="1"/>
            <rFont val="Aptos Narrow"/>
            <family val="2"/>
            <scheme val="minor"/>
          </rPr>
          <t>chit trang:
25.890</t>
        </r>
      </text>
    </comment>
    <comment ref="G35" authorId="2" shapeId="0" xr:uid="{64EEAA22-CC74-4D34-955A-57E64F8F2FD9}">
      <text>
        <r>
          <rPr>
            <sz val="12"/>
            <color theme="1"/>
            <rFont val="Aptos Narrow"/>
            <family val="2"/>
            <scheme val="minor"/>
          </rPr>
          <t xml:space="preserve">Tran Dat:
25690
</t>
        </r>
      </text>
    </comment>
    <comment ref="G36" authorId="2" shapeId="0" xr:uid="{6F982D40-239B-403E-8638-3C18C3E973A7}">
      <text>
        <r>
          <rPr>
            <sz val="12"/>
            <color theme="1"/>
            <rFont val="Aptos Narrow"/>
            <family val="2"/>
            <scheme val="minor"/>
          </rPr>
          <t xml:space="preserve">Tran Dat:
31290000
</t>
        </r>
      </text>
    </comment>
    <comment ref="D37" authorId="4" shapeId="0" xr:uid="{3F392AEE-F474-DB43-8ACD-E8D7A13A7DA7}">
      <text>
        <r>
          <rPr>
            <b/>
            <sz val="10"/>
            <color rgb="FF000000"/>
            <rFont val="Tahoma"/>
            <family val="2"/>
          </rPr>
          <t>Việt Hoàng:</t>
        </r>
        <r>
          <rPr>
            <sz val="10"/>
            <color rgb="FF000000"/>
            <rFont val="Tahoma"/>
            <family val="2"/>
          </rPr>
          <t xml:space="preserve">
</t>
        </r>
        <r>
          <rPr>
            <sz val="10"/>
            <color rgb="FF000000"/>
            <rFont val="Tahoma"/>
            <family val="2"/>
          </rPr>
          <t>39.990.000</t>
        </r>
      </text>
    </comment>
    <comment ref="F37" authorId="1" shapeId="0" xr:uid="{CBDE9F36-103B-4238-B896-1C168BD62628}">
      <text>
        <r>
          <rPr>
            <sz val="12"/>
            <color rgb="FF000000"/>
            <rFont val="Aptos Narrow"/>
            <family val="2"/>
          </rPr>
          <t xml:space="preserve">chit trang:
</t>
        </r>
        <r>
          <rPr>
            <sz val="12"/>
            <color rgb="FF000000"/>
            <rFont val="Aptos Narrow"/>
            <family val="2"/>
          </rPr>
          <t>39.290</t>
        </r>
      </text>
    </comment>
    <comment ref="G37" authorId="2" shapeId="0" xr:uid="{54CE3153-3056-445D-B1ED-A5B2E3CACB58}">
      <text>
        <r>
          <rPr>
            <sz val="12"/>
            <color theme="1"/>
            <rFont val="Aptos Narrow"/>
            <family val="2"/>
            <scheme val="minor"/>
          </rPr>
          <t>Tran Dat:
38990</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s>
  <commentList>
    <comment ref="C2" authorId="0" shapeId="0" xr:uid="{C2E355D4-F7C9-7747-9614-C140E7127AB8}">
      <text>
        <r>
          <rPr>
            <b/>
            <sz val="10"/>
            <color rgb="FF000000"/>
            <rFont val="Tahoma"/>
            <family val="2"/>
          </rPr>
          <t>W2 16290</t>
        </r>
      </text>
    </comment>
    <comment ref="D2" authorId="1" shapeId="0" xr:uid="{20779234-2CE7-C845-A955-9922C244D486}">
      <text>
        <r>
          <rPr>
            <b/>
            <sz val="10"/>
            <color rgb="FF000000"/>
            <rFont val="Tahoma"/>
            <family val="2"/>
          </rPr>
          <t>Việt Hoàng:</t>
        </r>
        <r>
          <rPr>
            <sz val="10"/>
            <color rgb="FF000000"/>
            <rFont val="Tahoma"/>
            <family val="2"/>
          </rPr>
          <t xml:space="preserve">
</t>
        </r>
        <r>
          <rPr>
            <sz val="10"/>
            <color rgb="FF000000"/>
            <rFont val="Tahoma"/>
            <family val="2"/>
          </rPr>
          <t>16.190.000</t>
        </r>
      </text>
    </comment>
    <comment ref="E2" authorId="2" shapeId="0" xr:uid="{4019B898-831D-F24F-B55C-C71BE9725BA2}">
      <text>
        <r>
          <rPr>
            <b/>
            <sz val="10"/>
            <color rgb="FF000000"/>
            <rFont val="Tahoma"/>
            <family val="2"/>
          </rPr>
          <t>giờ vàng</t>
        </r>
      </text>
    </comment>
    <comment ref="D3" authorId="1" shapeId="0" xr:uid="{C3C5D071-1068-7249-AC2C-8344F8FC3AA4}">
      <text>
        <r>
          <rPr>
            <b/>
            <sz val="10"/>
            <color rgb="FF000000"/>
            <rFont val="Tahoma"/>
            <family val="2"/>
          </rPr>
          <t>Việt Hoàng:</t>
        </r>
        <r>
          <rPr>
            <sz val="10"/>
            <color rgb="FF000000"/>
            <rFont val="Tahoma"/>
            <family val="2"/>
          </rPr>
          <t xml:space="preserve">
</t>
        </r>
        <r>
          <rPr>
            <sz val="10"/>
            <color rgb="FF000000"/>
            <rFont val="Tahoma"/>
            <family val="2"/>
          </rPr>
          <t>18.890.000</t>
        </r>
      </text>
    </comment>
    <comment ref="E3" authorId="2" shapeId="0" xr:uid="{C363853B-2C3A-5241-8CA6-99E1318C1F63}">
      <text>
        <r>
          <rPr>
            <b/>
            <sz val="10"/>
            <color rgb="FF000000"/>
            <rFont val="Tahoma"/>
            <family val="2"/>
          </rPr>
          <t>Giờ vàng</t>
        </r>
      </text>
    </comment>
    <comment ref="B4" authorId="2" shapeId="0" xr:uid="{A86E086D-BD0A-754E-8D5D-DEE53286EF88}">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2" shapeId="0" xr:uid="{594F0CF7-290D-0B4C-952B-4D93F7D1E952}">
      <text>
        <r>
          <rPr>
            <b/>
            <sz val="10"/>
            <color rgb="FF000000"/>
            <rFont val="Tahoma"/>
            <family val="2"/>
          </rPr>
          <t>Giờ vàng</t>
        </r>
      </text>
    </comment>
    <comment ref="E5" authorId="2" shapeId="0" xr:uid="{1C5DC66E-CB26-6444-B923-3F878DF4FEC6}">
      <text>
        <r>
          <rPr>
            <b/>
            <sz val="10"/>
            <color rgb="FF000000"/>
            <rFont val="Tahoma"/>
            <family val="2"/>
          </rPr>
          <t xml:space="preserve">Giờ vàng
</t>
        </r>
        <r>
          <rPr>
            <sz val="10"/>
            <color rgb="FF000000"/>
            <rFont val="Tahoma"/>
            <family val="2"/>
          </rPr>
          <t xml:space="preserve">
</t>
        </r>
      </text>
    </comment>
    <comment ref="B6" authorId="2" shapeId="0" xr:uid="{1370649E-2993-064B-9E96-F1ED110B76B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F9D6C25F-87EF-5045-9C18-EDAFF94E9086}">
      <text>
        <r>
          <rPr>
            <b/>
            <sz val="10"/>
            <color rgb="FF000000"/>
            <rFont val="Tahoma"/>
            <family val="2"/>
          </rPr>
          <t>W13 30290</t>
        </r>
      </text>
    </comment>
    <comment ref="D6" authorId="1" shapeId="0" xr:uid="{6695D33E-31F4-A843-8AA3-BBB6AFABAC7E}">
      <text>
        <r>
          <rPr>
            <b/>
            <sz val="10"/>
            <color rgb="FF000000"/>
            <rFont val="Tahoma"/>
            <family val="2"/>
          </rPr>
          <t>Việt Hoàng:</t>
        </r>
        <r>
          <rPr>
            <sz val="10"/>
            <color rgb="FF000000"/>
            <rFont val="Tahoma"/>
            <family val="2"/>
          </rPr>
          <t xml:space="preserve">
</t>
        </r>
        <r>
          <rPr>
            <sz val="10"/>
            <color rgb="FF000000"/>
            <rFont val="Tahoma"/>
            <family val="2"/>
          </rPr>
          <t>30.290.000</t>
        </r>
      </text>
    </comment>
    <comment ref="E6" authorId="2" shapeId="0" xr:uid="{8BFF6CC4-118B-3F4D-8D80-D93B7287BFCD}">
      <text>
        <r>
          <rPr>
            <b/>
            <sz val="10"/>
            <color rgb="FF000000"/>
            <rFont val="Tahoma"/>
            <family val="2"/>
          </rPr>
          <t>Giờ vàng</t>
        </r>
        <r>
          <rPr>
            <sz val="10"/>
            <color rgb="FF000000"/>
            <rFont val="Tahoma"/>
            <family val="2"/>
          </rPr>
          <t xml:space="preserve">
</t>
        </r>
      </text>
    </comment>
    <comment ref="F6" authorId="3" shapeId="0" xr:uid="{6A049D35-46FC-A243-A2C3-2B4AF9E34A8F}">
      <text>
        <r>
          <rPr>
            <sz val="12"/>
            <color theme="1"/>
            <rFont val="Aptos Narrow"/>
            <family val="2"/>
            <scheme val="minor"/>
          </rPr>
          <t>chit trang:
29950</t>
        </r>
      </text>
    </comment>
    <comment ref="G6" authorId="4" shapeId="0" xr:uid="{6F81A966-71F8-194C-A409-C7454B83D01F}">
      <text>
        <r>
          <rPr>
            <sz val="12"/>
            <color theme="1"/>
            <rFont val="Aptos Narrow"/>
            <family val="2"/>
            <scheme val="minor"/>
          </rPr>
          <t>Tran Dat:
29.890</t>
        </r>
      </text>
    </comment>
    <comment ref="D7" authorId="1" shapeId="0" xr:uid="{4E6ECF1F-D59A-2941-8EEF-E251D49B4B10}">
      <text>
        <r>
          <rPr>
            <b/>
            <sz val="10"/>
            <color rgb="FF000000"/>
            <rFont val="Tahoma"/>
            <family val="2"/>
          </rPr>
          <t>Việt Hoàng:</t>
        </r>
        <r>
          <rPr>
            <sz val="10"/>
            <color rgb="FF000000"/>
            <rFont val="Tahoma"/>
            <family val="2"/>
          </rPr>
          <t xml:space="preserve">
</t>
        </r>
        <r>
          <rPr>
            <sz val="10"/>
            <color rgb="FF000000"/>
            <rFont val="Tahoma"/>
            <family val="2"/>
          </rPr>
          <t>15.590.000</t>
        </r>
      </text>
    </comment>
    <comment ref="F7" authorId="3" shapeId="0" xr:uid="{A89B95B1-8E49-4F9D-BE67-EB85DB8720AA}">
      <text>
        <r>
          <rPr>
            <sz val="12"/>
            <color theme="1"/>
            <rFont val="Aptos Narrow"/>
            <family val="2"/>
            <scheme val="minor"/>
          </rPr>
          <t>chit trang:
15.390</t>
        </r>
      </text>
    </comment>
    <comment ref="C8" authorId="0" shapeId="0" xr:uid="{7CCA7680-AD1A-254E-9684-C551A89CFA19}">
      <text>
        <r>
          <rPr>
            <b/>
            <sz val="10"/>
            <color rgb="FF000000"/>
            <rFont val="Tahoma"/>
            <family val="2"/>
          </rPr>
          <t>W2 19290</t>
        </r>
      </text>
    </comment>
    <comment ref="D8" authorId="1" shapeId="0" xr:uid="{5CE51BE9-4F0F-494D-8559-564A151EC1D8}">
      <text>
        <r>
          <rPr>
            <b/>
            <sz val="10"/>
            <color rgb="FF000000"/>
            <rFont val="Tahoma"/>
            <family val="2"/>
          </rPr>
          <t>Việt Hoàng:</t>
        </r>
        <r>
          <rPr>
            <sz val="10"/>
            <color rgb="FF000000"/>
            <rFont val="Tahoma"/>
            <family val="2"/>
          </rPr>
          <t xml:space="preserve">
</t>
        </r>
        <r>
          <rPr>
            <sz val="10"/>
            <color rgb="FF000000"/>
            <rFont val="Tahoma"/>
            <family val="2"/>
          </rPr>
          <t>19.290.000</t>
        </r>
      </text>
    </comment>
    <comment ref="F8" authorId="3" shapeId="0" xr:uid="{DF6ED769-34C3-0149-B997-2EC9F3361CE2}">
      <text>
        <r>
          <rPr>
            <sz val="12"/>
            <color rgb="FF000000"/>
            <rFont val="Aptos Narrow"/>
            <family val="2"/>
          </rPr>
          <t xml:space="preserve">chit trang:
</t>
        </r>
        <r>
          <rPr>
            <sz val="12"/>
            <color rgb="FF000000"/>
            <rFont val="Aptos Narrow"/>
            <family val="2"/>
          </rPr>
          <t>18990k</t>
        </r>
      </text>
    </comment>
    <comment ref="B9" authorId="2" shapeId="0" xr:uid="{29661C05-F86E-B84C-B4D5-7D43E3611E83}">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0" shapeId="0" xr:uid="{DD3E8D2C-9307-7F43-9485-5031036EB747}">
      <text>
        <r>
          <rPr>
            <b/>
            <sz val="10"/>
            <color rgb="FF000000"/>
            <rFont val="Tahoma"/>
            <family val="2"/>
          </rPr>
          <t>W13 29.990</t>
        </r>
      </text>
    </comment>
    <comment ref="F9" authorId="3" shapeId="0" xr:uid="{2D30946F-2C7B-A44B-84ED-5D94D8D04D5A}">
      <text>
        <r>
          <rPr>
            <sz val="12"/>
            <color theme="1"/>
            <rFont val="Aptos Narrow"/>
            <family val="2"/>
            <scheme val="minor"/>
          </rPr>
          <t>chit trang:
28.290</t>
        </r>
      </text>
    </comment>
    <comment ref="B10" authorId="2" shapeId="0" xr:uid="{61729F15-0CF7-E946-B61F-6D41FD848BB9}">
      <text>
        <r>
          <rPr>
            <b/>
            <sz val="10"/>
            <color rgb="FF000000"/>
            <rFont val="Tahoma"/>
            <family val="2"/>
          </rPr>
          <t>was 18440</t>
        </r>
      </text>
    </comment>
    <comment ref="E10" authorId="2" shapeId="0" xr:uid="{DAA66B47-B67A-C249-806C-02955F1FDAF1}">
      <text>
        <r>
          <rPr>
            <b/>
            <sz val="10"/>
            <color rgb="FF000000"/>
            <rFont val="Tahoma"/>
            <family val="2"/>
          </rPr>
          <t>was 18990</t>
        </r>
      </text>
    </comment>
    <comment ref="D11" authorId="1" shapeId="0" xr:uid="{6B279810-EE97-0C4B-A21E-2E0A0F3ED6DB}">
      <text>
        <r>
          <rPr>
            <b/>
            <sz val="10"/>
            <color rgb="FF000000"/>
            <rFont val="Tahoma"/>
            <family val="2"/>
          </rPr>
          <t>Việt Hoàng:</t>
        </r>
        <r>
          <rPr>
            <sz val="10"/>
            <color rgb="FF000000"/>
            <rFont val="Tahoma"/>
            <family val="2"/>
          </rPr>
          <t xml:space="preserve">
</t>
        </r>
        <r>
          <rPr>
            <sz val="10"/>
            <color rgb="FF000000"/>
            <rFont val="Tahoma"/>
            <family val="2"/>
          </rPr>
          <t>12.890.000</t>
        </r>
      </text>
    </comment>
    <comment ref="B12" authorId="2" shapeId="0" xr:uid="{52EFF747-EBE4-5446-ACF4-CD58507387FB}">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2" shapeId="0" xr:uid="{63671B25-B6BD-4243-B470-4C2184007EC1}">
      <text>
        <r>
          <rPr>
            <b/>
            <sz val="10"/>
            <color rgb="FF000000"/>
            <rFont val="Tahoma"/>
            <family val="2"/>
          </rPr>
          <t>Giờ vàng</t>
        </r>
      </text>
    </comment>
    <comment ref="C14" authorId="0" shapeId="0" xr:uid="{6B24E280-A027-DC49-A017-8D7F9C43DA9F}">
      <text>
        <r>
          <rPr>
            <b/>
            <sz val="10"/>
            <color rgb="FF000000"/>
            <rFont val="Tahoma"/>
            <family val="2"/>
          </rPr>
          <t>W2 13590</t>
        </r>
      </text>
    </comment>
    <comment ref="D14" authorId="1" shapeId="0" xr:uid="{63745998-9175-D64B-A34F-54F5AA56F2A8}">
      <text>
        <r>
          <rPr>
            <b/>
            <sz val="10"/>
            <color rgb="FF000000"/>
            <rFont val="Tahoma"/>
            <family val="2"/>
          </rPr>
          <t>Việt Hoàng:</t>
        </r>
        <r>
          <rPr>
            <sz val="10"/>
            <color rgb="FF000000"/>
            <rFont val="Tahoma"/>
            <family val="2"/>
          </rPr>
          <t xml:space="preserve">
</t>
        </r>
        <r>
          <rPr>
            <sz val="10"/>
            <color rgb="FF000000"/>
            <rFont val="Tahoma"/>
            <family val="2"/>
          </rPr>
          <t>13.590.000</t>
        </r>
      </text>
    </comment>
    <comment ref="F14" authorId="3" shapeId="0" xr:uid="{B0A6FBBA-6294-AA4B-AFCF-3A3A0ED2390E}">
      <text>
        <r>
          <rPr>
            <sz val="12"/>
            <color theme="1"/>
            <rFont val="Aptos Narrow"/>
            <family val="2"/>
            <scheme val="minor"/>
          </rPr>
          <t>chit trang:
13590</t>
        </r>
      </text>
    </comment>
    <comment ref="G14" authorId="4" shapeId="0" xr:uid="{964A9E06-832B-4FCD-8A11-50C5D785D4AD}">
      <text>
        <r>
          <rPr>
            <sz val="12"/>
            <color theme="1"/>
            <rFont val="Aptos Narrow"/>
            <family val="2"/>
            <scheme val="minor"/>
          </rPr>
          <t>Tran Dat:
13690</t>
        </r>
      </text>
    </comment>
    <comment ref="B15" authorId="2" shapeId="0" xr:uid="{6AD0748A-B4F1-4946-B1CB-DEE11046600D}">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0" shapeId="0" xr:uid="{5740A68E-D8CD-504E-8F90-CD488142F4E7}">
      <text>
        <r>
          <rPr>
            <b/>
            <sz val="10"/>
            <color rgb="FF000000"/>
            <rFont val="Tahoma"/>
            <family val="2"/>
          </rPr>
          <t>W2 9790</t>
        </r>
      </text>
    </comment>
    <comment ref="D15" authorId="1" shapeId="0" xr:uid="{21A4A68F-9D8C-764F-A0D0-190CE4F5EB48}">
      <text>
        <r>
          <rPr>
            <b/>
            <sz val="10"/>
            <color rgb="FF000000"/>
            <rFont val="Tahoma"/>
            <family val="2"/>
          </rPr>
          <t>Việt Hoàng:</t>
        </r>
        <r>
          <rPr>
            <sz val="10"/>
            <color rgb="FF000000"/>
            <rFont val="Tahoma"/>
            <family val="2"/>
          </rPr>
          <t xml:space="preserve">
</t>
        </r>
        <r>
          <rPr>
            <sz val="10"/>
            <color rgb="FF000000"/>
            <rFont val="Tahoma"/>
            <family val="2"/>
          </rPr>
          <t>9.750.000</t>
        </r>
      </text>
    </comment>
    <comment ref="E15" authorId="2" shapeId="0" xr:uid="{A5C7EBC0-F1BE-9745-9878-7BA27D307413}">
      <text>
        <r>
          <rPr>
            <b/>
            <sz val="10"/>
            <color rgb="FF000000"/>
            <rFont val="Tahoma"/>
            <family val="2"/>
          </rPr>
          <t xml:space="preserve">was 9395
</t>
        </r>
        <r>
          <rPr>
            <b/>
            <sz val="10"/>
            <color rgb="FF000000"/>
            <rFont val="Tahoma"/>
            <family val="2"/>
          </rPr>
          <t xml:space="preserve">
</t>
        </r>
        <r>
          <rPr>
            <b/>
            <sz val="10"/>
            <color rgb="FF000000"/>
            <rFont val="Tahoma"/>
            <family val="2"/>
          </rPr>
          <t>vnp1%</t>
        </r>
      </text>
    </comment>
    <comment ref="F15" authorId="3" shapeId="0" xr:uid="{4CA5E3F8-E1F7-462A-923F-593245DE4F17}">
      <text>
        <r>
          <rPr>
            <sz val="12"/>
            <color theme="1"/>
            <rFont val="Aptos Narrow"/>
            <family val="2"/>
            <scheme val="minor"/>
          </rPr>
          <t>chit trang:
9.590</t>
        </r>
      </text>
    </comment>
    <comment ref="G15" authorId="4" shapeId="0" xr:uid="{DC4A9EC3-2302-7247-9207-058058AF1A1D}">
      <text>
        <r>
          <rPr>
            <sz val="12"/>
            <color theme="1"/>
            <rFont val="Aptos Narrow"/>
            <family val="2"/>
            <scheme val="minor"/>
          </rPr>
          <t>Tran Dat:
9490</t>
        </r>
      </text>
    </comment>
    <comment ref="B16" authorId="2" shapeId="0" xr:uid="{841AF9AA-888C-D542-86B1-6978370FD3BC}">
      <text>
        <r>
          <rPr>
            <b/>
            <sz val="10"/>
            <color rgb="FF000000"/>
            <rFont val="Tahoma"/>
            <family val="2"/>
          </rPr>
          <t>was 14390</t>
        </r>
      </text>
    </comment>
    <comment ref="C16" authorId="0" shapeId="0" xr:uid="{49E1A627-0386-CB47-9845-F4652172AF6C}">
      <text>
        <r>
          <rPr>
            <b/>
            <sz val="10"/>
            <color rgb="FF000000"/>
            <rFont val="Tahoma"/>
            <family val="2"/>
          </rPr>
          <t>W2 16490</t>
        </r>
      </text>
    </comment>
    <comment ref="D16" authorId="1" shapeId="0" xr:uid="{14544B58-1FD5-5241-83E8-6DC026DCCE09}">
      <text>
        <r>
          <rPr>
            <b/>
            <sz val="10"/>
            <color rgb="FF000000"/>
            <rFont val="Tahoma"/>
            <family val="2"/>
          </rPr>
          <t>Việt Hoàng:</t>
        </r>
        <r>
          <rPr>
            <sz val="10"/>
            <color rgb="FF000000"/>
            <rFont val="Tahoma"/>
            <family val="2"/>
          </rPr>
          <t xml:space="preserve">
</t>
        </r>
        <r>
          <rPr>
            <sz val="10"/>
            <color rgb="FF000000"/>
            <rFont val="Tahoma"/>
            <family val="2"/>
          </rPr>
          <t>16.490.000</t>
        </r>
      </text>
    </comment>
    <comment ref="E16" authorId="2" shapeId="0" xr:uid="{0A61053D-1E81-A040-B803-3FFF0B6BEC37}">
      <text>
        <r>
          <rPr>
            <b/>
            <sz val="10"/>
            <color rgb="FF000000"/>
            <rFont val="Tahoma"/>
            <family val="2"/>
          </rPr>
          <t xml:space="preserve">was 16028
</t>
        </r>
        <r>
          <rPr>
            <b/>
            <sz val="10"/>
            <color rgb="FF000000"/>
            <rFont val="Tahoma"/>
            <family val="2"/>
          </rPr>
          <t xml:space="preserve">
</t>
        </r>
        <r>
          <rPr>
            <b/>
            <sz val="10"/>
            <color rgb="FF000000"/>
            <rFont val="Tahoma"/>
            <family val="2"/>
          </rPr>
          <t>vnp1%</t>
        </r>
      </text>
    </comment>
    <comment ref="F16" authorId="3" shapeId="0" xr:uid="{FBB7D65C-08A1-4869-963B-8AFF90A9301C}">
      <text>
        <r>
          <rPr>
            <sz val="12"/>
            <color theme="1"/>
            <rFont val="Aptos Narrow"/>
            <family val="2"/>
            <scheme val="minor"/>
          </rPr>
          <t>chit trang:
15.990</t>
        </r>
      </text>
    </comment>
    <comment ref="G16" authorId="4" shapeId="0" xr:uid="{D895EE45-D10C-124B-98C1-8AEB0784FAEB}">
      <text>
        <r>
          <rPr>
            <sz val="12"/>
            <color theme="1"/>
            <rFont val="Aptos Narrow"/>
            <family val="2"/>
            <scheme val="minor"/>
          </rPr>
          <t>Tran Dat:
15990</t>
        </r>
      </text>
    </comment>
    <comment ref="C17" authorId="0" shapeId="0" xr:uid="{8222661C-ED93-2447-B081-87D3ABB02CA1}">
      <text>
        <r>
          <rPr>
            <b/>
            <sz val="10"/>
            <color rgb="FF000000"/>
            <rFont val="Tahoma"/>
            <family val="2"/>
          </rPr>
          <t>W2 21990</t>
        </r>
      </text>
    </comment>
    <comment ref="D17" authorId="1" shapeId="0" xr:uid="{01B26F1F-41C5-BD4A-A39C-14466F66DA68}">
      <text>
        <r>
          <rPr>
            <b/>
            <sz val="10"/>
            <color rgb="FF000000"/>
            <rFont val="Tahoma"/>
            <family val="2"/>
          </rPr>
          <t>Việt Hoàng:</t>
        </r>
        <r>
          <rPr>
            <sz val="10"/>
            <color rgb="FF000000"/>
            <rFont val="Tahoma"/>
            <family val="2"/>
          </rPr>
          <t xml:space="preserve">
</t>
        </r>
        <r>
          <rPr>
            <sz val="10"/>
            <color rgb="FF000000"/>
            <rFont val="Tahoma"/>
            <family val="2"/>
          </rPr>
          <t>21.990.000</t>
        </r>
      </text>
    </comment>
    <comment ref="F17" authorId="3" shapeId="0" xr:uid="{B31B3B3F-19D6-0E4A-ABF4-42E711BBDAE9}">
      <text>
        <r>
          <rPr>
            <sz val="12"/>
            <color theme="1"/>
            <rFont val="Aptos Narrow"/>
            <family val="2"/>
            <scheme val="minor"/>
          </rPr>
          <t>chit trang:
21.490</t>
        </r>
      </text>
    </comment>
    <comment ref="C18" authorId="0" shapeId="0" xr:uid="{286A623E-2FFA-3148-820F-19079EB9DD8F}">
      <text>
        <r>
          <rPr>
            <b/>
            <sz val="10"/>
            <color rgb="FF000000"/>
            <rFont val="Tahoma"/>
            <family val="2"/>
          </rPr>
          <t>W2 27490</t>
        </r>
      </text>
    </comment>
    <comment ref="D18" authorId="1" shapeId="0" xr:uid="{C2E81418-081D-BB41-AA95-26E0E6C8BD9B}">
      <text>
        <r>
          <rPr>
            <b/>
            <sz val="10"/>
            <color rgb="FF000000"/>
            <rFont val="Tahoma"/>
            <family val="2"/>
          </rPr>
          <t>Việt Hoàng:</t>
        </r>
        <r>
          <rPr>
            <sz val="10"/>
            <color rgb="FF000000"/>
            <rFont val="Tahoma"/>
            <family val="2"/>
          </rPr>
          <t xml:space="preserve">
</t>
        </r>
        <r>
          <rPr>
            <sz val="10"/>
            <color rgb="FF000000"/>
            <rFont val="Tahoma"/>
            <family val="2"/>
          </rPr>
          <t>27.490.000</t>
        </r>
      </text>
    </comment>
    <comment ref="F18" authorId="3" shapeId="0" xr:uid="{604850AD-C088-4955-AF81-54306ABBC704}">
      <text>
        <r>
          <rPr>
            <sz val="12"/>
            <color theme="1"/>
            <rFont val="Aptos Narrow"/>
            <family val="2"/>
            <scheme val="minor"/>
          </rPr>
          <t>chit trang:
227.690</t>
        </r>
      </text>
    </comment>
    <comment ref="G18" authorId="4" shapeId="0" xr:uid="{D8DD5F41-FD1D-5A48-B820-9596770CD02C}">
      <text>
        <r>
          <rPr>
            <sz val="12"/>
            <color theme="1"/>
            <rFont val="Aptos Narrow"/>
            <family val="2"/>
            <scheme val="minor"/>
          </rPr>
          <t xml:space="preserve">27290
</t>
        </r>
      </text>
    </comment>
    <comment ref="B19" authorId="2" shapeId="0" xr:uid="{FA70E3CE-695B-E14F-BEF9-3A762D13DD2D}">
      <text>
        <r>
          <rPr>
            <b/>
            <sz val="10"/>
            <color rgb="FF000000"/>
            <rFont val="Tahoma"/>
            <family val="2"/>
          </rPr>
          <t>was 36640</t>
        </r>
      </text>
    </comment>
    <comment ref="C19" authorId="0" shapeId="0" xr:uid="{79A9A940-59B5-D14A-9F8D-C937239BF259}">
      <text>
        <r>
          <rPr>
            <b/>
            <sz val="10"/>
            <color rgb="FF000000"/>
            <rFont val="Tahoma"/>
            <family val="2"/>
          </rPr>
          <t>W2 36290</t>
        </r>
      </text>
    </comment>
    <comment ref="D19" authorId="1" shapeId="0" xr:uid="{DCBE04EB-1F7C-5845-A20E-81221D0EC6AD}">
      <text>
        <r>
          <rPr>
            <b/>
            <sz val="10"/>
            <color rgb="FF000000"/>
            <rFont val="Tahoma"/>
            <family val="2"/>
          </rPr>
          <t>Việt Hoàng:</t>
        </r>
        <r>
          <rPr>
            <sz val="10"/>
            <color rgb="FF000000"/>
            <rFont val="Tahoma"/>
            <family val="2"/>
          </rPr>
          <t xml:space="preserve">
</t>
        </r>
        <r>
          <rPr>
            <sz val="10"/>
            <color rgb="FF000000"/>
            <rFont val="Tahoma"/>
            <family val="2"/>
          </rPr>
          <t>36.290.000</t>
        </r>
      </text>
    </comment>
    <comment ref="D20" authorId="1" shapeId="0" xr:uid="{CD179458-B118-EB49-9801-2DF99BA35B58}">
      <text>
        <r>
          <rPr>
            <b/>
            <sz val="10"/>
            <color rgb="FF000000"/>
            <rFont val="Tahoma"/>
            <family val="2"/>
          </rPr>
          <t>Việt Hoàng:</t>
        </r>
        <r>
          <rPr>
            <sz val="10"/>
            <color rgb="FF000000"/>
            <rFont val="Tahoma"/>
            <family val="2"/>
          </rPr>
          <t xml:space="preserve">
</t>
        </r>
        <r>
          <rPr>
            <sz val="10"/>
            <color rgb="FF000000"/>
            <rFont val="Tahoma"/>
            <family val="2"/>
          </rPr>
          <t>4.990.000</t>
        </r>
      </text>
    </comment>
    <comment ref="C24" authorId="0" shapeId="0" xr:uid="{5FB90DCB-92C2-394F-ABF2-B79FF3D584AC}">
      <text>
        <r>
          <rPr>
            <b/>
            <sz val="10"/>
            <color rgb="FF000000"/>
            <rFont val="Tahoma"/>
            <family val="2"/>
          </rPr>
          <t>W2 8390</t>
        </r>
      </text>
    </comment>
    <comment ref="F24" authorId="3" shapeId="0" xr:uid="{F478C8BF-3A17-4D8F-9BB5-26E3D6C5CD80}">
      <text>
        <r>
          <rPr>
            <sz val="12"/>
            <color rgb="FF000000"/>
            <rFont val="Aptos Narrow"/>
            <family val="2"/>
          </rPr>
          <t xml:space="preserve">chit trang:
</t>
        </r>
        <r>
          <rPr>
            <sz val="12"/>
            <color rgb="FF000000"/>
            <rFont val="Aptos Narrow"/>
            <family val="2"/>
          </rPr>
          <t>8.390</t>
        </r>
      </text>
    </comment>
    <comment ref="F26" authorId="3" shapeId="0" xr:uid="{53F58C53-60C5-48B9-9E4B-40D786086EDB}">
      <text>
        <r>
          <rPr>
            <sz val="12"/>
            <color rgb="FF000000"/>
            <rFont val="Aptos Narrow"/>
            <family val="2"/>
          </rPr>
          <t xml:space="preserve">chit trang:
</t>
        </r>
        <r>
          <rPr>
            <sz val="12"/>
            <color rgb="FF000000"/>
            <rFont val="Aptos Narrow"/>
            <family val="2"/>
          </rPr>
          <t>9.190</t>
        </r>
      </text>
    </comment>
    <comment ref="B27" authorId="2" shapeId="0" xr:uid="{75277812-C866-1C42-AA66-14B6B3DB6962}">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29" authorId="2" shapeId="0" xr:uid="{DBEFC1BA-7F85-5741-AA41-A134248EDA3B}">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F29" authorId="3" shapeId="0" xr:uid="{A2956E7D-D105-6043-A642-F7A28DFD9BC5}">
      <text>
        <r>
          <rPr>
            <sz val="12"/>
            <color theme="1"/>
            <rFont val="Aptos Narrow"/>
            <family val="2"/>
            <scheme val="minor"/>
          </rPr>
          <t>chit trang:
5.490</t>
        </r>
      </text>
    </comment>
    <comment ref="B30" authorId="2" shapeId="0" xr:uid="{AD338088-619C-B34F-94A9-534386DB3FB0}">
      <text>
        <r>
          <rPr>
            <b/>
            <sz val="10"/>
            <color rgb="FF000000"/>
            <rFont val="Tahoma"/>
            <family val="2"/>
          </rPr>
          <t xml:space="preserve">was 4490
</t>
        </r>
      </text>
    </comment>
    <comment ref="B31" authorId="2" shapeId="0" xr:uid="{1BE224CA-CA6B-2448-9EF6-0994EE417EE7}">
      <text>
        <r>
          <rPr>
            <b/>
            <sz val="10"/>
            <color rgb="FF000000"/>
            <rFont val="Tahoma"/>
            <family val="2"/>
          </rPr>
          <t>was 3190</t>
        </r>
      </text>
    </comment>
    <comment ref="B32" authorId="2" shapeId="0" xr:uid="{68154757-1CA9-5D43-A86C-7D146C7FA4AD}">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2" authorId="0" shapeId="0" xr:uid="{2A31C1E0-E7AF-2049-BC03-E7B23D36E44F}">
      <text>
        <r>
          <rPr>
            <b/>
            <sz val="10"/>
            <color rgb="FF000000"/>
            <rFont val="Tahoma"/>
            <family val="2"/>
          </rPr>
          <t>W2 17090</t>
        </r>
      </text>
    </comment>
    <comment ref="G32" authorId="4" shapeId="0" xr:uid="{58490A7C-EB24-5646-A71A-14F20AA1CDC4}">
      <text>
        <r>
          <rPr>
            <sz val="12"/>
            <color rgb="FF000000"/>
            <rFont val="Aptos Narrow"/>
            <family val="2"/>
          </rPr>
          <t xml:space="preserve">Tran Dat:
</t>
        </r>
        <r>
          <rPr>
            <sz val="12"/>
            <color rgb="FF000000"/>
            <rFont val="Aptos Narrow"/>
            <family val="2"/>
          </rPr>
          <t>16490</t>
        </r>
      </text>
    </comment>
    <comment ref="D33" authorId="1" shapeId="0" xr:uid="{8334CDFC-3CBF-064C-AF86-F9B14B661A3E}">
      <text>
        <r>
          <rPr>
            <b/>
            <sz val="10"/>
            <color rgb="FF000000"/>
            <rFont val="Tahoma"/>
            <family val="2"/>
          </rPr>
          <t>Việt Hoàng:</t>
        </r>
        <r>
          <rPr>
            <sz val="10"/>
            <color rgb="FF000000"/>
            <rFont val="Tahoma"/>
            <family val="2"/>
          </rPr>
          <t xml:space="preserve">
</t>
        </r>
        <r>
          <rPr>
            <sz val="10"/>
            <color rgb="FF000000"/>
            <rFont val="Tahoma"/>
            <family val="2"/>
          </rPr>
          <t>19.800.000</t>
        </r>
      </text>
    </comment>
    <comment ref="F33" authorId="3" shapeId="0" xr:uid="{9FD4E134-14AA-D14D-9897-91B56388CB8F}">
      <text>
        <r>
          <rPr>
            <sz val="12"/>
            <color theme="1"/>
            <rFont val="Aptos Narrow"/>
            <family val="2"/>
            <scheme val="minor"/>
          </rPr>
          <t>chit trang:
19.790</t>
        </r>
      </text>
    </comment>
    <comment ref="G33" authorId="4" shapeId="0" xr:uid="{AC1CC4AB-1D67-D542-B919-FF1310E68AA6}">
      <text>
        <r>
          <rPr>
            <sz val="12"/>
            <color theme="1"/>
            <rFont val="Aptos Narrow"/>
            <family val="2"/>
            <scheme val="minor"/>
          </rPr>
          <t>Tran Dat:
20590</t>
        </r>
      </text>
    </comment>
    <comment ref="B34" authorId="2" shapeId="0" xr:uid="{76DDC0A0-563C-004B-87BB-F5FC63A02206}">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4" authorId="3" shapeId="0" xr:uid="{C0ECF41B-4679-473D-A006-786E2EBE8984}">
      <text>
        <r>
          <rPr>
            <sz val="12"/>
            <color theme="1"/>
            <rFont val="Aptos Narrow"/>
            <family val="2"/>
            <scheme val="minor"/>
          </rPr>
          <t>chit trang:
24.690</t>
        </r>
      </text>
    </comment>
    <comment ref="D35" authorId="1" shapeId="0" xr:uid="{E5BCD4CA-F2D9-BB4C-92B2-78AFFAE9CC93}">
      <text>
        <r>
          <rPr>
            <b/>
            <sz val="10"/>
            <color rgb="FF000000"/>
            <rFont val="Tahoma"/>
            <family val="2"/>
          </rPr>
          <t>Việt Hoàng:</t>
        </r>
        <r>
          <rPr>
            <sz val="10"/>
            <color rgb="FF000000"/>
            <rFont val="Tahoma"/>
            <family val="2"/>
          </rPr>
          <t xml:space="preserve">
</t>
        </r>
        <r>
          <rPr>
            <sz val="10"/>
            <color rgb="FF000000"/>
            <rFont val="Tahoma"/>
            <family val="2"/>
          </rPr>
          <t>25.790.000</t>
        </r>
      </text>
    </comment>
    <comment ref="F35" authorId="3" shapeId="0" xr:uid="{97705430-0E37-354A-A5D1-AF0EBB912549}">
      <text>
        <r>
          <rPr>
            <sz val="12"/>
            <color theme="1"/>
            <rFont val="Aptos Narrow"/>
            <family val="2"/>
            <scheme val="minor"/>
          </rPr>
          <t>chit trang:
25.590</t>
        </r>
      </text>
    </comment>
    <comment ref="G35" authorId="4" shapeId="0" xr:uid="{376A39C2-B6D9-C24A-933E-D8B42DA5D66D}">
      <text>
        <r>
          <rPr>
            <sz val="12"/>
            <color theme="1"/>
            <rFont val="Aptos Narrow"/>
            <family val="2"/>
            <scheme val="minor"/>
          </rPr>
          <t xml:space="preserve">Tran Dat:
25490
</t>
        </r>
      </text>
    </comment>
    <comment ref="D36" authorId="1" shapeId="0" xr:uid="{B3945F73-AF01-CF43-82F7-E6D6FF38ABEA}">
      <text>
        <r>
          <rPr>
            <b/>
            <sz val="10"/>
            <color rgb="FF000000"/>
            <rFont val="Tahoma"/>
            <family val="2"/>
          </rPr>
          <t>Việt Hoàng:</t>
        </r>
        <r>
          <rPr>
            <sz val="10"/>
            <color rgb="FF000000"/>
            <rFont val="Tahoma"/>
            <family val="2"/>
          </rPr>
          <t xml:space="preserve">
</t>
        </r>
        <r>
          <rPr>
            <sz val="10"/>
            <color rgb="FF000000"/>
            <rFont val="Tahoma"/>
            <family val="2"/>
          </rPr>
          <t>31.290.000</t>
        </r>
      </text>
    </comment>
    <comment ref="F36" authorId="3" shapeId="0" xr:uid="{5D63A263-CED7-4F62-8225-F8BB45A694DB}">
      <text>
        <r>
          <rPr>
            <sz val="12"/>
            <color theme="1"/>
            <rFont val="Aptos Narrow"/>
            <family val="2"/>
            <scheme val="minor"/>
          </rPr>
          <t>chit trang:
31.390</t>
        </r>
      </text>
    </comment>
    <comment ref="G36" authorId="4" shapeId="0" xr:uid="{B2C8A123-A3C5-F743-87F6-B835C2E5A89E}">
      <text>
        <r>
          <rPr>
            <sz val="12"/>
            <color theme="1"/>
            <rFont val="Aptos Narrow"/>
            <family val="2"/>
            <scheme val="minor"/>
          </rPr>
          <t>30.990</t>
        </r>
      </text>
    </comment>
    <comment ref="F37" authorId="3" shapeId="0" xr:uid="{7AF5FADD-D471-6844-BE80-2DC4B1392447}">
      <text>
        <r>
          <rPr>
            <sz val="12"/>
            <color theme="1"/>
            <rFont val="Aptos Narrow"/>
            <family val="2"/>
            <scheme val="minor"/>
          </rPr>
          <t>chit trang:
39.990</t>
        </r>
      </text>
    </comment>
    <comment ref="G37" authorId="4" shapeId="0" xr:uid="{3004CF87-A0C7-E540-9B7A-5099FB78C0E4}">
      <text>
        <r>
          <rPr>
            <sz val="12"/>
            <color rgb="FF000000"/>
            <rFont val="Aptos Narrow"/>
            <family val="2"/>
          </rPr>
          <t xml:space="preserve">Tran Dat:
</t>
        </r>
        <r>
          <rPr>
            <sz val="12"/>
            <color rgb="FF000000"/>
            <rFont val="Aptos Narrow"/>
            <family val="2"/>
          </rPr>
          <t>38990</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Việt Hoàng</author>
    <author>Tran Dat</author>
    <author>chit trang</author>
  </authors>
  <commentList>
    <comment ref="C2" authorId="0" shapeId="0" xr:uid="{8A4B2F20-C700-4512-8FE2-A42588DC070B}">
      <text>
        <r>
          <rPr>
            <b/>
            <sz val="10"/>
            <color rgb="FF000000"/>
            <rFont val="Tahoma"/>
            <family val="2"/>
          </rPr>
          <t>W2 16090</t>
        </r>
      </text>
    </comment>
    <comment ref="E2" authorId="1" shapeId="0" xr:uid="{81B01FCB-1D55-47FF-9A02-C0B3AAB2A651}">
      <text>
        <r>
          <rPr>
            <b/>
            <sz val="10"/>
            <color rgb="FF000000"/>
            <rFont val="Tahoma"/>
            <family val="2"/>
          </rPr>
          <t>giờ vàng</t>
        </r>
      </text>
    </comment>
    <comment ref="C3" authorId="2" shapeId="0" xr:uid="{777735DE-BAC6-8044-A2B1-0C470535F6CB}">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E3" authorId="1" shapeId="0" xr:uid="{4803D3ED-1E06-4FD6-93A8-A973C7404EFF}">
      <text>
        <r>
          <rPr>
            <b/>
            <sz val="10"/>
            <color rgb="FF000000"/>
            <rFont val="Tahoma"/>
            <family val="2"/>
          </rPr>
          <t>Giờ vàng</t>
        </r>
      </text>
    </comment>
    <comment ref="B4" authorId="1" shapeId="0" xr:uid="{9DBD42C8-8E19-414F-9F32-0D6F3FCE2523}">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1" shapeId="0" xr:uid="{2ACB9448-A9E4-4C6F-8A1F-13E8C903B6C4}">
      <text>
        <r>
          <rPr>
            <b/>
            <sz val="10"/>
            <color rgb="FF000000"/>
            <rFont val="Tahoma"/>
            <family val="2"/>
          </rPr>
          <t>Giờ vàng</t>
        </r>
      </text>
    </comment>
    <comment ref="G4" authorId="3" shapeId="0" xr:uid="{95F6EB5D-B626-497A-8BF5-7196A7234773}">
      <text>
        <r>
          <rPr>
            <sz val="12"/>
            <color rgb="FF000000"/>
            <rFont val="Aptos Narrow"/>
            <family val="2"/>
          </rPr>
          <t xml:space="preserve">Tran Dat:
</t>
        </r>
        <r>
          <rPr>
            <sz val="12"/>
            <color rgb="FF000000"/>
            <rFont val="Aptos Narrow"/>
            <family val="2"/>
          </rPr>
          <t xml:space="preserve">21890
</t>
        </r>
      </text>
    </comment>
    <comment ref="E5" authorId="1" shapeId="0" xr:uid="{F18FD15A-EA17-4786-B2CF-EDC9678F1114}">
      <text>
        <r>
          <rPr>
            <b/>
            <sz val="10"/>
            <color rgb="FF000000"/>
            <rFont val="Tahoma"/>
            <family val="2"/>
          </rPr>
          <t xml:space="preserve">Giờ vàng
</t>
        </r>
        <r>
          <rPr>
            <sz val="10"/>
            <color rgb="FF000000"/>
            <rFont val="Tahoma"/>
            <family val="2"/>
          </rPr>
          <t xml:space="preserve">
</t>
        </r>
      </text>
    </comment>
    <comment ref="F5" authorId="4" shapeId="0" xr:uid="{4A9B6B08-DD4E-4F6E-8D2E-347E17198BC9}">
      <text>
        <r>
          <rPr>
            <sz val="12"/>
            <color theme="1"/>
            <rFont val="Aptos Narrow"/>
            <family val="2"/>
            <scheme val="minor"/>
          </rPr>
          <t>chit trang:
24.790</t>
        </r>
      </text>
    </comment>
    <comment ref="B6" authorId="1" shapeId="0" xr:uid="{53AD0F14-307F-47AA-B8D5-2A6807164F19}">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A6A7128-A46B-4150-9383-72C0D86A1F02}">
      <text>
        <r>
          <rPr>
            <b/>
            <sz val="10"/>
            <color rgb="FF000000"/>
            <rFont val="Tahoma"/>
            <family val="2"/>
          </rPr>
          <t>Giờ vàng</t>
        </r>
        <r>
          <rPr>
            <sz val="10"/>
            <color rgb="FF000000"/>
            <rFont val="Tahoma"/>
            <family val="2"/>
          </rPr>
          <t xml:space="preserve">
</t>
        </r>
      </text>
    </comment>
    <comment ref="F6" authorId="4" shapeId="0" xr:uid="{868A2610-41D9-49AA-B88C-88FA5F4D6572}">
      <text>
        <r>
          <rPr>
            <sz val="12"/>
            <color theme="1"/>
            <rFont val="Aptos Narrow"/>
            <family val="2"/>
            <scheme val="minor"/>
          </rPr>
          <t>chit trang:
29890</t>
        </r>
      </text>
    </comment>
    <comment ref="G6" authorId="3" shapeId="0" xr:uid="{E242C1F8-2FCC-471A-81A8-9143166269A4}">
      <text>
        <r>
          <rPr>
            <sz val="12"/>
            <color theme="1"/>
            <rFont val="Aptos Narrow"/>
            <family val="2"/>
            <scheme val="minor"/>
          </rPr>
          <t>Tran Dat:
29.690</t>
        </r>
      </text>
    </comment>
    <comment ref="C7" authorId="2" shapeId="0" xr:uid="{8BAC5ABE-E192-C64C-BC8F-F223FC00E66F}">
      <text>
        <r>
          <rPr>
            <b/>
            <sz val="10"/>
            <color rgb="FF000000"/>
            <rFont val="Tahoma"/>
            <family val="2"/>
          </rPr>
          <t>Việt Hoàng:</t>
        </r>
        <r>
          <rPr>
            <sz val="10"/>
            <color rgb="FF000000"/>
            <rFont val="Tahoma"/>
            <family val="2"/>
          </rPr>
          <t xml:space="preserve">
</t>
        </r>
        <r>
          <rPr>
            <sz val="10"/>
            <color rgb="FF000000"/>
            <rFont val="Tahoma"/>
            <family val="2"/>
          </rPr>
          <t>15.490.000</t>
        </r>
      </text>
    </comment>
    <comment ref="D7" authorId="2" shapeId="0" xr:uid="{20C28170-7E9E-415E-A190-FCB07DEE0C74}">
      <text>
        <r>
          <rPr>
            <b/>
            <sz val="10"/>
            <color rgb="FF000000"/>
            <rFont val="Tahoma"/>
            <family val="2"/>
          </rPr>
          <t>Việt Hoàng:</t>
        </r>
        <r>
          <rPr>
            <sz val="10"/>
            <color rgb="FF000000"/>
            <rFont val="Tahoma"/>
            <family val="2"/>
          </rPr>
          <t xml:space="preserve">
</t>
        </r>
        <r>
          <rPr>
            <sz val="10"/>
            <color rgb="FF000000"/>
            <rFont val="Tahoma"/>
            <family val="2"/>
          </rPr>
          <t>15.490.000</t>
        </r>
      </text>
    </comment>
    <comment ref="F7" authorId="4" shapeId="0" xr:uid="{CD3CB13C-9D50-4177-814D-71EA03E76E85}">
      <text>
        <r>
          <rPr>
            <sz val="12"/>
            <color theme="1"/>
            <rFont val="Aptos Narrow"/>
            <family val="2"/>
            <scheme val="minor"/>
          </rPr>
          <t>chit trang:
15.290</t>
        </r>
      </text>
    </comment>
    <comment ref="G7" authorId="3" shapeId="0" xr:uid="{F8D9D3F8-0E81-43D8-8279-3DC40A352A34}">
      <text>
        <r>
          <rPr>
            <sz val="12"/>
            <color rgb="FF000000"/>
            <rFont val="Aptos Narrow"/>
            <family val="2"/>
          </rPr>
          <t xml:space="preserve">Tran Dat:
</t>
        </r>
        <r>
          <rPr>
            <sz val="12"/>
            <color rgb="FF000000"/>
            <rFont val="Aptos Narrow"/>
            <family val="2"/>
          </rPr>
          <t>15.290</t>
        </r>
      </text>
    </comment>
    <comment ref="C8" authorId="0" shapeId="0" xr:uid="{3585D1DC-7327-4F70-A7AA-7D21E8B16E3F}">
      <text>
        <r>
          <rPr>
            <b/>
            <sz val="10"/>
            <color rgb="FF000000"/>
            <rFont val="Tahoma"/>
            <family val="2"/>
          </rPr>
          <t>W2 19090</t>
        </r>
      </text>
    </comment>
    <comment ref="F8" authorId="4" shapeId="0" xr:uid="{7D93997B-5F42-4626-959F-35F7DE6FF986}">
      <text>
        <r>
          <rPr>
            <sz val="12"/>
            <color rgb="FF000000"/>
            <rFont val="Aptos Narrow"/>
            <family val="2"/>
          </rPr>
          <t xml:space="preserve">chit trang:
</t>
        </r>
        <r>
          <rPr>
            <sz val="12"/>
            <color rgb="FF000000"/>
            <rFont val="Aptos Narrow"/>
            <family val="2"/>
          </rPr>
          <t>19.190k</t>
        </r>
      </text>
    </comment>
    <comment ref="G8" authorId="3" shapeId="0" xr:uid="{E7435D02-BF1F-4263-886F-96A11171866F}">
      <text>
        <r>
          <rPr>
            <sz val="12"/>
            <color rgb="FF000000"/>
            <rFont val="Aptos Narrow"/>
            <family val="2"/>
          </rPr>
          <t xml:space="preserve">Tran Dat:
</t>
        </r>
        <r>
          <rPr>
            <sz val="12"/>
            <color rgb="FF000000"/>
            <rFont val="Aptos Narrow"/>
            <family val="2"/>
          </rPr>
          <t>18890</t>
        </r>
      </text>
    </comment>
    <comment ref="B9" authorId="1" shapeId="0" xr:uid="{249F7087-737E-4D2D-AD2B-8BFD5E30B688}">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1" shapeId="0" xr:uid="{08DF014C-2278-4FBF-B595-D1693476C81B}">
      <text>
        <r>
          <rPr>
            <b/>
            <sz val="10"/>
            <color rgb="FF000000"/>
            <rFont val="Tahoma"/>
            <family val="2"/>
          </rPr>
          <t>was 18440</t>
        </r>
      </text>
    </comment>
    <comment ref="C11" authorId="2" shapeId="0" xr:uid="{396F7CCE-FA0A-5545-AE85-86A552D64EF2}">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D11" authorId="2" shapeId="0" xr:uid="{B4B4C70B-E945-45E7-99B3-212CF1BD5A4E}">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G11" authorId="3" shapeId="0" xr:uid="{95BE7231-E159-4C5F-BE3B-EEBCCA9008E1}">
      <text>
        <r>
          <rPr>
            <sz val="12"/>
            <color rgb="FF000000"/>
            <rFont val="Aptos Narrow"/>
            <family val="2"/>
          </rPr>
          <t xml:space="preserve">Tran Dat:
</t>
        </r>
        <r>
          <rPr>
            <sz val="12"/>
            <color rgb="FF000000"/>
            <rFont val="Aptos Narrow"/>
            <family val="2"/>
          </rPr>
          <t>12.490</t>
        </r>
      </text>
    </comment>
    <comment ref="B12" authorId="1" shapeId="0" xr:uid="{C373781D-F6E0-4C2D-AA1B-2E38B72BC6B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2" authorId="2" shapeId="0" xr:uid="{B4F30E68-C180-D24D-978C-6E65F8D050A9}">
      <text>
        <r>
          <rPr>
            <b/>
            <sz val="10"/>
            <color rgb="FF000000"/>
            <rFont val="Tahoma"/>
            <family val="2"/>
          </rPr>
          <t>Việt Hoàng:</t>
        </r>
        <r>
          <rPr>
            <sz val="10"/>
            <color rgb="FF000000"/>
            <rFont val="Tahoma"/>
            <family val="2"/>
          </rPr>
          <t xml:space="preserve">
</t>
        </r>
        <r>
          <rPr>
            <sz val="10"/>
            <color rgb="FF000000"/>
            <rFont val="Tahoma"/>
            <family val="2"/>
          </rPr>
          <t>11.690.000</t>
        </r>
      </text>
    </comment>
    <comment ref="E12" authorId="1" shapeId="0" xr:uid="{AD7487DF-21D5-417C-9A03-2275E0DC644A}">
      <text>
        <r>
          <rPr>
            <b/>
            <sz val="10"/>
            <color rgb="FF000000"/>
            <rFont val="Tahoma"/>
            <family val="2"/>
          </rPr>
          <t>Giờ vàng</t>
        </r>
      </text>
    </comment>
    <comment ref="F12" authorId="4" shapeId="0" xr:uid="{1DB4E38A-4BAE-4920-8DF4-722AE2134593}">
      <text>
        <r>
          <rPr>
            <sz val="12"/>
            <color theme="1"/>
            <rFont val="Aptos Narrow"/>
            <family val="2"/>
            <scheme val="minor"/>
          </rPr>
          <t>chit trang:
13.590</t>
        </r>
      </text>
    </comment>
    <comment ref="G12" authorId="3" shapeId="0" xr:uid="{D4343B36-2801-4F7B-92A4-7DEB506B7C9D}">
      <text>
        <r>
          <rPr>
            <sz val="12"/>
            <color rgb="FF000000"/>
            <rFont val="Aptos Narrow"/>
            <family val="2"/>
          </rPr>
          <t xml:space="preserve">Tran Dat:
</t>
        </r>
        <r>
          <rPr>
            <sz val="12"/>
            <color rgb="FF000000"/>
            <rFont val="Aptos Narrow"/>
            <family val="2"/>
          </rPr>
          <t>11490</t>
        </r>
      </text>
    </comment>
    <comment ref="E13" authorId="1" shapeId="0" xr:uid="{9E0EB8CE-339A-B545-BCE4-7874092E9A76}">
      <text>
        <r>
          <rPr>
            <b/>
            <sz val="10"/>
            <color rgb="FF000000"/>
            <rFont val="Tahoma"/>
            <family val="2"/>
          </rPr>
          <t xml:space="preserve">was 13652
</t>
        </r>
        <r>
          <rPr>
            <b/>
            <sz val="10"/>
            <color rgb="FF000000"/>
            <rFont val="Tahoma"/>
            <family val="2"/>
          </rPr>
          <t xml:space="preserve">
</t>
        </r>
        <r>
          <rPr>
            <b/>
            <sz val="10"/>
            <color rgb="FF000000"/>
            <rFont val="Tahoma"/>
            <family val="2"/>
          </rPr>
          <t>vnp1%</t>
        </r>
      </text>
    </comment>
    <comment ref="B14" authorId="1" shapeId="0" xr:uid="{DEB60C11-ACFF-46E8-90CC-846D7E95A18C}">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4" authorId="2" shapeId="0" xr:uid="{B3A93EA0-1CA0-4ACC-A15C-31BF44EA0356}">
      <text>
        <r>
          <rPr>
            <b/>
            <sz val="10"/>
            <color rgb="FF000000"/>
            <rFont val="Tahoma"/>
            <family val="2"/>
          </rPr>
          <t>Việt Hoàng:</t>
        </r>
        <r>
          <rPr>
            <sz val="10"/>
            <color rgb="FF000000"/>
            <rFont val="Tahoma"/>
            <family val="2"/>
          </rPr>
          <t xml:space="preserve">
</t>
        </r>
        <r>
          <rPr>
            <sz val="10"/>
            <color rgb="FF000000"/>
            <rFont val="Tahoma"/>
            <family val="2"/>
          </rPr>
          <t>8.490.000</t>
        </r>
      </text>
    </comment>
    <comment ref="E14" authorId="1" shapeId="0" xr:uid="{99536B3C-1F54-406A-BC12-090C252AC7D2}">
      <text>
        <r>
          <rPr>
            <b/>
            <sz val="10"/>
            <color rgb="FF000000"/>
            <rFont val="Tahoma"/>
            <family val="2"/>
          </rPr>
          <t xml:space="preserve">was 8801
</t>
        </r>
        <r>
          <rPr>
            <b/>
            <sz val="10"/>
            <color rgb="FF000000"/>
            <rFont val="Tahoma"/>
            <family val="2"/>
          </rPr>
          <t xml:space="preserve">
</t>
        </r>
        <r>
          <rPr>
            <b/>
            <sz val="10"/>
            <color rgb="FF000000"/>
            <rFont val="Tahoma"/>
            <family val="2"/>
          </rPr>
          <t>vnp1%</t>
        </r>
      </text>
    </comment>
    <comment ref="F14" authorId="4" shapeId="0" xr:uid="{18BB1B95-00C4-4E9F-8324-FBBDDFB6C0AC}">
      <text>
        <r>
          <rPr>
            <sz val="12"/>
            <color rgb="FF000000"/>
            <rFont val="Aptos Narrow"/>
            <family val="2"/>
          </rPr>
          <t xml:space="preserve">chit trang:
</t>
        </r>
        <r>
          <rPr>
            <sz val="12"/>
            <color rgb="FF000000"/>
            <rFont val="Aptos Narrow"/>
            <family val="2"/>
          </rPr>
          <t>8990</t>
        </r>
      </text>
    </comment>
    <comment ref="G14" authorId="3" shapeId="0" xr:uid="{5DE37139-3A6C-4F4F-9735-1BBED8B05728}">
      <text>
        <r>
          <rPr>
            <sz val="12"/>
            <color theme="1"/>
            <rFont val="Aptos Narrow"/>
            <family val="2"/>
            <scheme val="minor"/>
          </rPr>
          <t>Tran Dat:
8690</t>
        </r>
      </text>
    </comment>
    <comment ref="B15" authorId="1" shapeId="0" xr:uid="{D2C62C09-7FAF-4FEC-9B56-3CC7478890D3}">
      <text>
        <r>
          <rPr>
            <b/>
            <sz val="10"/>
            <color rgb="FF000000"/>
            <rFont val="Tahoma"/>
            <family val="2"/>
          </rPr>
          <t>was 14390</t>
        </r>
      </text>
    </comment>
    <comment ref="E15" authorId="1" shapeId="0" xr:uid="{B5922467-B60E-405D-A37F-FB0C5182C47E}">
      <text>
        <r>
          <rPr>
            <b/>
            <sz val="10"/>
            <color rgb="FF000000"/>
            <rFont val="Tahoma"/>
            <family val="2"/>
          </rPr>
          <t xml:space="preserve">was 14543
</t>
        </r>
        <r>
          <rPr>
            <b/>
            <sz val="10"/>
            <color rgb="FF000000"/>
            <rFont val="Tahoma"/>
            <family val="2"/>
          </rPr>
          <t xml:space="preserve">
</t>
        </r>
        <r>
          <rPr>
            <b/>
            <sz val="10"/>
            <color rgb="FF000000"/>
            <rFont val="Tahoma"/>
            <family val="2"/>
          </rPr>
          <t>vnp1%</t>
        </r>
      </text>
    </comment>
    <comment ref="F15" authorId="4" shapeId="0" xr:uid="{BDBC3E36-9274-4C6C-8DC7-CA68A7B44FF1}">
      <text>
        <r>
          <rPr>
            <sz val="12"/>
            <color theme="1"/>
            <rFont val="Aptos Narrow"/>
            <family val="2"/>
            <scheme val="minor"/>
          </rPr>
          <t>chit trang:
14890</t>
        </r>
      </text>
    </comment>
    <comment ref="G15" authorId="3" shapeId="0" xr:uid="{50463358-A93F-4003-8DE2-610DA09D16B6}">
      <text>
        <r>
          <rPr>
            <sz val="12"/>
            <color theme="1"/>
            <rFont val="Aptos Narrow"/>
            <family val="2"/>
            <scheme val="minor"/>
          </rPr>
          <t>Tran Dat:
14790</t>
        </r>
      </text>
    </comment>
    <comment ref="C16" authorId="0" shapeId="0" xr:uid="{AF305E59-FB89-4751-B6BC-26AAF97F20A6}">
      <text>
        <r>
          <rPr>
            <b/>
            <sz val="10"/>
            <color rgb="FF000000"/>
            <rFont val="Tahoma"/>
            <family val="2"/>
          </rPr>
          <t>W2 20790</t>
        </r>
      </text>
    </comment>
    <comment ref="F16" authorId="4" shapeId="0" xr:uid="{529CAFD7-DEFC-4CBB-98B8-B40D3619186D}">
      <text>
        <r>
          <rPr>
            <sz val="12"/>
            <color rgb="FF000000"/>
            <rFont val="Aptos Narrow"/>
            <family val="2"/>
          </rPr>
          <t xml:space="preserve">chit trang:
</t>
        </r>
        <r>
          <rPr>
            <sz val="12"/>
            <color rgb="FF000000"/>
            <rFont val="Aptos Narrow"/>
            <family val="2"/>
          </rPr>
          <t>20.290</t>
        </r>
      </text>
    </comment>
    <comment ref="G16" authorId="3" shapeId="0" xr:uid="{70D5C702-B99C-49E1-A9CE-6EDB2FF7CF18}">
      <text>
        <r>
          <rPr>
            <sz val="12"/>
            <color rgb="FF000000"/>
            <rFont val="Aptos Narrow"/>
            <family val="2"/>
          </rPr>
          <t xml:space="preserve">Tran Dat:
</t>
        </r>
        <r>
          <rPr>
            <sz val="12"/>
            <color rgb="FF000000"/>
            <rFont val="Aptos Narrow"/>
            <family val="2"/>
          </rPr>
          <t xml:space="preserve">21790
</t>
        </r>
      </text>
    </comment>
    <comment ref="C17" authorId="0" shapeId="0" xr:uid="{E86C7F0D-7828-4809-BE51-BD8A0B24B1EA}">
      <text>
        <r>
          <rPr>
            <b/>
            <sz val="10"/>
            <color rgb="FF000000"/>
            <rFont val="Tahoma"/>
            <family val="2"/>
          </rPr>
          <t>W2 26590</t>
        </r>
      </text>
    </comment>
    <comment ref="D17" authorId="2" shapeId="0" xr:uid="{A766140F-1832-4EC3-A228-274FDE5FC4E4}">
      <text>
        <r>
          <rPr>
            <b/>
            <sz val="10"/>
            <color rgb="FF000000"/>
            <rFont val="Tahoma"/>
            <family val="2"/>
          </rPr>
          <t>Việt Hoàng:</t>
        </r>
        <r>
          <rPr>
            <sz val="10"/>
            <color rgb="FF000000"/>
            <rFont val="Tahoma"/>
            <family val="2"/>
          </rPr>
          <t xml:space="preserve">
</t>
        </r>
        <r>
          <rPr>
            <sz val="10"/>
            <color rgb="FF000000"/>
            <rFont val="Tahoma"/>
            <family val="2"/>
          </rPr>
          <t>26.890.000</t>
        </r>
      </text>
    </comment>
    <comment ref="F17" authorId="4" shapeId="0" xr:uid="{57B9FE6D-0855-437A-81E1-894E01ED3795}">
      <text>
        <r>
          <rPr>
            <sz val="12"/>
            <color rgb="FF000000"/>
            <rFont val="Aptos Narrow"/>
            <family val="2"/>
          </rPr>
          <t xml:space="preserve">chit trang:
</t>
        </r>
        <r>
          <rPr>
            <sz val="12"/>
            <color rgb="FF000000"/>
            <rFont val="Aptos Narrow"/>
            <family val="2"/>
          </rPr>
          <t>26.690</t>
        </r>
      </text>
    </comment>
    <comment ref="B18" authorId="1" shapeId="0" xr:uid="{966F5AEC-D414-45F7-9EED-3B4B7C3347AE}">
      <text>
        <r>
          <rPr>
            <b/>
            <sz val="10"/>
            <color rgb="FF000000"/>
            <rFont val="Tahoma"/>
            <family val="2"/>
          </rPr>
          <t>was 36640</t>
        </r>
      </text>
    </comment>
    <comment ref="F18" authorId="4" shapeId="0" xr:uid="{2FE918DC-AE34-4A1E-A70B-011B4FAF996C}">
      <text>
        <r>
          <rPr>
            <sz val="12"/>
            <color theme="1"/>
            <rFont val="Aptos Narrow"/>
            <family val="2"/>
            <scheme val="minor"/>
          </rPr>
          <t>chit trang:
36.690</t>
        </r>
      </text>
    </comment>
    <comment ref="G18" authorId="3" shapeId="0" xr:uid="{0B2200A7-BD4E-4EEB-87D8-3C12B27A51C4}">
      <text>
        <r>
          <rPr>
            <sz val="12"/>
            <color rgb="FF000000"/>
            <rFont val="Aptos Narrow"/>
            <family val="2"/>
          </rPr>
          <t xml:space="preserve">Tran Dat:
</t>
        </r>
        <r>
          <rPr>
            <sz val="12"/>
            <color rgb="FF000000"/>
            <rFont val="Aptos Narrow"/>
            <family val="2"/>
          </rPr>
          <t>36.490</t>
        </r>
      </text>
    </comment>
    <comment ref="D19" authorId="2" shapeId="0" xr:uid="{2C164E84-A555-48C6-A18D-1A77E48C4282}">
      <text>
        <r>
          <rPr>
            <b/>
            <sz val="10"/>
            <color rgb="FF000000"/>
            <rFont val="Tahoma"/>
            <family val="2"/>
          </rPr>
          <t>Việt Hoàng:</t>
        </r>
        <r>
          <rPr>
            <sz val="10"/>
            <color rgb="FF000000"/>
            <rFont val="Tahoma"/>
            <family val="2"/>
          </rPr>
          <t xml:space="preserve">
</t>
        </r>
        <r>
          <rPr>
            <sz val="10"/>
            <color rgb="FF000000"/>
            <rFont val="Tahoma"/>
            <family val="2"/>
          </rPr>
          <t>5.190.000</t>
        </r>
      </text>
    </comment>
    <comment ref="F19" authorId="4" shapeId="0" xr:uid="{CE86EDC7-6931-4A9D-AAD2-022D22296BA5}">
      <text>
        <r>
          <rPr>
            <sz val="12"/>
            <color rgb="FF000000"/>
            <rFont val="Aptos Narrow"/>
            <family val="2"/>
          </rPr>
          <t xml:space="preserve">chit trang:
</t>
        </r>
        <r>
          <rPr>
            <sz val="12"/>
            <color rgb="FF000000"/>
            <rFont val="Aptos Narrow"/>
            <family val="2"/>
          </rPr>
          <t>5.090</t>
        </r>
      </text>
    </comment>
    <comment ref="E21" authorId="1" shapeId="0" xr:uid="{059419F3-94A4-3A45-965C-26621A804F2E}">
      <text>
        <r>
          <rPr>
            <b/>
            <sz val="10"/>
            <color rgb="FF000000"/>
            <rFont val="Tahoma"/>
            <family val="2"/>
          </rPr>
          <t xml:space="preserve">was 5732
</t>
        </r>
        <r>
          <rPr>
            <b/>
            <sz val="10"/>
            <color rgb="FF000000"/>
            <rFont val="Tahoma"/>
            <family val="2"/>
          </rPr>
          <t xml:space="preserve">
</t>
        </r>
        <r>
          <rPr>
            <b/>
            <sz val="10"/>
            <color rgb="FF000000"/>
            <rFont val="Tahoma"/>
            <family val="2"/>
          </rPr>
          <t>vnp1%</t>
        </r>
      </text>
    </comment>
    <comment ref="C23" authorId="0" shapeId="0" xr:uid="{E69855B8-65F2-449A-AFDA-ECD3264D71CF}">
      <text>
        <r>
          <rPr>
            <b/>
            <sz val="10"/>
            <color rgb="FF000000"/>
            <rFont val="Tahoma"/>
            <family val="2"/>
          </rPr>
          <t>W2 8590</t>
        </r>
      </text>
    </comment>
    <comment ref="F23" authorId="4" shapeId="0" xr:uid="{39158ED5-4F42-4495-82C7-2BDC93B40EC9}">
      <text>
        <r>
          <rPr>
            <sz val="12"/>
            <color theme="1"/>
            <rFont val="Aptos Narrow"/>
            <family val="2"/>
            <scheme val="minor"/>
          </rPr>
          <t>chit trang:
8.590</t>
        </r>
      </text>
    </comment>
    <comment ref="E24" authorId="1" shapeId="0" xr:uid="{F1B8D348-BA8C-E548-A056-98E172D3025D}">
      <text>
        <r>
          <rPr>
            <b/>
            <sz val="10"/>
            <color rgb="FF000000"/>
            <rFont val="Tahoma"/>
            <family val="2"/>
          </rPr>
          <t xml:space="preserve">was 12860
</t>
        </r>
        <r>
          <rPr>
            <b/>
            <sz val="10"/>
            <color rgb="FF000000"/>
            <rFont val="Tahoma"/>
            <family val="2"/>
          </rPr>
          <t xml:space="preserve">
</t>
        </r>
        <r>
          <rPr>
            <b/>
            <sz val="10"/>
            <color rgb="FF000000"/>
            <rFont val="Tahoma"/>
            <family val="2"/>
          </rPr>
          <t>vnp1%</t>
        </r>
      </text>
    </comment>
    <comment ref="F25" authorId="4" shapeId="0" xr:uid="{FD3BD6F7-82AA-4E9B-B948-837737A89C61}">
      <text>
        <r>
          <rPr>
            <sz val="12"/>
            <color theme="1"/>
            <rFont val="Aptos Narrow"/>
            <family val="2"/>
            <scheme val="minor"/>
          </rPr>
          <t>chit trang:8.990</t>
        </r>
      </text>
    </comment>
    <comment ref="B26" authorId="1" shapeId="0" xr:uid="{DEE02F5E-FBD2-4AE2-A374-435C058F792E}">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6" authorId="2" shapeId="0" xr:uid="{8622730D-F077-7846-9E2C-5B0F78C71A3D}">
      <text>
        <r>
          <rPr>
            <b/>
            <sz val="10"/>
            <color rgb="FF000000"/>
            <rFont val="Tahoma"/>
            <family val="2"/>
          </rPr>
          <t>Việt Hoàng:</t>
        </r>
        <r>
          <rPr>
            <sz val="10"/>
            <color rgb="FF000000"/>
            <rFont val="Tahoma"/>
            <family val="2"/>
          </rPr>
          <t xml:space="preserve">
</t>
        </r>
        <r>
          <rPr>
            <sz val="10"/>
            <color rgb="FF000000"/>
            <rFont val="Tahoma"/>
            <family val="2"/>
          </rPr>
          <t>13.690.000</t>
        </r>
      </text>
    </comment>
    <comment ref="D26" authorId="2" shapeId="0" xr:uid="{0D1B2B5C-104D-B246-924C-619458346E68}">
      <text>
        <r>
          <rPr>
            <b/>
            <sz val="10"/>
            <color rgb="FF000000"/>
            <rFont val="Tahoma"/>
            <family val="2"/>
          </rPr>
          <t>Việt Hoàng:</t>
        </r>
        <r>
          <rPr>
            <sz val="10"/>
            <color rgb="FF000000"/>
            <rFont val="Tahoma"/>
            <family val="2"/>
          </rPr>
          <t xml:space="preserve">
</t>
        </r>
        <r>
          <rPr>
            <sz val="10"/>
            <color rgb="FF000000"/>
            <rFont val="Tahoma"/>
            <family val="2"/>
          </rPr>
          <t>13.690.000</t>
        </r>
      </text>
    </comment>
    <comment ref="F27" authorId="4" shapeId="0" xr:uid="{82E2CF70-B8B3-4237-BE10-0839B8870700}">
      <text>
        <r>
          <rPr>
            <sz val="12"/>
            <color rgb="FF000000"/>
            <rFont val="Aptos Narrow"/>
            <family val="2"/>
          </rPr>
          <t xml:space="preserve">chit trang:
</t>
        </r>
        <r>
          <rPr>
            <sz val="12"/>
            <color rgb="FF000000"/>
            <rFont val="Aptos Narrow"/>
            <family val="2"/>
          </rPr>
          <t>21.790</t>
        </r>
      </text>
    </comment>
    <comment ref="B28" authorId="1" shapeId="0" xr:uid="{C82125EB-8AF4-4F26-9C1C-A510A721A83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29" authorId="1" shapeId="0" xr:uid="{BA397773-1B12-4911-9022-E1A98E6EBE6C}">
      <text>
        <r>
          <rPr>
            <b/>
            <sz val="10"/>
            <color rgb="FF000000"/>
            <rFont val="Tahoma"/>
            <family val="2"/>
          </rPr>
          <t xml:space="preserve">was 4490
</t>
        </r>
      </text>
    </comment>
    <comment ref="B30" authorId="1" shapeId="0" xr:uid="{15E92AFC-0E56-4479-95D1-07C6CBDDFD66}">
      <text>
        <r>
          <rPr>
            <b/>
            <sz val="10"/>
            <color rgb="FF000000"/>
            <rFont val="Tahoma"/>
            <family val="2"/>
          </rPr>
          <t>was 3190</t>
        </r>
      </text>
    </comment>
    <comment ref="C30" authorId="2" shapeId="0" xr:uid="{CA557BF6-3175-E24D-B763-F8A0C11C1B2F}">
      <text>
        <r>
          <rPr>
            <b/>
            <sz val="10"/>
            <color rgb="FF000000"/>
            <rFont val="Tahoma"/>
            <family val="2"/>
          </rPr>
          <t>Việt Hoàng:</t>
        </r>
        <r>
          <rPr>
            <sz val="10"/>
            <color rgb="FF000000"/>
            <rFont val="Tahoma"/>
            <family val="2"/>
          </rPr>
          <t xml:space="preserve">
</t>
        </r>
        <r>
          <rPr>
            <sz val="10"/>
            <color rgb="FF000000"/>
            <rFont val="Tahoma"/>
            <family val="2"/>
          </rPr>
          <t>3.090.000</t>
        </r>
      </text>
    </comment>
    <comment ref="E30" authorId="1" shapeId="0" xr:uid="{C4A7E6BE-1167-D643-98CB-78942F054C93}">
      <text>
        <r>
          <rPr>
            <b/>
            <sz val="10"/>
            <color rgb="FF000000"/>
            <rFont val="Tahoma"/>
            <family val="2"/>
          </rPr>
          <t>was 2990</t>
        </r>
      </text>
    </comment>
    <comment ref="F30" authorId="4" shapeId="0" xr:uid="{3D6FB216-C05C-4693-818B-F03760BF5E39}">
      <text>
        <r>
          <rPr>
            <sz val="12"/>
            <color theme="1"/>
            <rFont val="Aptos Narrow"/>
            <family val="2"/>
            <scheme val="minor"/>
          </rPr>
          <t>chit trang:
3.190</t>
        </r>
      </text>
    </comment>
    <comment ref="B31" authorId="1" shapeId="0" xr:uid="{6B77D839-DF34-4C87-BED3-A218C2ADB12A}">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G31" authorId="3" shapeId="0" xr:uid="{C7E4D577-9C8C-426C-B17E-102CC9884B67}">
      <text>
        <r>
          <rPr>
            <sz val="12"/>
            <color rgb="FF000000"/>
            <rFont val="Aptos Narrow"/>
            <family val="2"/>
          </rPr>
          <t xml:space="preserve">Tran Dat:
</t>
        </r>
        <r>
          <rPr>
            <sz val="12"/>
            <color rgb="FF000000"/>
            <rFont val="Aptos Narrow"/>
            <family val="2"/>
          </rPr>
          <t>16490</t>
        </r>
      </text>
    </comment>
    <comment ref="F32" authorId="4" shapeId="0" xr:uid="{81AB92E1-DBF9-456F-80FE-3D8DCA01E0E3}">
      <text>
        <r>
          <rPr>
            <sz val="12"/>
            <color theme="1"/>
            <rFont val="Aptos Narrow"/>
            <family val="2"/>
            <scheme val="minor"/>
          </rPr>
          <t>chit trang:
19.990</t>
        </r>
      </text>
    </comment>
    <comment ref="G32" authorId="3" shapeId="0" xr:uid="{3A84CB98-D305-4327-8653-D0658B509488}">
      <text>
        <r>
          <rPr>
            <sz val="12"/>
            <color theme="1"/>
            <rFont val="Aptos Narrow"/>
            <family val="2"/>
            <scheme val="minor"/>
          </rPr>
          <t xml:space="preserve">Tran Dat:
19790
</t>
        </r>
      </text>
    </comment>
    <comment ref="B33" authorId="1" shapeId="0" xr:uid="{7AC5C43D-F271-4D27-8FF1-8CBF7AA7546E}">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G33" authorId="3" shapeId="0" xr:uid="{325FA3AE-8015-4E4A-8617-7104BE5CED94}">
      <text>
        <r>
          <rPr>
            <sz val="12"/>
            <color rgb="FF000000"/>
            <rFont val="Aptos Narrow"/>
            <family val="2"/>
          </rPr>
          <t xml:space="preserve">Tran Dat:
</t>
        </r>
        <r>
          <rPr>
            <sz val="12"/>
            <color rgb="FF000000"/>
            <rFont val="Aptos Narrow"/>
            <family val="2"/>
          </rPr>
          <t>25290</t>
        </r>
      </text>
    </comment>
    <comment ref="C34" authorId="2" shapeId="0" xr:uid="{C8C4D386-6A61-2E44-86CB-F39638A61060}">
      <text>
        <r>
          <rPr>
            <b/>
            <sz val="10"/>
            <color rgb="FF000000"/>
            <rFont val="Tahoma"/>
            <family val="2"/>
          </rPr>
          <t>Việt Hoàng:</t>
        </r>
        <r>
          <rPr>
            <sz val="10"/>
            <color rgb="FF000000"/>
            <rFont val="Tahoma"/>
            <family val="2"/>
          </rPr>
          <t xml:space="preserve">
</t>
        </r>
        <r>
          <rPr>
            <sz val="10"/>
            <color rgb="FF000000"/>
            <rFont val="Tahoma"/>
            <family val="2"/>
          </rPr>
          <t>25.790.000</t>
        </r>
      </text>
    </comment>
    <comment ref="D34" authorId="2" shapeId="0" xr:uid="{31E8769C-515C-4110-A938-670D63887CEB}">
      <text>
        <r>
          <rPr>
            <b/>
            <sz val="10"/>
            <color rgb="FF000000"/>
            <rFont val="Tahoma"/>
            <family val="2"/>
          </rPr>
          <t>Việt Hoàng:</t>
        </r>
        <r>
          <rPr>
            <sz val="10"/>
            <color rgb="FF000000"/>
            <rFont val="Tahoma"/>
            <family val="2"/>
          </rPr>
          <t xml:space="preserve">
</t>
        </r>
        <r>
          <rPr>
            <sz val="10"/>
            <color rgb="FF000000"/>
            <rFont val="Tahoma"/>
            <family val="2"/>
          </rPr>
          <t>25.490.000</t>
        </r>
      </text>
    </comment>
    <comment ref="G34" authorId="3" shapeId="0" xr:uid="{8BE94412-8554-4740-A113-77425F9C8FD2}">
      <text>
        <r>
          <rPr>
            <sz val="12"/>
            <color theme="1"/>
            <rFont val="Aptos Narrow"/>
            <family val="2"/>
            <scheme val="minor"/>
          </rPr>
          <t xml:space="preserve">Tran Dat:
25490
</t>
        </r>
      </text>
    </comment>
    <comment ref="G35" authorId="3" shapeId="0" xr:uid="{C372889C-067E-4E8A-A1C2-97618AA9A7A5}">
      <text>
        <r>
          <rPr>
            <sz val="12"/>
            <color theme="1"/>
            <rFont val="Aptos Narrow"/>
            <family val="2"/>
            <scheme val="minor"/>
          </rPr>
          <t>30.990</t>
        </r>
      </text>
    </comment>
    <comment ref="C36" authorId="2" shapeId="0" xr:uid="{62257F46-F16A-A549-AAB4-67788017D559}">
      <text>
        <r>
          <rPr>
            <b/>
            <sz val="10"/>
            <color rgb="FF000000"/>
            <rFont val="Tahoma"/>
            <family val="2"/>
          </rPr>
          <t>Việt Hoàng:</t>
        </r>
        <r>
          <rPr>
            <sz val="10"/>
            <color rgb="FF000000"/>
            <rFont val="Tahoma"/>
            <family val="2"/>
          </rPr>
          <t xml:space="preserve">
</t>
        </r>
        <r>
          <rPr>
            <sz val="10"/>
            <color rgb="FF000000"/>
            <rFont val="Tahoma"/>
            <family val="2"/>
          </rPr>
          <t>38.890.000</t>
        </r>
      </text>
    </comment>
    <comment ref="D36" authorId="2" shapeId="0" xr:uid="{34B84BB1-DB66-4943-BA55-D602B2C43FA4}">
      <text>
        <r>
          <rPr>
            <b/>
            <sz val="10"/>
            <color rgb="FF000000"/>
            <rFont val="Tahoma"/>
            <family val="2"/>
          </rPr>
          <t>Việt Hoàng:</t>
        </r>
        <r>
          <rPr>
            <sz val="10"/>
            <color rgb="FF000000"/>
            <rFont val="Tahoma"/>
            <family val="2"/>
          </rPr>
          <t xml:space="preserve">
</t>
        </r>
        <r>
          <rPr>
            <sz val="10"/>
            <color rgb="FF000000"/>
            <rFont val="Tahoma"/>
            <family val="2"/>
          </rPr>
          <t>38.890.000</t>
        </r>
      </text>
    </comment>
    <comment ref="F36" authorId="4" shapeId="0" xr:uid="{525661A0-680B-4945-88DB-9B547ED45AEE}">
      <text>
        <r>
          <rPr>
            <sz val="12"/>
            <color rgb="FF000000"/>
            <rFont val="Aptos Narrow"/>
            <family val="2"/>
          </rPr>
          <t xml:space="preserve">chit trang:
</t>
        </r>
        <r>
          <rPr>
            <sz val="12"/>
            <color rgb="FF000000"/>
            <rFont val="Aptos Narrow"/>
            <family val="2"/>
          </rPr>
          <t>39.690</t>
        </r>
      </text>
    </comment>
    <comment ref="G36" authorId="3" shapeId="0" xr:uid="{6DC872A0-A641-4A7D-AF60-6467E0FD24CE}">
      <text>
        <r>
          <rPr>
            <sz val="12"/>
            <color rgb="FF000000"/>
            <rFont val="Aptos Narrow"/>
            <family val="2"/>
          </rPr>
          <t xml:space="preserve">Tran Dat:
</t>
        </r>
        <r>
          <rPr>
            <sz val="12"/>
            <color rgb="FF000000"/>
            <rFont val="Aptos Narrow"/>
            <family val="2"/>
          </rPr>
          <t>38990</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chit trang</author>
    <author>Việt Hoàng</author>
    <author>Tran Dat</author>
  </authors>
  <commentList>
    <comment ref="C2" authorId="0" shapeId="0" xr:uid="{21B59AA5-42C0-4097-96FD-1342066B7ED0}">
      <text>
        <r>
          <rPr>
            <b/>
            <sz val="10"/>
            <color rgb="FF000000"/>
            <rFont val="Tahoma"/>
            <family val="2"/>
          </rPr>
          <t>W2 16090</t>
        </r>
      </text>
    </comment>
    <comment ref="E2" authorId="1" shapeId="0" xr:uid="{C0735678-A797-428A-9DA5-E7104DE6AF8F}">
      <text>
        <r>
          <rPr>
            <b/>
            <sz val="10"/>
            <color rgb="FF000000"/>
            <rFont val="Tahoma"/>
            <family val="2"/>
          </rPr>
          <t>giờ vàng</t>
        </r>
      </text>
    </comment>
    <comment ref="F2" authorId="2" shapeId="0" xr:uid="{BEF135E3-FFD9-4A8E-B769-2894C91881A7}">
      <text>
        <r>
          <rPr>
            <sz val="12"/>
            <color theme="1"/>
            <rFont val="Aptos Narrow"/>
            <family val="2"/>
            <scheme val="minor"/>
          </rPr>
          <t>chit trang:
15.590</t>
        </r>
      </text>
    </comment>
    <comment ref="C3" authorId="3" shapeId="0" xr:uid="{0FAE48AF-E59B-431F-BC71-A709F8D27444}">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E3" authorId="1" shapeId="0" xr:uid="{2A8E10AA-32C9-410D-8EFD-075317FBE404}">
      <text>
        <r>
          <rPr>
            <b/>
            <sz val="10"/>
            <color rgb="FF000000"/>
            <rFont val="Tahoma"/>
            <family val="2"/>
          </rPr>
          <t>Giờ vàng</t>
        </r>
      </text>
    </comment>
    <comment ref="F3" authorId="2" shapeId="0" xr:uid="{34C89F7B-B81E-4E8D-842A-31D44DA0B582}">
      <text>
        <r>
          <rPr>
            <sz val="12"/>
            <color theme="1"/>
            <rFont val="Aptos Narrow"/>
            <family val="2"/>
            <scheme val="minor"/>
          </rPr>
          <t>chit trang:
18.590</t>
        </r>
      </text>
    </comment>
    <comment ref="B4" authorId="1" shapeId="0" xr:uid="{D598985A-6187-4379-B144-FF0FF02A852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1" shapeId="0" xr:uid="{BE2C954E-080F-4B0E-87EE-676B1E15D82D}">
      <text>
        <r>
          <rPr>
            <b/>
            <sz val="10"/>
            <color rgb="FF000000"/>
            <rFont val="Tahoma"/>
            <family val="2"/>
          </rPr>
          <t>Giờ vàng</t>
        </r>
      </text>
    </comment>
    <comment ref="E5" authorId="1" shapeId="0" xr:uid="{DAB66737-FF5C-48E2-B1F7-92C5F0F965FE}">
      <text>
        <r>
          <rPr>
            <b/>
            <sz val="10"/>
            <color rgb="FF000000"/>
            <rFont val="Tahoma"/>
            <family val="2"/>
          </rPr>
          <t xml:space="preserve">Giờ vàng
</t>
        </r>
        <r>
          <rPr>
            <sz val="10"/>
            <color rgb="FF000000"/>
            <rFont val="Tahoma"/>
            <family val="2"/>
          </rPr>
          <t xml:space="preserve">
</t>
        </r>
      </text>
    </comment>
    <comment ref="F5" authorId="2" shapeId="0" xr:uid="{6A425203-C71E-4760-B329-C6F83F41E13D}">
      <text>
        <r>
          <rPr>
            <sz val="12"/>
            <color theme="1"/>
            <rFont val="Aptos Narrow"/>
            <family val="2"/>
            <scheme val="minor"/>
          </rPr>
          <t>chit trang:
24.890</t>
        </r>
      </text>
    </comment>
    <comment ref="B6" authorId="1" shapeId="0" xr:uid="{415F3DC6-C446-45AD-AEB4-0E1905F4B2D5}">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80053D0D-4E79-4C90-9E1D-17906AC88D03}">
      <text>
        <r>
          <rPr>
            <b/>
            <sz val="10"/>
            <color rgb="FF000000"/>
            <rFont val="Tahoma"/>
            <family val="2"/>
          </rPr>
          <t>Giờ vàng</t>
        </r>
        <r>
          <rPr>
            <sz val="10"/>
            <color rgb="FF000000"/>
            <rFont val="Tahoma"/>
            <family val="2"/>
          </rPr>
          <t xml:space="preserve">
</t>
        </r>
      </text>
    </comment>
    <comment ref="F6" authorId="2" shapeId="0" xr:uid="{D08BAC9E-DAC1-4927-ADF9-425D8CB0AEF5}">
      <text>
        <r>
          <rPr>
            <sz val="12"/>
            <color rgb="FF000000"/>
            <rFont val="Aptos Narrow"/>
            <family val="2"/>
          </rPr>
          <t xml:space="preserve">chit trang:
</t>
        </r>
        <r>
          <rPr>
            <sz val="12"/>
            <color rgb="FF000000"/>
            <rFont val="Aptos Narrow"/>
            <family val="2"/>
          </rPr>
          <t>29690</t>
        </r>
      </text>
    </comment>
    <comment ref="C7" authorId="3" shapeId="0" xr:uid="{50B02EB2-9D55-490C-82A8-C09D24C46D3F}">
      <text>
        <r>
          <rPr>
            <b/>
            <sz val="10"/>
            <color rgb="FF000000"/>
            <rFont val="Tahoma"/>
            <family val="2"/>
          </rPr>
          <t>Việt Hoàng:</t>
        </r>
        <r>
          <rPr>
            <sz val="10"/>
            <color rgb="FF000000"/>
            <rFont val="Tahoma"/>
            <family val="2"/>
          </rPr>
          <t xml:space="preserve">
</t>
        </r>
        <r>
          <rPr>
            <sz val="10"/>
            <color rgb="FF000000"/>
            <rFont val="Tahoma"/>
            <family val="2"/>
          </rPr>
          <t>15.490.000</t>
        </r>
      </text>
    </comment>
    <comment ref="D7" authorId="3" shapeId="0" xr:uid="{17A88234-0D48-4619-86FD-E4490D484676}">
      <text>
        <r>
          <rPr>
            <b/>
            <sz val="10"/>
            <color rgb="FF000000"/>
            <rFont val="Tahoma"/>
            <family val="2"/>
          </rPr>
          <t>Việt Hoàng:</t>
        </r>
        <r>
          <rPr>
            <sz val="10"/>
            <color rgb="FF000000"/>
            <rFont val="Tahoma"/>
            <family val="2"/>
          </rPr>
          <t xml:space="preserve">
</t>
        </r>
        <r>
          <rPr>
            <sz val="10"/>
            <color rgb="FF000000"/>
            <rFont val="Tahoma"/>
            <family val="2"/>
          </rPr>
          <t>15.490.000</t>
        </r>
      </text>
    </comment>
    <comment ref="E7" authorId="1" shapeId="0" xr:uid="{F4F6B575-556A-DC40-9C27-94F132B7F0F4}">
      <text>
        <r>
          <rPr>
            <b/>
            <sz val="10"/>
            <color rgb="FF000000"/>
            <rFont val="Tahoma"/>
            <family val="2"/>
          </rPr>
          <t>was 15490</t>
        </r>
      </text>
    </comment>
    <comment ref="F7" authorId="2" shapeId="0" xr:uid="{174D57C9-924C-489A-AAE0-D63D08F2D990}">
      <text>
        <r>
          <rPr>
            <sz val="12"/>
            <color theme="1"/>
            <rFont val="Aptos Narrow"/>
            <family val="2"/>
            <scheme val="minor"/>
          </rPr>
          <t>chit trang:
15.190</t>
        </r>
      </text>
    </comment>
    <comment ref="C8" authorId="0" shapeId="0" xr:uid="{97F70A37-ABFC-4070-8D6C-362BABE70C02}">
      <text>
        <r>
          <rPr>
            <b/>
            <sz val="10"/>
            <color rgb="FF000000"/>
            <rFont val="Tahoma"/>
            <family val="2"/>
          </rPr>
          <t>W2 19090</t>
        </r>
      </text>
    </comment>
    <comment ref="E8" authorId="1" shapeId="0" xr:uid="{48FF0F04-91BC-0448-9A10-703B810B2562}">
      <text>
        <r>
          <rPr>
            <b/>
            <sz val="10"/>
            <color rgb="FF000000"/>
            <rFont val="Tahoma"/>
            <family val="2"/>
          </rPr>
          <t xml:space="preserve">was 18990
</t>
        </r>
        <r>
          <rPr>
            <b/>
            <sz val="10"/>
            <color rgb="FF000000"/>
            <rFont val="Tahoma"/>
            <family val="2"/>
          </rPr>
          <t xml:space="preserve">
</t>
        </r>
      </text>
    </comment>
    <comment ref="B9" authorId="1" shapeId="0" xr:uid="{EE2453AB-6498-4DCC-82FB-AB0AC763C97A}">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F9" authorId="2" shapeId="0" xr:uid="{931BD2FC-5FA0-41C9-B820-18AB04E5E791}">
      <text>
        <r>
          <rPr>
            <sz val="12"/>
            <color rgb="FF000000"/>
            <rFont val="Aptos Narrow"/>
            <family val="2"/>
          </rPr>
          <t xml:space="preserve">chit trang:
</t>
        </r>
        <r>
          <rPr>
            <sz val="12"/>
            <color rgb="FF000000"/>
            <rFont val="Aptos Narrow"/>
            <family val="2"/>
          </rPr>
          <t>28.690k</t>
        </r>
      </text>
    </comment>
    <comment ref="G9" authorId="4" shapeId="0" xr:uid="{25E6BC0B-3CC2-4B82-9414-70CCAECD4C29}">
      <text>
        <r>
          <rPr>
            <sz val="12"/>
            <color rgb="FF000000"/>
            <rFont val="Aptos Narrow"/>
            <family val="2"/>
          </rPr>
          <t xml:space="preserve">Tran Dat:
</t>
        </r>
        <r>
          <rPr>
            <sz val="12"/>
            <color rgb="FF000000"/>
            <rFont val="Aptos Narrow"/>
            <family val="2"/>
          </rPr>
          <t>27890</t>
        </r>
      </text>
    </comment>
    <comment ref="B10" authorId="1" shapeId="0" xr:uid="{2DD77F1C-4C24-48C6-869D-78F884B86F06}">
      <text>
        <r>
          <rPr>
            <b/>
            <sz val="10"/>
            <color rgb="FF000000"/>
            <rFont val="Tahoma"/>
            <family val="2"/>
          </rPr>
          <t>was 18440</t>
        </r>
      </text>
    </comment>
    <comment ref="C11" authorId="3" shapeId="0" xr:uid="{899AF625-4FB2-443A-B1BB-469775940477}">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D11" authorId="3" shapeId="0" xr:uid="{14D45012-3C74-40EC-86D2-8EA4C0EE077A}">
      <text>
        <r>
          <rPr>
            <b/>
            <sz val="10"/>
            <color rgb="FF000000"/>
            <rFont val="Tahoma"/>
            <family val="2"/>
          </rPr>
          <t>Việt Hoàng:</t>
        </r>
        <r>
          <rPr>
            <sz val="10"/>
            <color rgb="FF000000"/>
            <rFont val="Tahoma"/>
            <family val="2"/>
          </rPr>
          <t xml:space="preserve">
</t>
        </r>
        <r>
          <rPr>
            <sz val="10"/>
            <color rgb="FF000000"/>
            <rFont val="Tahoma"/>
            <family val="2"/>
          </rPr>
          <t>12.790.000</t>
        </r>
      </text>
    </comment>
    <comment ref="F11" authorId="2" shapeId="0" xr:uid="{A767915D-2139-43BE-95A0-43C53DDD2308}">
      <text>
        <r>
          <rPr>
            <sz val="12"/>
            <color theme="1"/>
            <rFont val="Aptos Narrow"/>
            <family val="2"/>
            <scheme val="minor"/>
          </rPr>
          <t>chit trang:
12.490</t>
        </r>
      </text>
    </comment>
    <comment ref="B12" authorId="1" shapeId="0" xr:uid="{AAFE5800-3EC9-438C-A264-E93614B1685A}">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2" authorId="3" shapeId="0" xr:uid="{468CF3E2-198E-4FDB-9469-0204A75B7765}">
      <text>
        <r>
          <rPr>
            <b/>
            <sz val="10"/>
            <color rgb="FF000000"/>
            <rFont val="Tahoma"/>
            <family val="2"/>
          </rPr>
          <t>Việt Hoàng:</t>
        </r>
        <r>
          <rPr>
            <sz val="10"/>
            <color rgb="FF000000"/>
            <rFont val="Tahoma"/>
            <family val="2"/>
          </rPr>
          <t xml:space="preserve">
</t>
        </r>
        <r>
          <rPr>
            <sz val="10"/>
            <color rgb="FF000000"/>
            <rFont val="Tahoma"/>
            <family val="2"/>
          </rPr>
          <t>11.690.000</t>
        </r>
      </text>
    </comment>
    <comment ref="E12" authorId="1" shapeId="0" xr:uid="{42619F2E-5CD3-4145-AB79-7E150697D784}">
      <text>
        <r>
          <rPr>
            <b/>
            <sz val="10"/>
            <color rgb="FF000000"/>
            <rFont val="Tahoma"/>
            <family val="2"/>
          </rPr>
          <t>Giờ vàng</t>
        </r>
      </text>
    </comment>
    <comment ref="F12" authorId="2" shapeId="0" xr:uid="{0FFAB224-FCAB-462F-8F69-6D5488E23B85}">
      <text>
        <r>
          <rPr>
            <sz val="12"/>
            <color theme="1"/>
            <rFont val="Aptos Narrow"/>
            <family val="2"/>
            <scheme val="minor"/>
          </rPr>
          <t>chit trang:
13.390</t>
        </r>
      </text>
    </comment>
    <comment ref="B14" authorId="1" shapeId="0" xr:uid="{9455BE4A-159C-4BEF-8BFD-5E7635EDD19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4" authorId="3" shapeId="0" xr:uid="{E96E7C1D-1CDA-471D-8D1A-859D1AEA3D74}">
      <text>
        <r>
          <rPr>
            <b/>
            <sz val="10"/>
            <color rgb="FF000000"/>
            <rFont val="Tahoma"/>
            <family val="2"/>
          </rPr>
          <t>Việt Hoàng:</t>
        </r>
        <r>
          <rPr>
            <sz val="10"/>
            <color rgb="FF000000"/>
            <rFont val="Tahoma"/>
            <family val="2"/>
          </rPr>
          <t xml:space="preserve">
</t>
        </r>
        <r>
          <rPr>
            <sz val="10"/>
            <color rgb="FF000000"/>
            <rFont val="Tahoma"/>
            <family val="2"/>
          </rPr>
          <t>8.490.000</t>
        </r>
      </text>
    </comment>
    <comment ref="E14" authorId="1" shapeId="0" xr:uid="{4F968C10-45D5-CD4F-A7B2-A0E196395A80}">
      <text>
        <r>
          <rPr>
            <b/>
            <sz val="10"/>
            <color rgb="FF000000"/>
            <rFont val="Tahoma"/>
            <family val="2"/>
          </rPr>
          <t xml:space="preserve">was 8690
</t>
        </r>
        <r>
          <rPr>
            <b/>
            <sz val="10"/>
            <color rgb="FF000000"/>
            <rFont val="Tahoma"/>
            <family val="2"/>
          </rPr>
          <t xml:space="preserve">
</t>
        </r>
        <r>
          <rPr>
            <b/>
            <sz val="10"/>
            <color rgb="FF000000"/>
            <rFont val="Tahoma"/>
            <family val="2"/>
          </rPr>
          <t>vnp1%</t>
        </r>
      </text>
    </comment>
    <comment ref="F14" authorId="2" shapeId="0" xr:uid="{7DE98D16-F933-4102-A693-EAAF06FB9AE4}">
      <text>
        <r>
          <rPr>
            <sz val="12"/>
            <color rgb="FF000000"/>
            <rFont val="Aptos Narrow"/>
            <family val="2"/>
          </rPr>
          <t xml:space="preserve">chit trang:
</t>
        </r>
        <r>
          <rPr>
            <sz val="12"/>
            <color rgb="FF000000"/>
            <rFont val="Aptos Narrow"/>
            <family val="2"/>
          </rPr>
          <t>8790</t>
        </r>
      </text>
    </comment>
    <comment ref="B15" authorId="1" shapeId="0" xr:uid="{7BC53EEA-E85A-4B8F-AC24-4E4CCBAE0BC0}">
      <text>
        <r>
          <rPr>
            <b/>
            <sz val="10"/>
            <color rgb="FF000000"/>
            <rFont val="Tahoma"/>
            <family val="2"/>
          </rPr>
          <t>was 14390</t>
        </r>
      </text>
    </comment>
    <comment ref="E15" authorId="1" shapeId="0" xr:uid="{EDC621E6-7961-4943-A948-C2E6929F0790}">
      <text>
        <r>
          <rPr>
            <b/>
            <sz val="10"/>
            <color rgb="FF000000"/>
            <rFont val="Tahoma"/>
            <family val="2"/>
          </rPr>
          <t xml:space="preserve">was 14246
</t>
        </r>
        <r>
          <rPr>
            <b/>
            <sz val="10"/>
            <color rgb="FF000000"/>
            <rFont val="Tahoma"/>
            <family val="2"/>
          </rPr>
          <t xml:space="preserve">
</t>
        </r>
        <r>
          <rPr>
            <b/>
            <sz val="10"/>
            <color rgb="FF000000"/>
            <rFont val="Tahoma"/>
            <family val="2"/>
          </rPr>
          <t>vnp1%</t>
        </r>
      </text>
    </comment>
    <comment ref="C16" authorId="0" shapeId="0" xr:uid="{75435D86-FBB5-4F7B-8EB7-420F050B9339}">
      <text>
        <r>
          <rPr>
            <b/>
            <sz val="10"/>
            <color rgb="FF000000"/>
            <rFont val="Tahoma"/>
            <family val="2"/>
          </rPr>
          <t>W2 20790</t>
        </r>
      </text>
    </comment>
    <comment ref="E16" authorId="1" shapeId="0" xr:uid="{8AA34312-4AFF-0445-B799-62CDF54192FD}">
      <text>
        <r>
          <rPr>
            <b/>
            <sz val="10"/>
            <color rgb="FF000000"/>
            <rFont val="Tahoma"/>
            <family val="2"/>
          </rPr>
          <t xml:space="preserve">was 21290
</t>
        </r>
        <r>
          <rPr>
            <b/>
            <sz val="10"/>
            <color rgb="FF000000"/>
            <rFont val="Tahoma"/>
            <family val="2"/>
          </rPr>
          <t xml:space="preserve">
</t>
        </r>
        <r>
          <rPr>
            <b/>
            <sz val="10"/>
            <color rgb="FF000000"/>
            <rFont val="Tahoma"/>
            <family val="2"/>
          </rPr>
          <t>vnp1%</t>
        </r>
      </text>
    </comment>
    <comment ref="F16" authorId="2" shapeId="0" xr:uid="{CFB3815E-4E30-46D1-8D6D-8CC2A6797E89}">
      <text>
        <r>
          <rPr>
            <sz val="12"/>
            <color rgb="FF000000"/>
            <rFont val="Aptos Narrow"/>
            <family val="2"/>
          </rPr>
          <t xml:space="preserve">chit trang:
</t>
        </r>
        <r>
          <rPr>
            <sz val="12"/>
            <color rgb="FF000000"/>
            <rFont val="Aptos Narrow"/>
            <family val="2"/>
          </rPr>
          <t>20.790</t>
        </r>
      </text>
    </comment>
    <comment ref="C17" authorId="0" shapeId="0" xr:uid="{906555B9-80F0-46AD-9656-0A72F6B08E50}">
      <text>
        <r>
          <rPr>
            <b/>
            <sz val="10"/>
            <color rgb="FF000000"/>
            <rFont val="Tahoma"/>
            <family val="2"/>
          </rPr>
          <t>W2 26590</t>
        </r>
      </text>
    </comment>
    <comment ref="D17" authorId="3" shapeId="0" xr:uid="{67446D0A-B781-438C-950B-8A0E49B8222D}">
      <text>
        <r>
          <rPr>
            <b/>
            <sz val="10"/>
            <color rgb="FF000000"/>
            <rFont val="Tahoma"/>
            <family val="2"/>
          </rPr>
          <t>Việt Hoàng:</t>
        </r>
        <r>
          <rPr>
            <sz val="10"/>
            <color rgb="FF000000"/>
            <rFont val="Tahoma"/>
            <family val="2"/>
          </rPr>
          <t xml:space="preserve">
</t>
        </r>
        <r>
          <rPr>
            <sz val="10"/>
            <color rgb="FF000000"/>
            <rFont val="Tahoma"/>
            <family val="2"/>
          </rPr>
          <t>26.890.000</t>
        </r>
      </text>
    </comment>
    <comment ref="E17" authorId="1" shapeId="0" xr:uid="{E0AD2D42-21BE-0248-8A3D-1F44460DD0D0}">
      <text>
        <r>
          <rPr>
            <b/>
            <sz val="10"/>
            <color rgb="FF000000"/>
            <rFont val="Tahoma"/>
            <family val="2"/>
          </rPr>
          <t>was 26990</t>
        </r>
      </text>
    </comment>
    <comment ref="G17" authorId="4" shapeId="0" xr:uid="{74F644A1-3EEB-48A6-A23D-9C58BD5A3FFE}">
      <text>
        <r>
          <rPr>
            <sz val="12"/>
            <color rgb="FF000000"/>
            <rFont val="Aptos Narrow"/>
            <family val="2"/>
          </rPr>
          <t xml:space="preserve">Tran Dat:
</t>
        </r>
        <r>
          <rPr>
            <sz val="12"/>
            <color rgb="FF000000"/>
            <rFont val="Aptos Narrow"/>
            <family val="2"/>
          </rPr>
          <t>26690</t>
        </r>
      </text>
    </comment>
    <comment ref="B18" authorId="1" shapeId="0" xr:uid="{D47FB8F7-01E7-4DFC-9FCB-E92135BCEA9F}">
      <text>
        <r>
          <rPr>
            <b/>
            <sz val="10"/>
            <color rgb="FF000000"/>
            <rFont val="Tahoma"/>
            <family val="2"/>
          </rPr>
          <t>was 36640</t>
        </r>
      </text>
    </comment>
    <comment ref="E18" authorId="1" shapeId="0" xr:uid="{EF2EC944-FAE3-FA4E-80F6-70F837CF5819}">
      <text>
        <r>
          <rPr>
            <b/>
            <sz val="10"/>
            <color rgb="FF000000"/>
            <rFont val="Tahoma"/>
            <family val="2"/>
          </rPr>
          <t>was 35990</t>
        </r>
      </text>
    </comment>
    <comment ref="D19" authorId="3" shapeId="0" xr:uid="{37C6DB09-1E86-41FE-BA0B-C221A4C5CD4A}">
      <text>
        <r>
          <rPr>
            <b/>
            <sz val="10"/>
            <color rgb="FF000000"/>
            <rFont val="Tahoma"/>
            <family val="2"/>
          </rPr>
          <t>Việt Hoàng:</t>
        </r>
        <r>
          <rPr>
            <sz val="10"/>
            <color rgb="FF000000"/>
            <rFont val="Tahoma"/>
            <family val="2"/>
          </rPr>
          <t xml:space="preserve">
</t>
        </r>
        <r>
          <rPr>
            <sz val="10"/>
            <color rgb="FF000000"/>
            <rFont val="Tahoma"/>
            <family val="2"/>
          </rPr>
          <t>5.190.000</t>
        </r>
      </text>
    </comment>
    <comment ref="E19" authorId="1" shapeId="0" xr:uid="{EA44F103-51FA-5942-B8EB-201D71EAD608}">
      <text>
        <r>
          <rPr>
            <b/>
            <sz val="10"/>
            <color rgb="FF000000"/>
            <rFont val="Tahoma"/>
            <family val="2"/>
          </rPr>
          <t xml:space="preserve">was 4940
</t>
        </r>
        <r>
          <rPr>
            <b/>
            <sz val="10"/>
            <color rgb="FF000000"/>
            <rFont val="Tahoma"/>
            <family val="2"/>
          </rPr>
          <t xml:space="preserve">
</t>
        </r>
        <r>
          <rPr>
            <b/>
            <sz val="10"/>
            <color rgb="FF000000"/>
            <rFont val="Tahoma"/>
            <family val="2"/>
          </rPr>
          <t>vnp1%</t>
        </r>
      </text>
    </comment>
    <comment ref="F19" authorId="2" shapeId="0" xr:uid="{07E21BDA-1B2B-4CA7-BD1D-03E4488B487C}">
      <text>
        <r>
          <rPr>
            <sz val="12"/>
            <color theme="1"/>
            <rFont val="Aptos Narrow"/>
            <family val="2"/>
            <scheme val="minor"/>
          </rPr>
          <t>chit trang:4,990</t>
        </r>
      </text>
    </comment>
    <comment ref="E21" authorId="1" shapeId="0" xr:uid="{498571FC-8553-4DE4-BBE6-81D69210B438}">
      <text>
        <r>
          <rPr>
            <b/>
            <sz val="10"/>
            <color rgb="FF000000"/>
            <rFont val="Tahoma"/>
            <family val="2"/>
          </rPr>
          <t xml:space="preserve">was 5435
</t>
        </r>
        <r>
          <rPr>
            <b/>
            <sz val="10"/>
            <color rgb="FF000000"/>
            <rFont val="Tahoma"/>
            <family val="2"/>
          </rPr>
          <t xml:space="preserve">
</t>
        </r>
        <r>
          <rPr>
            <b/>
            <sz val="10"/>
            <color rgb="FF000000"/>
            <rFont val="Tahoma"/>
            <family val="2"/>
          </rPr>
          <t>vnp1%</t>
        </r>
      </text>
    </comment>
    <comment ref="F21" authorId="2" shapeId="0" xr:uid="{31277EF8-E4F3-4506-B382-005781AE721A}">
      <text>
        <r>
          <rPr>
            <sz val="12"/>
            <color rgb="FF000000"/>
            <rFont val="Aptos Narrow"/>
            <family val="2"/>
          </rPr>
          <t xml:space="preserve">chit trang:
</t>
        </r>
        <r>
          <rPr>
            <sz val="12"/>
            <color rgb="FF000000"/>
            <rFont val="Aptos Narrow"/>
            <family val="2"/>
          </rPr>
          <t>5.790</t>
        </r>
      </text>
    </comment>
    <comment ref="G21" authorId="4" shapeId="0" xr:uid="{7E731BB8-3075-4533-B276-BEE82FFA6F0A}">
      <text>
        <r>
          <rPr>
            <sz val="12"/>
            <color theme="1"/>
            <rFont val="Aptos Narrow"/>
            <family val="2"/>
            <scheme val="minor"/>
          </rPr>
          <t>Tran Dat:
5950</t>
        </r>
      </text>
    </comment>
    <comment ref="C23" authorId="0" shapeId="0" xr:uid="{860EA426-B525-4582-91A1-E6F71CB1D11C}">
      <text>
        <r>
          <rPr>
            <b/>
            <sz val="10"/>
            <color rgb="FF000000"/>
            <rFont val="Tahoma"/>
            <family val="2"/>
          </rPr>
          <t>W2 8590</t>
        </r>
      </text>
    </comment>
    <comment ref="E23" authorId="1" shapeId="0" xr:uid="{837A4896-C1FA-B24D-89A6-AF4FEBF51FC3}">
      <text>
        <r>
          <rPr>
            <b/>
            <sz val="10"/>
            <color rgb="FF000000"/>
            <rFont val="Tahoma"/>
            <family val="2"/>
          </rPr>
          <t xml:space="preserve">was 8207
</t>
        </r>
        <r>
          <rPr>
            <b/>
            <sz val="10"/>
            <color rgb="FF000000"/>
            <rFont val="Tahoma"/>
            <family val="2"/>
          </rPr>
          <t xml:space="preserve">
</t>
        </r>
        <r>
          <rPr>
            <b/>
            <sz val="10"/>
            <color rgb="FF000000"/>
            <rFont val="Tahoma"/>
            <family val="2"/>
          </rPr>
          <t>vnp1%</t>
        </r>
      </text>
    </comment>
    <comment ref="F23" authorId="2" shapeId="0" xr:uid="{D701E754-BAAB-4E9F-BA7D-981198544E7F}">
      <text>
        <r>
          <rPr>
            <sz val="12"/>
            <color rgb="FF000000"/>
            <rFont val="Aptos Narrow"/>
            <family val="2"/>
          </rPr>
          <t xml:space="preserve">chit trang:
</t>
        </r>
        <r>
          <rPr>
            <sz val="12"/>
            <color rgb="FF000000"/>
            <rFont val="Aptos Narrow"/>
            <family val="2"/>
          </rPr>
          <t>8390</t>
        </r>
      </text>
    </comment>
    <comment ref="G23" authorId="4" shapeId="0" xr:uid="{4B8DBF4A-A531-49DE-B320-42AB61E5022D}">
      <text>
        <r>
          <rPr>
            <sz val="12"/>
            <color theme="1"/>
            <rFont val="Aptos Narrow"/>
            <family val="2"/>
            <scheme val="minor"/>
          </rPr>
          <t>Tran Dat:
8350</t>
        </r>
      </text>
    </comment>
    <comment ref="E24" authorId="1" shapeId="0" xr:uid="{3EB26020-7288-43CC-A7BE-FAE4E0BF314D}">
      <text>
        <r>
          <rPr>
            <b/>
            <sz val="10"/>
            <color rgb="FF000000"/>
            <rFont val="Tahoma"/>
            <family val="2"/>
          </rPr>
          <t xml:space="preserve">was 12464
</t>
        </r>
        <r>
          <rPr>
            <b/>
            <sz val="10"/>
            <color rgb="FF000000"/>
            <rFont val="Tahoma"/>
            <family val="2"/>
          </rPr>
          <t xml:space="preserve">
</t>
        </r>
        <r>
          <rPr>
            <b/>
            <sz val="10"/>
            <color rgb="FF000000"/>
            <rFont val="Tahoma"/>
            <family val="2"/>
          </rPr>
          <t>vnp1%</t>
        </r>
      </text>
    </comment>
    <comment ref="F24" authorId="2" shapeId="0" xr:uid="{450EA335-9F87-411A-A8AB-70AC86BC046F}">
      <text>
        <r>
          <rPr>
            <sz val="12"/>
            <color rgb="FF000000"/>
            <rFont val="Aptos Narrow"/>
            <family val="2"/>
          </rPr>
          <t xml:space="preserve">chit trang:
</t>
        </r>
        <r>
          <rPr>
            <sz val="12"/>
            <color rgb="FF000000"/>
            <rFont val="Aptos Narrow"/>
            <family val="2"/>
          </rPr>
          <t>13.190</t>
        </r>
      </text>
    </comment>
    <comment ref="E25" authorId="1" shapeId="0" xr:uid="{729B0800-0F18-1940-A84F-F4F7C08CA23F}">
      <text>
        <r>
          <rPr>
            <b/>
            <sz val="10"/>
            <color rgb="FF000000"/>
            <rFont val="Tahoma"/>
            <family val="2"/>
          </rPr>
          <t xml:space="preserve">was 8900
</t>
        </r>
        <r>
          <rPr>
            <b/>
            <sz val="10"/>
            <color rgb="FF000000"/>
            <rFont val="Tahoma"/>
            <family val="2"/>
          </rPr>
          <t xml:space="preserve">
</t>
        </r>
        <r>
          <rPr>
            <b/>
            <sz val="10"/>
            <color rgb="FF000000"/>
            <rFont val="Tahoma"/>
            <family val="2"/>
          </rPr>
          <t>vnp1%</t>
        </r>
      </text>
    </comment>
    <comment ref="F25" authorId="2" shapeId="0" xr:uid="{9CB12785-0A33-449B-9137-390696B6B89E}">
      <text>
        <r>
          <rPr>
            <sz val="12"/>
            <color theme="1"/>
            <rFont val="Aptos Narrow"/>
            <family val="2"/>
            <scheme val="minor"/>
          </rPr>
          <t>chit trang: 9190</t>
        </r>
      </text>
    </comment>
    <comment ref="G25" authorId="4" shapeId="0" xr:uid="{663B9824-452C-4A10-BBEB-EC1AF2C08350}">
      <text>
        <r>
          <rPr>
            <sz val="12"/>
            <color rgb="FF000000"/>
            <rFont val="Aptos Narrow"/>
            <family val="2"/>
          </rPr>
          <t xml:space="preserve">Tran Dat:
</t>
        </r>
        <r>
          <rPr>
            <sz val="12"/>
            <color rgb="FF000000"/>
            <rFont val="Aptos Narrow"/>
            <family val="2"/>
          </rPr>
          <t>8890</t>
        </r>
      </text>
    </comment>
    <comment ref="B26" authorId="1" shapeId="0" xr:uid="{6E341BA8-CD2A-4C2A-8070-32B34DFF60B9}">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6" authorId="3" shapeId="0" xr:uid="{CF39DFB9-0AF2-4193-B9C1-58114B158A49}">
      <text>
        <r>
          <rPr>
            <b/>
            <sz val="10"/>
            <color rgb="FF000000"/>
            <rFont val="Tahoma"/>
            <family val="2"/>
          </rPr>
          <t>Việt Hoàng:</t>
        </r>
        <r>
          <rPr>
            <sz val="10"/>
            <color rgb="FF000000"/>
            <rFont val="Tahoma"/>
            <family val="2"/>
          </rPr>
          <t xml:space="preserve">
</t>
        </r>
        <r>
          <rPr>
            <sz val="10"/>
            <color rgb="FF000000"/>
            <rFont val="Tahoma"/>
            <family val="2"/>
          </rPr>
          <t>13.690.000</t>
        </r>
      </text>
    </comment>
    <comment ref="D26" authorId="3" shapeId="0" xr:uid="{1AACB043-FB35-4FE8-A820-7DA26CD49111}">
      <text>
        <r>
          <rPr>
            <b/>
            <sz val="10"/>
            <color rgb="FF000000"/>
            <rFont val="Tahoma"/>
            <family val="2"/>
          </rPr>
          <t>Việt Hoàng:</t>
        </r>
        <r>
          <rPr>
            <sz val="10"/>
            <color rgb="FF000000"/>
            <rFont val="Tahoma"/>
            <family val="2"/>
          </rPr>
          <t xml:space="preserve">
</t>
        </r>
        <r>
          <rPr>
            <sz val="10"/>
            <color rgb="FF000000"/>
            <rFont val="Tahoma"/>
            <family val="2"/>
          </rPr>
          <t>13.690.000</t>
        </r>
      </text>
    </comment>
    <comment ref="B28" authorId="1" shapeId="0" xr:uid="{3A91F313-1FD3-4EE6-927F-C98044C9B94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E28" authorId="1" shapeId="0" xr:uid="{2D35EAB5-DD1D-CA4D-96F3-CB556B5B2275}">
      <text>
        <r>
          <rPr>
            <b/>
            <sz val="10"/>
            <color rgb="FF000000"/>
            <rFont val="Tahoma"/>
            <family val="2"/>
          </rPr>
          <t xml:space="preserve">was 5138
</t>
        </r>
        <r>
          <rPr>
            <b/>
            <sz val="10"/>
            <color rgb="FF000000"/>
            <rFont val="Tahoma"/>
            <family val="2"/>
          </rPr>
          <t xml:space="preserve">
</t>
        </r>
        <r>
          <rPr>
            <b/>
            <sz val="10"/>
            <color rgb="FF000000"/>
            <rFont val="Tahoma"/>
            <family val="2"/>
          </rPr>
          <t>vnp1%</t>
        </r>
      </text>
    </comment>
    <comment ref="F28" authorId="2" shapeId="0" xr:uid="{CA46DCDD-CE66-4C2E-BC4E-F9E7AF07895D}">
      <text>
        <r>
          <rPr>
            <sz val="12"/>
            <color rgb="FF000000"/>
            <rFont val="Aptos Narrow"/>
            <family val="2"/>
          </rPr>
          <t xml:space="preserve">chit trang:
</t>
        </r>
        <r>
          <rPr>
            <sz val="12"/>
            <color rgb="FF000000"/>
            <rFont val="Aptos Narrow"/>
            <family val="2"/>
          </rPr>
          <t>5.290</t>
        </r>
      </text>
    </comment>
    <comment ref="G28" authorId="4" shapeId="0" xr:uid="{CE4D26AD-8002-4FB2-A818-EE3F28C6BD40}">
      <text>
        <r>
          <rPr>
            <sz val="12"/>
            <color rgb="FF000000"/>
            <rFont val="Aptos Narrow"/>
            <family val="2"/>
          </rPr>
          <t xml:space="preserve">Tran Dat:
</t>
        </r>
        <r>
          <rPr>
            <sz val="12"/>
            <color rgb="FF000000"/>
            <rFont val="Aptos Narrow"/>
            <family val="2"/>
          </rPr>
          <t>5390</t>
        </r>
      </text>
    </comment>
    <comment ref="B29" authorId="1" shapeId="0" xr:uid="{FCC50552-241D-4AB2-BEB9-0FB457847F74}">
      <text>
        <r>
          <rPr>
            <b/>
            <sz val="10"/>
            <color rgb="FF000000"/>
            <rFont val="Tahoma"/>
            <family val="2"/>
          </rPr>
          <t xml:space="preserve">was 4490
</t>
        </r>
      </text>
    </comment>
    <comment ref="E29" authorId="1" shapeId="0" xr:uid="{06A16BBA-C3B2-9E4E-B110-F367ECD3CED4}">
      <text>
        <r>
          <rPr>
            <b/>
            <sz val="10"/>
            <color rgb="FF000000"/>
            <rFont val="Tahoma"/>
            <family val="2"/>
          </rPr>
          <t xml:space="preserve">was 4247
</t>
        </r>
        <r>
          <rPr>
            <b/>
            <sz val="10"/>
            <color rgb="FF000000"/>
            <rFont val="Tahoma"/>
            <family val="2"/>
          </rPr>
          <t xml:space="preserve">
</t>
        </r>
        <r>
          <rPr>
            <b/>
            <sz val="10"/>
            <color rgb="FF000000"/>
            <rFont val="Tahoma"/>
            <family val="2"/>
          </rPr>
          <t>vnp1%</t>
        </r>
      </text>
    </comment>
    <comment ref="B30" authorId="1" shapeId="0" xr:uid="{56264F24-E811-4E7D-8D57-77D63214ED70}">
      <text>
        <r>
          <rPr>
            <b/>
            <sz val="10"/>
            <color rgb="FF000000"/>
            <rFont val="Tahoma"/>
            <family val="2"/>
          </rPr>
          <t>was 3190</t>
        </r>
      </text>
    </comment>
    <comment ref="C30" authorId="3" shapeId="0" xr:uid="{EBD1A597-66CD-4EE1-8850-450FC761D34D}">
      <text>
        <r>
          <rPr>
            <b/>
            <sz val="10"/>
            <color rgb="FF000000"/>
            <rFont val="Tahoma"/>
            <family val="2"/>
          </rPr>
          <t>Việt Hoàng:</t>
        </r>
        <r>
          <rPr>
            <sz val="10"/>
            <color rgb="FF000000"/>
            <rFont val="Tahoma"/>
            <family val="2"/>
          </rPr>
          <t xml:space="preserve">
</t>
        </r>
        <r>
          <rPr>
            <sz val="10"/>
            <color rgb="FF000000"/>
            <rFont val="Tahoma"/>
            <family val="2"/>
          </rPr>
          <t>3.090.000</t>
        </r>
      </text>
    </comment>
    <comment ref="E30" authorId="1" shapeId="0" xr:uid="{18D9665F-6C65-4461-B4FF-0F5862DDB17B}">
      <text>
        <r>
          <rPr>
            <b/>
            <sz val="10"/>
            <color rgb="FF000000"/>
            <rFont val="Tahoma"/>
            <family val="2"/>
          </rPr>
          <t>was 2890</t>
        </r>
      </text>
    </comment>
    <comment ref="F30" authorId="2" shapeId="0" xr:uid="{4D329A93-4A21-4D0C-8986-926F71797ECF}">
      <text>
        <r>
          <rPr>
            <sz val="12"/>
            <color rgb="FF000000"/>
            <rFont val="Aptos Narrow"/>
            <family val="2"/>
          </rPr>
          <t xml:space="preserve">chit trang:
</t>
        </r>
        <r>
          <rPr>
            <sz val="12"/>
            <color rgb="FF000000"/>
            <rFont val="Aptos Narrow"/>
            <family val="2"/>
          </rPr>
          <t>3.090</t>
        </r>
      </text>
    </comment>
    <comment ref="B31" authorId="1" shapeId="0" xr:uid="{048B6F28-7786-4CA6-86F8-2F85E8B45499}">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F32" authorId="2" shapeId="0" xr:uid="{957D5D09-BE1D-4705-B4B5-DBA6173C0526}">
      <text>
        <r>
          <rPr>
            <sz val="12"/>
            <color theme="1"/>
            <rFont val="Aptos Narrow"/>
            <family val="2"/>
            <scheme val="minor"/>
          </rPr>
          <t>chit trang:
19.890</t>
        </r>
      </text>
    </comment>
    <comment ref="B33" authorId="1" shapeId="0" xr:uid="{6034B7B8-67EF-46E8-9C23-D88504BA61B7}">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3" shapeId="0" xr:uid="{C9D5DC16-AB73-4785-AE06-A57C39966CBF}">
      <text>
        <r>
          <rPr>
            <b/>
            <sz val="10"/>
            <color rgb="FF000000"/>
            <rFont val="Tahoma"/>
            <family val="2"/>
          </rPr>
          <t>Việt Hoàng:</t>
        </r>
        <r>
          <rPr>
            <sz val="10"/>
            <color rgb="FF000000"/>
            <rFont val="Tahoma"/>
            <family val="2"/>
          </rPr>
          <t xml:space="preserve">
</t>
        </r>
        <r>
          <rPr>
            <sz val="10"/>
            <color rgb="FF000000"/>
            <rFont val="Tahoma"/>
            <family val="2"/>
          </rPr>
          <t>25.790.000</t>
        </r>
      </text>
    </comment>
    <comment ref="D34" authorId="3" shapeId="0" xr:uid="{95AD75EC-F2A3-4F5D-89D3-899261EA759F}">
      <text>
        <r>
          <rPr>
            <b/>
            <sz val="10"/>
            <color rgb="FF000000"/>
            <rFont val="Tahoma"/>
            <family val="2"/>
          </rPr>
          <t>Việt Hoàng:</t>
        </r>
        <r>
          <rPr>
            <sz val="10"/>
            <color rgb="FF000000"/>
            <rFont val="Tahoma"/>
            <family val="2"/>
          </rPr>
          <t xml:space="preserve">
</t>
        </r>
        <r>
          <rPr>
            <sz val="10"/>
            <color rgb="FF000000"/>
            <rFont val="Tahoma"/>
            <family val="2"/>
          </rPr>
          <t>25.490.000</t>
        </r>
      </text>
    </comment>
    <comment ref="F34" authorId="2" shapeId="0" xr:uid="{E49D4172-4964-4C84-BDEE-08A6BB07FF4D}">
      <text>
        <r>
          <rPr>
            <sz val="12"/>
            <color theme="1"/>
            <rFont val="Aptos Narrow"/>
            <family val="2"/>
            <scheme val="minor"/>
          </rPr>
          <t>chit trang:
24.990</t>
        </r>
      </text>
    </comment>
    <comment ref="G34" authorId="4" shapeId="0" xr:uid="{7C928F80-64B3-4020-8A28-DE8B10D67E24}">
      <text>
        <r>
          <rPr>
            <sz val="12"/>
            <color theme="1"/>
            <rFont val="Aptos Narrow"/>
            <family val="2"/>
            <scheme val="minor"/>
          </rPr>
          <t>Tran Dat:
24890</t>
        </r>
      </text>
    </comment>
    <comment ref="F35" authorId="2" shapeId="0" xr:uid="{46A33396-5FF2-4AEE-927B-B7B1E5E667CA}">
      <text>
        <r>
          <rPr>
            <sz val="12"/>
            <color theme="1"/>
            <rFont val="Aptos Narrow"/>
            <family val="2"/>
            <scheme val="minor"/>
          </rPr>
          <t>chit trang:
29.490</t>
        </r>
      </text>
    </comment>
    <comment ref="C36" authorId="3" shapeId="0" xr:uid="{C05F2FE7-6CE1-449C-ACF1-2C4AEF483112}">
      <text>
        <r>
          <rPr>
            <b/>
            <sz val="10"/>
            <color rgb="FF000000"/>
            <rFont val="Tahoma"/>
            <family val="2"/>
          </rPr>
          <t>Việt Hoàng:</t>
        </r>
        <r>
          <rPr>
            <sz val="10"/>
            <color rgb="FF000000"/>
            <rFont val="Tahoma"/>
            <family val="2"/>
          </rPr>
          <t xml:space="preserve">
</t>
        </r>
        <r>
          <rPr>
            <sz val="10"/>
            <color rgb="FF000000"/>
            <rFont val="Tahoma"/>
            <family val="2"/>
          </rPr>
          <t>38.890.000</t>
        </r>
      </text>
    </comment>
    <comment ref="D36" authorId="3" shapeId="0" xr:uid="{118582B0-B313-44D6-BC50-EF5208EA8001}">
      <text>
        <r>
          <rPr>
            <b/>
            <sz val="10"/>
            <color rgb="FF000000"/>
            <rFont val="Tahoma"/>
            <family val="2"/>
          </rPr>
          <t>Việt Hoàng:</t>
        </r>
        <r>
          <rPr>
            <sz val="10"/>
            <color rgb="FF000000"/>
            <rFont val="Tahoma"/>
            <family val="2"/>
          </rPr>
          <t xml:space="preserve">
</t>
        </r>
        <r>
          <rPr>
            <sz val="10"/>
            <color rgb="FF000000"/>
            <rFont val="Tahoma"/>
            <family val="2"/>
          </rPr>
          <t>38.890.000</t>
        </r>
      </text>
    </comment>
    <comment ref="F36" authorId="2" shapeId="0" xr:uid="{7FF89A33-C2F8-4949-991A-A22E9469EFB3}">
      <text>
        <r>
          <rPr>
            <sz val="12"/>
            <color theme="1"/>
            <rFont val="Aptos Narrow"/>
            <family val="2"/>
            <scheme val="minor"/>
          </rPr>
          <t>chit trang:
38.890</t>
        </r>
      </text>
    </comment>
    <comment ref="G36" authorId="4" shapeId="0" xr:uid="{5A38B380-13FF-4EDE-932B-37C0DF54B161}">
      <text>
        <r>
          <rPr>
            <sz val="12"/>
            <color rgb="FF000000"/>
            <rFont val="Aptos Narrow"/>
            <family val="2"/>
          </rPr>
          <t xml:space="preserve">Tran Dat:
</t>
        </r>
        <r>
          <rPr>
            <sz val="12"/>
            <color rgb="FF000000"/>
            <rFont val="Aptos Narrow"/>
            <family val="2"/>
          </rPr>
          <t>38590</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chit trang</author>
    <author>Duy</author>
    <author>Tran Dat</author>
  </authors>
  <commentList>
    <comment ref="D2" authorId="0" shapeId="0" xr:uid="{B92A4464-A78A-5E4C-9B30-2B0BC39636EE}">
      <text>
        <r>
          <rPr>
            <b/>
            <sz val="10"/>
            <color rgb="FF000000"/>
            <rFont val="Tahoma"/>
            <family val="2"/>
          </rPr>
          <t>Việt Hoàng:</t>
        </r>
        <r>
          <rPr>
            <sz val="10"/>
            <color rgb="FF000000"/>
            <rFont val="Tahoma"/>
            <family val="2"/>
          </rPr>
          <t xml:space="preserve">
</t>
        </r>
        <r>
          <rPr>
            <sz val="10"/>
            <color rgb="FF000000"/>
            <rFont val="Tahoma"/>
            <family val="2"/>
          </rPr>
          <t>15.790.000</t>
        </r>
      </text>
    </comment>
    <comment ref="E2" authorId="1" shapeId="0" xr:uid="{D9339E0A-3EC5-4526-91AD-1B56F85AB878}">
      <text>
        <r>
          <rPr>
            <b/>
            <sz val="10"/>
            <color rgb="FF000000"/>
            <rFont val="Tahoma"/>
            <family val="2"/>
          </rPr>
          <t>giờ vàng</t>
        </r>
      </text>
    </comment>
    <comment ref="F2" authorId="2" shapeId="0" xr:uid="{65DE9EA8-52A1-4415-B134-078CEBA50A03}">
      <text>
        <r>
          <rPr>
            <sz val="12"/>
            <color theme="1"/>
            <rFont val="Aptos Narrow"/>
            <family val="2"/>
            <scheme val="minor"/>
          </rPr>
          <t>chit trang:
15.790</t>
        </r>
      </text>
    </comment>
    <comment ref="D3" authorId="0" shapeId="0" xr:uid="{9B0EAAD1-7264-9745-A564-7CC4B476FFD1}">
      <text>
        <r>
          <rPr>
            <b/>
            <sz val="10"/>
            <color rgb="FF000000"/>
            <rFont val="Tahoma"/>
            <family val="2"/>
          </rPr>
          <t>Việt Hoàng:</t>
        </r>
        <r>
          <rPr>
            <sz val="10"/>
            <color rgb="FF000000"/>
            <rFont val="Tahoma"/>
            <family val="2"/>
          </rPr>
          <t xml:space="preserve">
</t>
        </r>
        <r>
          <rPr>
            <sz val="10"/>
            <color rgb="FF000000"/>
            <rFont val="Tahoma"/>
            <family val="2"/>
          </rPr>
          <t>18.890.000</t>
        </r>
      </text>
    </comment>
    <comment ref="E3" authorId="1" shapeId="0" xr:uid="{BE9153D0-44F7-4AD0-BDFC-567D0CD0EF79}">
      <text>
        <r>
          <rPr>
            <b/>
            <sz val="10"/>
            <color rgb="FF000000"/>
            <rFont val="Tahoma"/>
            <family val="2"/>
          </rPr>
          <t>Giờ vàng</t>
        </r>
      </text>
    </comment>
    <comment ref="B4" authorId="1" shapeId="0" xr:uid="{05E8982F-BA06-483B-9238-329A372CA86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1" shapeId="0" xr:uid="{612BA149-2206-43C8-9B03-AE1716E0BC5B}">
      <text>
        <r>
          <rPr>
            <b/>
            <sz val="10"/>
            <color rgb="FF000000"/>
            <rFont val="Tahoma"/>
            <family val="2"/>
          </rPr>
          <t>Giờ vàng</t>
        </r>
      </text>
    </comment>
    <comment ref="E5" authorId="1" shapeId="0" xr:uid="{8F4DD095-5FEC-4C80-92A0-99F152E83DEA}">
      <text>
        <r>
          <rPr>
            <b/>
            <sz val="10"/>
            <color rgb="FF000000"/>
            <rFont val="Tahoma"/>
            <family val="2"/>
          </rPr>
          <t xml:space="preserve">Giờ vàng
</t>
        </r>
        <r>
          <rPr>
            <sz val="10"/>
            <color rgb="FF000000"/>
            <rFont val="Tahoma"/>
            <family val="2"/>
          </rPr>
          <t xml:space="preserve">
</t>
        </r>
      </text>
    </comment>
    <comment ref="F5" authorId="2" shapeId="0" xr:uid="{32A82613-90FC-40C1-92BD-291BF8E19143}">
      <text>
        <r>
          <rPr>
            <sz val="12"/>
            <color theme="1"/>
            <rFont val="Aptos Narrow"/>
            <family val="2"/>
            <scheme val="minor"/>
          </rPr>
          <t>chit trang:
25090</t>
        </r>
      </text>
    </comment>
    <comment ref="B6" authorId="1" shapeId="0" xr:uid="{8239B8FF-CADC-406E-ADE1-30AE70448D06}">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92E86584-696E-4BE2-B2CE-219D5C801B54}">
      <text>
        <r>
          <rPr>
            <b/>
            <sz val="10"/>
            <color rgb="FF000000"/>
            <rFont val="Tahoma"/>
            <family val="2"/>
          </rPr>
          <t>Giờ vàng</t>
        </r>
        <r>
          <rPr>
            <sz val="10"/>
            <color rgb="FF000000"/>
            <rFont val="Tahoma"/>
            <family val="2"/>
          </rPr>
          <t xml:space="preserve">
</t>
        </r>
      </text>
    </comment>
    <comment ref="F6" authorId="2" shapeId="0" xr:uid="{9B6CA898-4292-4969-8567-8CC7757F8C80}">
      <text>
        <r>
          <rPr>
            <sz val="12"/>
            <color theme="1"/>
            <rFont val="Aptos Narrow"/>
            <family val="2"/>
            <scheme val="minor"/>
          </rPr>
          <t>chit trang:
29.990</t>
        </r>
      </text>
    </comment>
    <comment ref="C7" authorId="0" shapeId="0" xr:uid="{AA4AFF2D-92E8-46A3-9322-F85D04823972}">
      <text>
        <r>
          <rPr>
            <b/>
            <sz val="10"/>
            <color rgb="FF000000"/>
            <rFont val="Tahoma"/>
            <family val="2"/>
          </rPr>
          <t>W5 15.390</t>
        </r>
      </text>
    </comment>
    <comment ref="D7" authorId="0" shapeId="0" xr:uid="{859984AC-7522-4BF7-BD53-3B914E2C0EE5}">
      <text>
        <r>
          <rPr>
            <b/>
            <sz val="10"/>
            <color rgb="FF000000"/>
            <rFont val="Tahoma"/>
            <family val="2"/>
          </rPr>
          <t>Việt Hoàng:</t>
        </r>
        <r>
          <rPr>
            <sz val="10"/>
            <color rgb="FF000000"/>
            <rFont val="Tahoma"/>
            <family val="2"/>
          </rPr>
          <t xml:space="preserve">
</t>
        </r>
        <r>
          <rPr>
            <sz val="10"/>
            <color rgb="FF000000"/>
            <rFont val="Tahoma"/>
            <family val="2"/>
          </rPr>
          <t>15.290.000</t>
        </r>
      </text>
    </comment>
    <comment ref="F7" authorId="2" shapeId="0" xr:uid="{B34E5C48-2F0B-40D2-968B-D5BD0494E1F5}">
      <text>
        <r>
          <rPr>
            <sz val="12"/>
            <color rgb="FF000000"/>
            <rFont val="Aptos Narrow"/>
            <family val="2"/>
          </rPr>
          <t xml:space="preserve">chit trang:
</t>
        </r>
        <r>
          <rPr>
            <sz val="12"/>
            <color rgb="FF000000"/>
            <rFont val="Aptos Narrow"/>
            <family val="2"/>
          </rPr>
          <t>15.390</t>
        </r>
      </text>
    </comment>
    <comment ref="C8" authorId="3" shapeId="0" xr:uid="{DDF6B574-FD6C-4B16-9055-32BD1B433CE3}">
      <text>
        <r>
          <rPr>
            <b/>
            <sz val="10"/>
            <color rgb="FF000000"/>
            <rFont val="Tahoma"/>
            <family val="2"/>
          </rPr>
          <t>W2 19090</t>
        </r>
      </text>
    </comment>
    <comment ref="D8" authorId="0" shapeId="0" xr:uid="{E1174F35-A910-8C46-A11A-40280B05AAE3}">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F8" authorId="2" shapeId="0" xr:uid="{F6C71CCD-2C7B-4B64-BA53-52942CAC7B90}">
      <text>
        <r>
          <rPr>
            <sz val="12"/>
            <color theme="1"/>
            <rFont val="Aptos Narrow"/>
            <family val="2"/>
            <scheme val="minor"/>
          </rPr>
          <t>chit trang:
18.990</t>
        </r>
      </text>
    </comment>
    <comment ref="B9" authorId="1" shapeId="0" xr:uid="{13B2D6CF-B6A0-4E3A-80B2-7D6B304E8380}">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3" shapeId="0" xr:uid="{8831D79F-C91E-9F4F-82F5-6FD2752E56F2}">
      <text>
        <r>
          <rPr>
            <b/>
            <sz val="10"/>
            <color rgb="FF000000"/>
            <rFont val="Tahoma"/>
            <family val="2"/>
          </rPr>
          <t>W3 27.690</t>
        </r>
      </text>
    </comment>
    <comment ref="F9" authorId="2" shapeId="0" xr:uid="{A9E1BE50-0201-4213-9E20-1A7E18BC4D07}">
      <text>
        <r>
          <rPr>
            <sz val="12"/>
            <color rgb="FF000000"/>
            <rFont val="Aptos Narrow"/>
            <family val="2"/>
          </rPr>
          <t xml:space="preserve">chit trang:
</t>
        </r>
        <r>
          <rPr>
            <sz val="12"/>
            <color rgb="FF000000"/>
            <rFont val="Aptos Narrow"/>
            <family val="2"/>
          </rPr>
          <t>28.690k</t>
        </r>
      </text>
    </comment>
    <comment ref="B10" authorId="1" shapeId="0" xr:uid="{150B53D2-AADF-4851-BAF1-28C1FEC679F9}">
      <text>
        <r>
          <rPr>
            <b/>
            <sz val="10"/>
            <color rgb="FF000000"/>
            <rFont val="Tahoma"/>
            <family val="2"/>
          </rPr>
          <t>was 18440</t>
        </r>
      </text>
    </comment>
    <comment ref="F11" authorId="2" shapeId="0" xr:uid="{CE20C2D8-85E7-4114-917F-0298D644ED1B}">
      <text>
        <r>
          <rPr>
            <sz val="12"/>
            <color theme="1"/>
            <rFont val="Aptos Narrow"/>
            <family val="2"/>
            <scheme val="minor"/>
          </rPr>
          <t>chit trang:
12.590</t>
        </r>
      </text>
    </comment>
    <comment ref="B12" authorId="1" shapeId="0" xr:uid="{CC9D9AE3-1961-48EE-A667-CC302176CC5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2" authorId="0" shapeId="0" xr:uid="{43E239DC-A88F-4734-B6DD-F54FFA49DDF9}">
      <text>
        <r>
          <rPr>
            <b/>
            <sz val="10"/>
            <color rgb="FF000000"/>
            <rFont val="Tahoma"/>
            <family val="2"/>
          </rPr>
          <t>Việt Hoàng:</t>
        </r>
        <r>
          <rPr>
            <sz val="10"/>
            <color rgb="FF000000"/>
            <rFont val="Tahoma"/>
            <family val="2"/>
          </rPr>
          <t xml:space="preserve">
</t>
        </r>
        <r>
          <rPr>
            <sz val="10"/>
            <color rgb="FF000000"/>
            <rFont val="Tahoma"/>
            <family val="2"/>
          </rPr>
          <t>11.190.000</t>
        </r>
      </text>
    </comment>
    <comment ref="E12" authorId="1" shapeId="0" xr:uid="{82522F87-8FCE-4320-8510-D8E7D394DDD7}">
      <text>
        <r>
          <rPr>
            <b/>
            <sz val="10"/>
            <color rgb="FF000000"/>
            <rFont val="Tahoma"/>
            <family val="2"/>
          </rPr>
          <t>Giờ vàng</t>
        </r>
      </text>
    </comment>
    <comment ref="C13" authorId="3" shapeId="0" xr:uid="{6917097E-FF03-E548-90AF-0F5571C459EA}">
      <text>
        <r>
          <rPr>
            <b/>
            <sz val="10"/>
            <color rgb="FF000000"/>
            <rFont val="Tahoma"/>
            <family val="2"/>
          </rPr>
          <t>W5 11.790</t>
        </r>
      </text>
    </comment>
    <comment ref="D13" authorId="0" shapeId="0" xr:uid="{744F7661-7796-2548-955E-78FC6C206726}">
      <text>
        <r>
          <rPr>
            <b/>
            <sz val="10"/>
            <color rgb="FF000000"/>
            <rFont val="Tahoma"/>
            <family val="2"/>
          </rPr>
          <t>Việt Hoàng:</t>
        </r>
        <r>
          <rPr>
            <sz val="10"/>
            <color rgb="FF000000"/>
            <rFont val="Tahoma"/>
            <family val="2"/>
          </rPr>
          <t xml:space="preserve">
</t>
        </r>
        <r>
          <rPr>
            <sz val="10"/>
            <color rgb="FF000000"/>
            <rFont val="Tahoma"/>
            <family val="2"/>
          </rPr>
          <t>11.790.000</t>
        </r>
      </text>
    </comment>
    <comment ref="E13" authorId="1" shapeId="0" xr:uid="{9196024A-668E-1B41-BBD9-97DE4813CD27}">
      <text>
        <r>
          <rPr>
            <b/>
            <sz val="10"/>
            <color rgb="FF000000"/>
            <rFont val="Tahoma"/>
            <family val="2"/>
          </rPr>
          <t xml:space="preserve">was 11672
</t>
        </r>
        <r>
          <rPr>
            <b/>
            <sz val="10"/>
            <color rgb="FF000000"/>
            <rFont val="Tahoma"/>
            <family val="2"/>
          </rPr>
          <t xml:space="preserve">
</t>
        </r>
        <r>
          <rPr>
            <b/>
            <sz val="10"/>
            <color rgb="FF000000"/>
            <rFont val="Tahoma"/>
            <family val="2"/>
          </rPr>
          <t>vnp1%</t>
        </r>
      </text>
    </comment>
    <comment ref="B14" authorId="1" shapeId="0" xr:uid="{9289D247-B4EE-4B40-BDF4-FB3F27B920D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4" authorId="3" shapeId="0" xr:uid="{BA9B62B3-0017-5946-A906-8A30FBC55F0D}">
      <text>
        <r>
          <rPr>
            <b/>
            <sz val="10"/>
            <color rgb="FF000000"/>
            <rFont val="Tahoma"/>
            <family val="2"/>
          </rPr>
          <t>W5 8890</t>
        </r>
      </text>
    </comment>
    <comment ref="D14" authorId="0" shapeId="0" xr:uid="{B0A3FCF9-5AC1-47AA-A53C-40A16DFDC9F2}">
      <text>
        <r>
          <rPr>
            <b/>
            <sz val="10"/>
            <color rgb="FF000000"/>
            <rFont val="Tahoma"/>
            <family val="2"/>
          </rPr>
          <t>Việt Hoàng:</t>
        </r>
        <r>
          <rPr>
            <sz val="10"/>
            <color rgb="FF000000"/>
            <rFont val="Tahoma"/>
            <family val="2"/>
          </rPr>
          <t xml:space="preserve">
</t>
        </r>
        <r>
          <rPr>
            <sz val="10"/>
            <color rgb="FF000000"/>
            <rFont val="Tahoma"/>
            <family val="2"/>
          </rPr>
          <t>8.690.000</t>
        </r>
      </text>
    </comment>
    <comment ref="E14" authorId="1" shapeId="0" xr:uid="{3BC06A02-7ADF-4CC3-BA11-9141DDA6C326}">
      <text>
        <r>
          <rPr>
            <b/>
            <sz val="10"/>
            <color rgb="FF000000"/>
            <rFont val="Tahoma"/>
            <family val="2"/>
          </rPr>
          <t xml:space="preserve">was 8801
</t>
        </r>
        <r>
          <rPr>
            <b/>
            <sz val="10"/>
            <color rgb="FF000000"/>
            <rFont val="Tahoma"/>
            <family val="2"/>
          </rPr>
          <t xml:space="preserve">
</t>
        </r>
        <r>
          <rPr>
            <b/>
            <sz val="10"/>
            <color rgb="FF000000"/>
            <rFont val="Tahoma"/>
            <family val="2"/>
          </rPr>
          <t>vnp1%</t>
        </r>
      </text>
    </comment>
    <comment ref="F14" authorId="2" shapeId="0" xr:uid="{3D01353A-7E47-4BCF-BC99-0F86A0D472D3}">
      <text>
        <r>
          <rPr>
            <sz val="12"/>
            <color rgb="FF000000"/>
            <rFont val="Aptos Narrow"/>
            <family val="2"/>
          </rPr>
          <t xml:space="preserve">chit trang:
</t>
        </r>
        <r>
          <rPr>
            <sz val="12"/>
            <color rgb="FF000000"/>
            <rFont val="Aptos Narrow"/>
            <family val="2"/>
          </rPr>
          <t>8.690</t>
        </r>
      </text>
    </comment>
    <comment ref="G14" authorId="4" shapeId="0" xr:uid="{8BE9CEA0-93F1-5147-A6F8-6D35FCE073F1}">
      <text>
        <r>
          <rPr>
            <b/>
            <sz val="10"/>
            <color rgb="FF000000"/>
            <rFont val="Tahoma"/>
            <family val="2"/>
          </rPr>
          <t>Tran Dat:</t>
        </r>
        <r>
          <rPr>
            <sz val="10"/>
            <color rgb="FF000000"/>
            <rFont val="Tahoma"/>
            <family val="2"/>
          </rPr>
          <t xml:space="preserve">
</t>
        </r>
        <r>
          <rPr>
            <sz val="10"/>
            <color rgb="FF000000"/>
            <rFont val="Tahoma"/>
            <family val="2"/>
          </rPr>
          <t>8.490</t>
        </r>
      </text>
    </comment>
    <comment ref="B15" authorId="1" shapeId="0" xr:uid="{B4AC2937-57EF-4AB6-80B4-CAA3F894650F}">
      <text>
        <r>
          <rPr>
            <b/>
            <sz val="10"/>
            <color rgb="FF000000"/>
            <rFont val="Tahoma"/>
            <family val="2"/>
          </rPr>
          <t>was 14390</t>
        </r>
      </text>
    </comment>
    <comment ref="C15" authorId="3" shapeId="0" xr:uid="{5DBAF25F-CE52-A04D-AFED-613DE140BA1C}">
      <text>
        <r>
          <rPr>
            <b/>
            <sz val="10"/>
            <color rgb="FF000000"/>
            <rFont val="Tahoma"/>
            <family val="2"/>
          </rPr>
          <t>W5 14.790</t>
        </r>
      </text>
    </comment>
    <comment ref="D15" authorId="0" shapeId="0" xr:uid="{E3E11BC9-7624-E146-805B-5458BD16746B}">
      <text>
        <r>
          <rPr>
            <b/>
            <sz val="10"/>
            <color rgb="FF000000"/>
            <rFont val="Tahoma"/>
            <family val="2"/>
          </rPr>
          <t>Việt Hoàng:</t>
        </r>
        <r>
          <rPr>
            <sz val="10"/>
            <color rgb="FF000000"/>
            <rFont val="Tahoma"/>
            <family val="2"/>
          </rPr>
          <t xml:space="preserve">
</t>
        </r>
        <r>
          <rPr>
            <sz val="10"/>
            <color rgb="FF000000"/>
            <rFont val="Tahoma"/>
            <family val="2"/>
          </rPr>
          <t>14.790.000</t>
        </r>
      </text>
    </comment>
    <comment ref="E15" authorId="1" shapeId="0" xr:uid="{D87EC050-54C5-4E46-84B5-2326A64370E2}">
      <text>
        <r>
          <rPr>
            <b/>
            <sz val="10"/>
            <color rgb="FF000000"/>
            <rFont val="Tahoma"/>
            <family val="2"/>
          </rPr>
          <t xml:space="preserve">was 14543
</t>
        </r>
        <r>
          <rPr>
            <b/>
            <sz val="10"/>
            <color rgb="FF000000"/>
            <rFont val="Tahoma"/>
            <family val="2"/>
          </rPr>
          <t xml:space="preserve">
</t>
        </r>
        <r>
          <rPr>
            <b/>
            <sz val="10"/>
            <color rgb="FF000000"/>
            <rFont val="Tahoma"/>
            <family val="2"/>
          </rPr>
          <t>vnp1%</t>
        </r>
      </text>
    </comment>
    <comment ref="F15" authorId="2" shapeId="0" xr:uid="{E8CFA7A7-06BE-4CDA-9055-D909B25D744C}">
      <text>
        <r>
          <rPr>
            <sz val="12"/>
            <color theme="1"/>
            <rFont val="Aptos Narrow"/>
            <family val="2"/>
            <scheme val="minor"/>
          </rPr>
          <t>chit trang:
14.790</t>
        </r>
      </text>
    </comment>
    <comment ref="G15" authorId="4" shapeId="0" xr:uid="{59B8C5F7-518C-234E-A1D7-FCCAFA3A4FDB}">
      <text>
        <r>
          <rPr>
            <b/>
            <sz val="10"/>
            <color rgb="FF000000"/>
            <rFont val="Tahoma"/>
            <family val="2"/>
          </rPr>
          <t>Tran Dat:</t>
        </r>
        <r>
          <rPr>
            <sz val="10"/>
            <color rgb="FF000000"/>
            <rFont val="Tahoma"/>
            <family val="2"/>
          </rPr>
          <t xml:space="preserve">
</t>
        </r>
        <r>
          <rPr>
            <sz val="10"/>
            <color rgb="FF000000"/>
            <rFont val="Tahoma"/>
            <family val="2"/>
          </rPr>
          <t>14.590</t>
        </r>
      </text>
    </comment>
    <comment ref="C16" authorId="3" shapeId="0" xr:uid="{4E8EC2A6-7649-44C3-BFD5-57B971526741}">
      <text>
        <r>
          <rPr>
            <b/>
            <sz val="10"/>
            <color rgb="FF000000"/>
            <rFont val="Tahoma"/>
            <family val="2"/>
          </rPr>
          <t>W5 20.890</t>
        </r>
      </text>
    </comment>
    <comment ref="D16" authorId="0" shapeId="0" xr:uid="{2A3744FC-0977-304C-97E7-2DA526895269}">
      <text>
        <r>
          <rPr>
            <b/>
            <sz val="10"/>
            <color rgb="FF000000"/>
            <rFont val="Tahoma"/>
            <family val="2"/>
          </rPr>
          <t>Việt Hoàng:</t>
        </r>
        <r>
          <rPr>
            <sz val="10"/>
            <color rgb="FF000000"/>
            <rFont val="Tahoma"/>
            <family val="2"/>
          </rPr>
          <t xml:space="preserve">
</t>
        </r>
        <r>
          <rPr>
            <sz val="10"/>
            <color rgb="FF000000"/>
            <rFont val="Tahoma"/>
            <family val="2"/>
          </rPr>
          <t>20.990.000</t>
        </r>
      </text>
    </comment>
    <comment ref="F16" authorId="2" shapeId="0" xr:uid="{E582FBF7-BD81-4F4C-AB12-20E3B5D183AC}">
      <text>
        <r>
          <rPr>
            <sz val="12"/>
            <color rgb="FF000000"/>
            <rFont val="Aptos Narrow"/>
            <family val="2"/>
          </rPr>
          <t xml:space="preserve">chit trang:
</t>
        </r>
        <r>
          <rPr>
            <sz val="12"/>
            <color rgb="FF000000"/>
            <rFont val="Aptos Narrow"/>
            <family val="2"/>
          </rPr>
          <t>20.590</t>
        </r>
      </text>
    </comment>
    <comment ref="C17" authorId="3" shapeId="0" xr:uid="{38845DB9-3619-4708-ABC5-95F51FBC15FB}">
      <text>
        <r>
          <rPr>
            <b/>
            <sz val="10"/>
            <color rgb="FF000000"/>
            <rFont val="Tahoma"/>
            <family val="2"/>
          </rPr>
          <t>W5 25.990</t>
        </r>
      </text>
    </comment>
    <comment ref="D17" authorId="0" shapeId="0" xr:uid="{CA370615-9E50-4544-9D29-858A4BBD1271}">
      <text>
        <r>
          <rPr>
            <b/>
            <sz val="10"/>
            <color rgb="FF000000"/>
            <rFont val="Tahoma"/>
            <family val="2"/>
          </rPr>
          <t>Việt Hoàng:</t>
        </r>
        <r>
          <rPr>
            <sz val="10"/>
            <color rgb="FF000000"/>
            <rFont val="Tahoma"/>
            <family val="2"/>
          </rPr>
          <t xml:space="preserve">
</t>
        </r>
        <r>
          <rPr>
            <sz val="10"/>
            <color rgb="FF000000"/>
            <rFont val="Tahoma"/>
            <family val="2"/>
          </rPr>
          <t>26.390.000</t>
        </r>
      </text>
    </comment>
    <comment ref="F17" authorId="2" shapeId="0" xr:uid="{42321510-0BCA-4E90-B9CB-CFCB89DE5AE4}">
      <text>
        <r>
          <rPr>
            <sz val="12"/>
            <color theme="1"/>
            <rFont val="Aptos Narrow"/>
            <family val="2"/>
            <scheme val="minor"/>
          </rPr>
          <t>chit trang:
25.990</t>
        </r>
      </text>
    </comment>
    <comment ref="B18" authorId="1" shapeId="0" xr:uid="{4033E3E3-FF26-4A12-9DD2-B08B0F2CF67F}">
      <text>
        <r>
          <rPr>
            <b/>
            <sz val="10"/>
            <color rgb="FF000000"/>
            <rFont val="Tahoma"/>
            <family val="2"/>
          </rPr>
          <t>was 36640</t>
        </r>
      </text>
    </comment>
    <comment ref="C18" authorId="3" shapeId="0" xr:uid="{EBF6F991-A5ED-6746-9476-A0E863EF2F89}">
      <text>
        <r>
          <rPr>
            <b/>
            <sz val="10"/>
            <color rgb="FF000000"/>
            <rFont val="Tahoma"/>
            <family val="2"/>
          </rPr>
          <t>W5 33.990</t>
        </r>
      </text>
    </comment>
    <comment ref="D18" authorId="0" shapeId="0" xr:uid="{457B14AD-2DE8-DD46-8AFD-E4FFBED183C9}">
      <text>
        <r>
          <rPr>
            <b/>
            <sz val="10"/>
            <color rgb="FF000000"/>
            <rFont val="Tahoma"/>
            <family val="2"/>
          </rPr>
          <t>Việt Hoàng:</t>
        </r>
        <r>
          <rPr>
            <sz val="10"/>
            <color rgb="FF000000"/>
            <rFont val="Tahoma"/>
            <family val="2"/>
          </rPr>
          <t xml:space="preserve">
</t>
        </r>
        <r>
          <rPr>
            <sz val="10"/>
            <color rgb="FF000000"/>
            <rFont val="Tahoma"/>
            <family val="2"/>
          </rPr>
          <t>33.990.000</t>
        </r>
      </text>
    </comment>
    <comment ref="F18" authorId="2" shapeId="0" xr:uid="{6E3EBCD0-C077-432B-894A-BC8A31F6AAFB}">
      <text>
        <r>
          <rPr>
            <sz val="12"/>
            <color theme="1"/>
            <rFont val="Aptos Narrow"/>
            <family val="2"/>
            <scheme val="minor"/>
          </rPr>
          <t>chit trang:
33.990k</t>
        </r>
      </text>
    </comment>
    <comment ref="G18" authorId="4" shapeId="0" xr:uid="{5D6FF689-2870-874D-9C6F-CE503AF0D0B7}">
      <text>
        <r>
          <rPr>
            <b/>
            <sz val="10"/>
            <color rgb="FF000000"/>
            <rFont val="Tahoma"/>
            <family val="2"/>
          </rPr>
          <t>Tran Dat:</t>
        </r>
        <r>
          <rPr>
            <sz val="10"/>
            <color rgb="FF000000"/>
            <rFont val="Tahoma"/>
            <family val="2"/>
          </rPr>
          <t xml:space="preserve">
</t>
        </r>
        <r>
          <rPr>
            <sz val="10"/>
            <color rgb="FF000000"/>
            <rFont val="Tahoma"/>
            <family val="2"/>
          </rPr>
          <t>34990</t>
        </r>
      </text>
    </comment>
    <comment ref="G19" authorId="4" shapeId="0" xr:uid="{B942FE50-8A6A-724C-BEC9-8E815955A31F}">
      <text>
        <r>
          <rPr>
            <b/>
            <sz val="10"/>
            <color rgb="FF000000"/>
            <rFont val="Tahoma"/>
            <family val="2"/>
          </rPr>
          <t>Tran Dat:</t>
        </r>
        <r>
          <rPr>
            <sz val="10"/>
            <color rgb="FF000000"/>
            <rFont val="Tahoma"/>
            <family val="2"/>
          </rPr>
          <t xml:space="preserve">
</t>
        </r>
        <r>
          <rPr>
            <sz val="10"/>
            <color rgb="FF000000"/>
            <rFont val="Tahoma"/>
            <family val="2"/>
          </rPr>
          <t xml:space="preserve">5090
</t>
        </r>
      </text>
    </comment>
    <comment ref="B26" authorId="1" shapeId="0" xr:uid="{80AC6BE5-CF4B-415F-99F2-DC9438D102B7}">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28" authorId="1" shapeId="0" xr:uid="{0F58A53F-672B-4855-B8FE-90EDAA604B7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28" authorId="0" shapeId="0" xr:uid="{5EA084BC-0C3B-5141-B0D4-FE8D9A4F8EB7}">
      <text>
        <r>
          <rPr>
            <b/>
            <sz val="10"/>
            <color rgb="FF000000"/>
            <rFont val="Tahoma"/>
            <family val="2"/>
          </rPr>
          <t>Việt Hoàng:</t>
        </r>
        <r>
          <rPr>
            <sz val="10"/>
            <color rgb="FF000000"/>
            <rFont val="Tahoma"/>
            <family val="2"/>
          </rPr>
          <t xml:space="preserve">
</t>
        </r>
        <r>
          <rPr>
            <sz val="10"/>
            <color rgb="FF000000"/>
            <rFont val="Tahoma"/>
            <family val="2"/>
          </rPr>
          <t>5.550.000</t>
        </r>
      </text>
    </comment>
    <comment ref="B29" authorId="1" shapeId="0" xr:uid="{2DAB3ABF-297E-4B81-864D-D7B237484F29}">
      <text>
        <r>
          <rPr>
            <b/>
            <sz val="10"/>
            <color rgb="FF000000"/>
            <rFont val="Tahoma"/>
            <family val="2"/>
          </rPr>
          <t xml:space="preserve">was 4490
</t>
        </r>
      </text>
    </comment>
    <comment ref="B30" authorId="1" shapeId="0" xr:uid="{2262ABD7-9B5D-4FF1-A8C2-E7BE3E6909F9}">
      <text>
        <r>
          <rPr>
            <b/>
            <sz val="10"/>
            <color rgb="FF000000"/>
            <rFont val="Tahoma"/>
            <family val="2"/>
          </rPr>
          <t>was 3190</t>
        </r>
      </text>
    </comment>
    <comment ref="C30" authorId="0" shapeId="0" xr:uid="{6BE2C8BD-0E6E-4892-8C99-08D8A22E0906}">
      <text>
        <r>
          <rPr>
            <b/>
            <sz val="10"/>
            <color rgb="FF000000"/>
            <rFont val="Tahoma"/>
            <family val="2"/>
          </rPr>
          <t>W5 3150</t>
        </r>
      </text>
    </comment>
    <comment ref="D30" authorId="0" shapeId="0" xr:uid="{A58A38E5-8847-F04A-82F0-70D10EC9DA63}">
      <text>
        <r>
          <rPr>
            <b/>
            <sz val="10"/>
            <color rgb="FF000000"/>
            <rFont val="Tahoma"/>
            <family val="2"/>
          </rPr>
          <t>Việt Hoàng:</t>
        </r>
        <r>
          <rPr>
            <sz val="10"/>
            <color rgb="FF000000"/>
            <rFont val="Tahoma"/>
            <family val="2"/>
          </rPr>
          <t xml:space="preserve">
</t>
        </r>
        <r>
          <rPr>
            <sz val="10"/>
            <color rgb="FF000000"/>
            <rFont val="Tahoma"/>
            <family val="2"/>
          </rPr>
          <t>3.190.000</t>
        </r>
      </text>
    </comment>
    <comment ref="B31" authorId="1" shapeId="0" xr:uid="{AC4C795C-0CD7-441A-8D5E-6DD3D956F329}">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2" authorId="3" shapeId="0" xr:uid="{81ACAFF6-AD7B-FF4A-AB0F-BF5B8DC5880F}">
      <text>
        <r>
          <rPr>
            <b/>
            <sz val="10"/>
            <color rgb="FF000000"/>
            <rFont val="Tahoma"/>
            <family val="2"/>
          </rPr>
          <t>W5 19.890</t>
        </r>
      </text>
    </comment>
    <comment ref="B33" authorId="1" shapeId="0" xr:uid="{716E58E8-DB6E-4030-9D68-578CB100877D}">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0" shapeId="0" xr:uid="{9B166DA9-67E3-4F8D-87C9-820B5754CD1A}">
      <text>
        <r>
          <rPr>
            <b/>
            <sz val="10"/>
            <color rgb="FF000000"/>
            <rFont val="Tahoma"/>
            <family val="2"/>
          </rPr>
          <t>W5 25.190</t>
        </r>
      </text>
    </comment>
    <comment ref="D34" authorId="0" shapeId="0" xr:uid="{49C0356A-5328-471A-9792-0C170449A622}">
      <text>
        <r>
          <rPr>
            <b/>
            <sz val="10"/>
            <color rgb="FF000000"/>
            <rFont val="Tahoma"/>
            <family val="2"/>
          </rPr>
          <t>Việt Hoàng:</t>
        </r>
        <r>
          <rPr>
            <sz val="10"/>
            <color rgb="FF000000"/>
            <rFont val="Tahoma"/>
            <family val="2"/>
          </rPr>
          <t xml:space="preserve">
</t>
        </r>
        <r>
          <rPr>
            <sz val="10"/>
            <color rgb="FF000000"/>
            <rFont val="Tahoma"/>
            <family val="2"/>
          </rPr>
          <t>24.790.000</t>
        </r>
      </text>
    </comment>
    <comment ref="F34" authorId="2" shapeId="0" xr:uid="{486A432D-B39C-4023-AFA5-3255B8F1A5DB}">
      <text>
        <r>
          <rPr>
            <sz val="12"/>
            <color theme="1"/>
            <rFont val="Aptos Narrow"/>
            <family val="2"/>
            <scheme val="minor"/>
          </rPr>
          <t>chit trang:
24.790</t>
        </r>
      </text>
    </comment>
    <comment ref="C35" authorId="3" shapeId="0" xr:uid="{A42A03B8-6830-DE46-886F-B709F5580B49}">
      <text>
        <r>
          <rPr>
            <b/>
            <sz val="10"/>
            <color rgb="FF000000"/>
            <rFont val="Tahoma"/>
            <family val="2"/>
          </rPr>
          <t>W5 29.790</t>
        </r>
      </text>
    </comment>
    <comment ref="D35" authorId="0" shapeId="0" xr:uid="{7E3E4289-D958-3E49-96C6-8170071700FA}">
      <text>
        <r>
          <rPr>
            <b/>
            <sz val="10"/>
            <color rgb="FF000000"/>
            <rFont val="Tahoma"/>
            <family val="2"/>
          </rPr>
          <t>Việt Hoàng:</t>
        </r>
        <r>
          <rPr>
            <sz val="10"/>
            <color rgb="FF000000"/>
            <rFont val="Tahoma"/>
            <family val="2"/>
          </rPr>
          <t xml:space="preserve">
</t>
        </r>
        <r>
          <rPr>
            <sz val="10"/>
            <color rgb="FF000000"/>
            <rFont val="Tahoma"/>
            <family val="2"/>
          </rPr>
          <t>29.790.000</t>
        </r>
      </text>
    </comment>
    <comment ref="F35" authorId="2" shapeId="0" xr:uid="{A8FD652B-312E-4FA8-8B74-1FE827CB1964}">
      <text>
        <r>
          <rPr>
            <sz val="12"/>
            <color rgb="FF000000"/>
            <rFont val="Aptos Narrow"/>
            <family val="2"/>
          </rPr>
          <t xml:space="preserve">chit trang:
</t>
        </r>
        <r>
          <rPr>
            <sz val="12"/>
            <color rgb="FF000000"/>
            <rFont val="Aptos Narrow"/>
            <family val="2"/>
          </rPr>
          <t>29.490</t>
        </r>
      </text>
    </comment>
    <comment ref="G35" authorId="4" shapeId="0" xr:uid="{B3B676C0-68EE-BE44-9789-BF1846FEE9D9}">
      <text>
        <r>
          <rPr>
            <b/>
            <sz val="10"/>
            <color rgb="FF000000"/>
            <rFont val="Tahoma"/>
            <family val="2"/>
          </rPr>
          <t>Tran Dat:</t>
        </r>
        <r>
          <rPr>
            <sz val="10"/>
            <color rgb="FF000000"/>
            <rFont val="Tahoma"/>
            <family val="2"/>
          </rPr>
          <t xml:space="preserve">
</t>
        </r>
        <r>
          <rPr>
            <sz val="10"/>
            <color rgb="FF000000"/>
            <rFont val="Tahoma"/>
            <family val="2"/>
          </rPr>
          <t>29290</t>
        </r>
      </text>
    </comment>
    <comment ref="D36" authorId="0" shapeId="0" xr:uid="{7B6A768D-69B0-4A9E-9BAF-7E555D233F8A}">
      <text>
        <r>
          <rPr>
            <b/>
            <sz val="10"/>
            <color rgb="FF000000"/>
            <rFont val="Tahoma"/>
            <family val="2"/>
          </rPr>
          <t>Việt Hoàng:</t>
        </r>
        <r>
          <rPr>
            <sz val="10"/>
            <color rgb="FF000000"/>
            <rFont val="Tahoma"/>
            <family val="2"/>
          </rPr>
          <t xml:space="preserve">
</t>
        </r>
        <r>
          <rPr>
            <sz val="10"/>
            <color rgb="FF000000"/>
            <rFont val="Tahoma"/>
            <family val="2"/>
          </rPr>
          <t>37.990.000</t>
        </r>
      </text>
    </comment>
    <comment ref="F36" authorId="2" shapeId="0" xr:uid="{EBE5597D-A410-4B37-9E55-07989A327998}">
      <text>
        <r>
          <rPr>
            <sz val="12"/>
            <color theme="1"/>
            <rFont val="Aptos Narrow"/>
            <family val="2"/>
            <scheme val="minor"/>
          </rPr>
          <t>chit trang:
37.990</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s>
  <commentList>
    <comment ref="C2" authorId="0" shapeId="0" xr:uid="{31E9EBF9-E401-674D-80BC-A241FC516318}">
      <text>
        <r>
          <rPr>
            <b/>
            <sz val="10"/>
            <color rgb="FF000000"/>
            <rFont val="Tahoma"/>
            <family val="2"/>
          </rPr>
          <t>W6 16.290</t>
        </r>
      </text>
    </comment>
    <comment ref="D2" authorId="1" shapeId="0" xr:uid="{70814B90-635F-4EEA-B934-EE12493203B6}">
      <text>
        <r>
          <rPr>
            <b/>
            <sz val="10"/>
            <color rgb="FF000000"/>
            <rFont val="Tahoma"/>
            <family val="2"/>
          </rPr>
          <t>Việt Hoàng:</t>
        </r>
        <r>
          <rPr>
            <sz val="10"/>
            <color rgb="FF000000"/>
            <rFont val="Tahoma"/>
            <family val="2"/>
          </rPr>
          <t xml:space="preserve">
</t>
        </r>
        <r>
          <rPr>
            <sz val="10"/>
            <color rgb="FF000000"/>
            <rFont val="Tahoma"/>
            <family val="2"/>
          </rPr>
          <t>15.790.000</t>
        </r>
      </text>
    </comment>
    <comment ref="E2" authorId="2" shapeId="0" xr:uid="{9CC9F36D-6A1C-45C1-B4B1-E8ABD20D0AFC}">
      <text>
        <r>
          <rPr>
            <b/>
            <sz val="10"/>
            <color rgb="FF000000"/>
            <rFont val="Tahoma"/>
            <family val="2"/>
          </rPr>
          <t>giờ vàng</t>
        </r>
      </text>
    </comment>
    <comment ref="F2" authorId="3" shapeId="0" xr:uid="{BD1B47FD-074E-451E-8EF1-16DD252F173A}">
      <text>
        <r>
          <rPr>
            <sz val="12"/>
            <color theme="1"/>
            <rFont val="Aptos Narrow"/>
            <family val="2"/>
            <scheme val="minor"/>
          </rPr>
          <t>chit trang:
15.590</t>
        </r>
      </text>
    </comment>
    <comment ref="D3" authorId="1" shapeId="0" xr:uid="{B496FA64-B090-46FC-B5EE-8DB5005C44FE}">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E3" authorId="2" shapeId="0" xr:uid="{E5EF76F8-EDC2-425D-9336-5561F4C89A11}">
      <text>
        <r>
          <rPr>
            <b/>
            <sz val="10"/>
            <color rgb="FF000000"/>
            <rFont val="Tahoma"/>
            <family val="2"/>
          </rPr>
          <t>Giờ vàng</t>
        </r>
      </text>
    </comment>
    <comment ref="F3" authorId="3" shapeId="0" xr:uid="{6D3709E3-E13E-47CF-BB1E-9D7F144660C1}">
      <text>
        <r>
          <rPr>
            <sz val="12"/>
            <color theme="1"/>
            <rFont val="Aptos Narrow"/>
            <family val="2"/>
            <scheme val="minor"/>
          </rPr>
          <t>chit trang:
18.890</t>
        </r>
      </text>
    </comment>
    <comment ref="B4" authorId="2" shapeId="0" xr:uid="{B70C99C7-6815-44DD-B35E-F8C0BE6B6EE1}">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2" shapeId="0" xr:uid="{F645EE00-A914-4118-B1F3-17D4BDA2092E}">
      <text>
        <r>
          <rPr>
            <b/>
            <sz val="10"/>
            <color rgb="FF000000"/>
            <rFont val="Tahoma"/>
            <family val="2"/>
          </rPr>
          <t>Giờ vàng</t>
        </r>
      </text>
    </comment>
    <comment ref="F4" authorId="3" shapeId="0" xr:uid="{59C12118-571F-4548-8DFC-EFBB05BA132A}">
      <text>
        <r>
          <rPr>
            <sz val="12"/>
            <color theme="1"/>
            <rFont val="Aptos Narrow"/>
            <family val="2"/>
            <scheme val="minor"/>
          </rPr>
          <t>chit trang:
21.890</t>
        </r>
      </text>
    </comment>
    <comment ref="E5" authorId="2" shapeId="0" xr:uid="{DB6383A4-5606-4042-A138-398441004575}">
      <text>
        <r>
          <rPr>
            <b/>
            <sz val="10"/>
            <color rgb="FF000000"/>
            <rFont val="Tahoma"/>
            <family val="2"/>
          </rPr>
          <t xml:space="preserve">Giờ vàng
</t>
        </r>
        <r>
          <rPr>
            <sz val="10"/>
            <color rgb="FF000000"/>
            <rFont val="Tahoma"/>
            <family val="2"/>
          </rPr>
          <t xml:space="preserve">
</t>
        </r>
      </text>
    </comment>
    <comment ref="F5" authorId="3" shapeId="0" xr:uid="{CA6E1E92-2E37-4CCB-9B49-D54F0D3B9E2D}">
      <text>
        <r>
          <rPr>
            <sz val="12"/>
            <color theme="1"/>
            <rFont val="Aptos Narrow"/>
            <family val="2"/>
            <scheme val="minor"/>
          </rPr>
          <t>chit trang:
24990</t>
        </r>
      </text>
    </comment>
    <comment ref="G5" authorId="4" shapeId="0" xr:uid="{8C896A61-AD0A-A94B-9C47-3537881DD65B}">
      <text>
        <r>
          <rPr>
            <b/>
            <sz val="10"/>
            <color rgb="FF000000"/>
            <rFont val="Tahoma"/>
            <family val="2"/>
          </rPr>
          <t>Tran Dat:</t>
        </r>
        <r>
          <rPr>
            <sz val="10"/>
            <color rgb="FF000000"/>
            <rFont val="Tahoma"/>
            <family val="2"/>
          </rPr>
          <t xml:space="preserve">
</t>
        </r>
        <r>
          <rPr>
            <sz val="10"/>
            <color rgb="FF000000"/>
            <rFont val="Tahoma"/>
            <family val="2"/>
          </rPr>
          <t>24450</t>
        </r>
      </text>
    </comment>
    <comment ref="B6" authorId="2" shapeId="0" xr:uid="{D1C34056-4109-4C36-9028-D1614751796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2" shapeId="0" xr:uid="{53AEAB7B-0CB7-4FAD-936B-9F81EB1A43C9}">
      <text>
        <r>
          <rPr>
            <b/>
            <sz val="10"/>
            <color rgb="FF000000"/>
            <rFont val="Tahoma"/>
            <family val="2"/>
          </rPr>
          <t>Giờ vàng</t>
        </r>
        <r>
          <rPr>
            <sz val="10"/>
            <color rgb="FF000000"/>
            <rFont val="Tahoma"/>
            <family val="2"/>
          </rPr>
          <t xml:space="preserve">
</t>
        </r>
      </text>
    </comment>
    <comment ref="F6" authorId="3" shapeId="0" xr:uid="{92A1A937-7D80-476C-A898-0944A2F37CE3}">
      <text>
        <r>
          <rPr>
            <sz val="12"/>
            <color theme="1"/>
            <rFont val="Aptos Narrow"/>
            <family val="2"/>
            <scheme val="minor"/>
          </rPr>
          <t>chit trang:
29.990</t>
        </r>
      </text>
    </comment>
    <comment ref="C7" authorId="1" shapeId="0" xr:uid="{150C3216-1689-4DA6-87ED-213235D153B3}">
      <text>
        <r>
          <rPr>
            <b/>
            <sz val="10"/>
            <color rgb="FF000000"/>
            <rFont val="Tahoma"/>
            <family val="2"/>
          </rPr>
          <t>W6 15.590</t>
        </r>
      </text>
    </comment>
    <comment ref="D7" authorId="1" shapeId="0" xr:uid="{B0D6E3CF-1CB6-4AB3-A692-14B319585BF7}">
      <text>
        <r>
          <rPr>
            <b/>
            <sz val="10"/>
            <color rgb="FF000000"/>
            <rFont val="Tahoma"/>
            <family val="2"/>
          </rPr>
          <t>Việt Hoàng:</t>
        </r>
        <r>
          <rPr>
            <sz val="10"/>
            <color rgb="FF000000"/>
            <rFont val="Tahoma"/>
            <family val="2"/>
          </rPr>
          <t xml:space="preserve">
</t>
        </r>
        <r>
          <rPr>
            <sz val="10"/>
            <color rgb="FF000000"/>
            <rFont val="Tahoma"/>
            <family val="2"/>
          </rPr>
          <t>15.590.000</t>
        </r>
      </text>
    </comment>
    <comment ref="F7" authorId="3" shapeId="0" xr:uid="{4129EEAC-438E-4206-9D70-2B20E64AC5EA}">
      <text>
        <r>
          <rPr>
            <sz val="12"/>
            <color theme="1"/>
            <rFont val="Aptos Narrow"/>
            <family val="2"/>
            <scheme val="minor"/>
          </rPr>
          <t>chit trang:
15.290</t>
        </r>
      </text>
    </comment>
    <comment ref="D8" authorId="1" shapeId="0" xr:uid="{D0AB86D8-935C-41E9-A792-BF0018531165}">
      <text>
        <r>
          <rPr>
            <b/>
            <sz val="10"/>
            <color rgb="FF000000"/>
            <rFont val="Tahoma"/>
            <family val="2"/>
          </rPr>
          <t>Việt Hoàng:</t>
        </r>
        <r>
          <rPr>
            <sz val="10"/>
            <color rgb="FF000000"/>
            <rFont val="Tahoma"/>
            <family val="2"/>
          </rPr>
          <t xml:space="preserve">
</t>
        </r>
        <r>
          <rPr>
            <sz val="10"/>
            <color rgb="FF000000"/>
            <rFont val="Tahoma"/>
            <family val="2"/>
          </rPr>
          <t>19.190.000</t>
        </r>
      </text>
    </comment>
    <comment ref="F8" authorId="3" shapeId="0" xr:uid="{D2D158DF-42C9-4FDA-B0DA-3B1F032430C0}">
      <text>
        <r>
          <rPr>
            <sz val="12"/>
            <color rgb="FF000000"/>
            <rFont val="Aptos Narrow"/>
            <family val="2"/>
          </rPr>
          <t xml:space="preserve">chit trang:
</t>
        </r>
        <r>
          <rPr>
            <sz val="12"/>
            <color rgb="FF000000"/>
            <rFont val="Aptos Narrow"/>
            <family val="2"/>
          </rPr>
          <t>19.190</t>
        </r>
      </text>
    </comment>
    <comment ref="B9" authorId="2" shapeId="0" xr:uid="{BDF4A4EB-687D-4B89-A723-CA42194B5405}">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D9" authorId="4" shapeId="0" xr:uid="{AF371A72-85A3-9948-83DF-FE2016048A7D}">
      <text>
        <r>
          <rPr>
            <b/>
            <sz val="10"/>
            <color rgb="FF000000"/>
            <rFont val="Tahoma"/>
            <family val="2"/>
          </rPr>
          <t>Tran Dat:</t>
        </r>
        <r>
          <rPr>
            <sz val="10"/>
            <color rgb="FF000000"/>
            <rFont val="Tahoma"/>
            <family val="2"/>
          </rPr>
          <t xml:space="preserve">
</t>
        </r>
        <r>
          <rPr>
            <sz val="10"/>
            <color rgb="FF000000"/>
            <rFont val="Tahoma"/>
            <family val="2"/>
          </rPr>
          <t>28.490</t>
        </r>
      </text>
    </comment>
    <comment ref="G9" authorId="4" shapeId="0" xr:uid="{0BFCB1BB-6ABA-794C-B519-AA6E9B723FF0}">
      <text>
        <r>
          <rPr>
            <b/>
            <sz val="10"/>
            <color rgb="FF000000"/>
            <rFont val="Tahoma"/>
            <family val="2"/>
          </rPr>
          <t>Tran Dat:</t>
        </r>
        <r>
          <rPr>
            <sz val="10"/>
            <color rgb="FF000000"/>
            <rFont val="Tahoma"/>
            <family val="2"/>
          </rPr>
          <t xml:space="preserve">
</t>
        </r>
        <r>
          <rPr>
            <sz val="10"/>
            <color rgb="FF000000"/>
            <rFont val="Tahoma"/>
            <family val="2"/>
          </rPr>
          <t>27690</t>
        </r>
      </text>
    </comment>
    <comment ref="B10" authorId="2" shapeId="0" xr:uid="{67969C92-B620-48BB-A44B-6422B1F49C86}">
      <text>
        <r>
          <rPr>
            <b/>
            <sz val="10"/>
            <color rgb="FF000000"/>
            <rFont val="Tahoma"/>
            <family val="2"/>
          </rPr>
          <t>was 18440</t>
        </r>
      </text>
    </comment>
    <comment ref="C11" authorId="0" shapeId="0" xr:uid="{C470CB30-33E8-D841-9E0E-8A75CEA7715B}">
      <text>
        <r>
          <rPr>
            <b/>
            <sz val="10"/>
            <color rgb="FF000000"/>
            <rFont val="Tahoma"/>
            <family val="2"/>
          </rPr>
          <t>W6 12.690</t>
        </r>
      </text>
    </comment>
    <comment ref="D11" authorId="4" shapeId="0" xr:uid="{428B99E7-5080-E34A-B361-CD46F9B0DAF2}">
      <text>
        <r>
          <rPr>
            <b/>
            <sz val="10"/>
            <color rgb="FF000000"/>
            <rFont val="Tahoma"/>
            <family val="2"/>
          </rPr>
          <t>Tran Dat:</t>
        </r>
        <r>
          <rPr>
            <sz val="10"/>
            <color rgb="FF000000"/>
            <rFont val="Tahoma"/>
            <family val="2"/>
          </rPr>
          <t xml:space="preserve">
</t>
        </r>
        <r>
          <rPr>
            <sz val="10"/>
            <color rgb="FF000000"/>
            <rFont val="Tahoma"/>
            <family val="2"/>
          </rPr>
          <t>12490</t>
        </r>
      </text>
    </comment>
    <comment ref="G11" authorId="4" shapeId="0" xr:uid="{42B69125-1F5E-0548-8865-74D5FC8A51E3}">
      <text>
        <r>
          <rPr>
            <b/>
            <sz val="10"/>
            <color rgb="FF000000"/>
            <rFont val="Tahoma"/>
            <family val="2"/>
          </rPr>
          <t>Tran Dat:</t>
        </r>
        <r>
          <rPr>
            <sz val="10"/>
            <color rgb="FF000000"/>
            <rFont val="Tahoma"/>
            <family val="2"/>
          </rPr>
          <t xml:space="preserve">
</t>
        </r>
        <r>
          <rPr>
            <sz val="10"/>
            <color rgb="FF000000"/>
            <rFont val="Tahoma"/>
            <family val="2"/>
          </rPr>
          <t xml:space="preserve">12290000
</t>
        </r>
      </text>
    </comment>
    <comment ref="B12" authorId="2" shapeId="0" xr:uid="{68A5298F-F226-444A-B27C-21EC4F13C81E}">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2" shapeId="0" xr:uid="{C5E1067F-8BF0-4A2C-B992-6A69E6F22899}">
      <text>
        <r>
          <rPr>
            <b/>
            <sz val="10"/>
            <color rgb="FF000000"/>
            <rFont val="Tahoma"/>
            <family val="2"/>
          </rPr>
          <t>Giờ vàng</t>
        </r>
      </text>
    </comment>
    <comment ref="F12" authorId="3" shapeId="0" xr:uid="{A1874CF6-A86A-4840-B8C6-A1517D59C6B6}">
      <text>
        <r>
          <rPr>
            <sz val="12"/>
            <color theme="1"/>
            <rFont val="Aptos Narrow"/>
            <family val="2"/>
            <scheme val="minor"/>
          </rPr>
          <t>chit trang:
11.290</t>
        </r>
      </text>
    </comment>
    <comment ref="G12" authorId="4" shapeId="0" xr:uid="{B97FB5F9-651C-C141-80DA-05A5C6644BD1}">
      <text>
        <r>
          <rPr>
            <b/>
            <sz val="10"/>
            <color rgb="FF000000"/>
            <rFont val="Tahoma"/>
            <family val="2"/>
          </rPr>
          <t>Tran Dat:</t>
        </r>
        <r>
          <rPr>
            <sz val="10"/>
            <color rgb="FF000000"/>
            <rFont val="Tahoma"/>
            <family val="2"/>
          </rPr>
          <t xml:space="preserve">
</t>
        </r>
        <r>
          <rPr>
            <sz val="10"/>
            <color rgb="FF000000"/>
            <rFont val="Tahoma"/>
            <family val="2"/>
          </rPr>
          <t xml:space="preserve">11190000
</t>
        </r>
      </text>
    </comment>
    <comment ref="B14" authorId="2" shapeId="0" xr:uid="{AFD14269-0698-481F-A86D-8A11844FF5B6}">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4" authorId="0" shapeId="0" xr:uid="{FC43D075-C77B-4211-89C8-0BFEE13DAE70}">
      <text>
        <r>
          <rPr>
            <b/>
            <sz val="10"/>
            <color rgb="FF000000"/>
            <rFont val="Tahoma"/>
            <family val="2"/>
          </rPr>
          <t>W6 9790</t>
        </r>
      </text>
    </comment>
    <comment ref="F14" authorId="3" shapeId="0" xr:uid="{07012031-41F8-4097-9013-475A071DA7B0}">
      <text>
        <r>
          <rPr>
            <sz val="12"/>
            <color rgb="FF000000"/>
            <rFont val="Aptos Narrow"/>
            <family val="2"/>
          </rPr>
          <t xml:space="preserve">chit trang:
</t>
        </r>
        <r>
          <rPr>
            <sz val="12"/>
            <color rgb="FF000000"/>
            <rFont val="Aptos Narrow"/>
            <family val="2"/>
          </rPr>
          <t>9690</t>
        </r>
      </text>
    </comment>
    <comment ref="G14" authorId="4" shapeId="0" xr:uid="{37B3A5FB-C1B1-488D-83BF-BC28024F70C8}">
      <text>
        <r>
          <rPr>
            <b/>
            <sz val="10"/>
            <color rgb="FF000000"/>
            <rFont val="Tahoma"/>
            <family val="2"/>
          </rPr>
          <t>Tran Dat:</t>
        </r>
        <r>
          <rPr>
            <sz val="10"/>
            <color rgb="FF000000"/>
            <rFont val="Tahoma"/>
            <family val="2"/>
          </rPr>
          <t xml:space="preserve">
</t>
        </r>
        <r>
          <rPr>
            <sz val="10"/>
            <color rgb="FF000000"/>
            <rFont val="Tahoma"/>
            <family val="2"/>
          </rPr>
          <t>9.490</t>
        </r>
      </text>
    </comment>
    <comment ref="B15" authorId="2" shapeId="0" xr:uid="{DDFB5EA8-C704-445E-9528-F24B51A01DD9}">
      <text>
        <r>
          <rPr>
            <b/>
            <sz val="10"/>
            <color rgb="FF000000"/>
            <rFont val="Tahoma"/>
            <family val="2"/>
          </rPr>
          <t>was 14390</t>
        </r>
      </text>
    </comment>
    <comment ref="C15" authorId="0" shapeId="0" xr:uid="{94C0BDDC-CDE5-4857-BCE2-BDB8FA7DF797}">
      <text>
        <r>
          <rPr>
            <b/>
            <sz val="10"/>
            <color rgb="FF000000"/>
            <rFont val="Tahoma"/>
            <family val="2"/>
          </rPr>
          <t>W6 16.190</t>
        </r>
      </text>
    </comment>
    <comment ref="F15" authorId="3" shapeId="0" xr:uid="{1634C886-5416-4E63-9601-F326ED64BC84}">
      <text>
        <r>
          <rPr>
            <sz val="12"/>
            <color theme="1"/>
            <rFont val="Aptos Narrow"/>
            <family val="2"/>
            <scheme val="minor"/>
          </rPr>
          <t>chit trang:
16.290</t>
        </r>
      </text>
    </comment>
    <comment ref="G15" authorId="4" shapeId="0" xr:uid="{48BCB174-1C56-42A9-BC3F-256B3236D4CB}">
      <text>
        <r>
          <rPr>
            <b/>
            <sz val="10"/>
            <color rgb="FF000000"/>
            <rFont val="Tahoma"/>
            <family val="2"/>
          </rPr>
          <t>Tran Dat:</t>
        </r>
        <r>
          <rPr>
            <sz val="10"/>
            <color rgb="FF000000"/>
            <rFont val="Tahoma"/>
            <family val="2"/>
          </rPr>
          <t xml:space="preserve">
</t>
        </r>
        <r>
          <rPr>
            <sz val="10"/>
            <color rgb="FF000000"/>
            <rFont val="Tahoma"/>
            <family val="2"/>
          </rPr>
          <t>16490</t>
        </r>
      </text>
    </comment>
    <comment ref="C16" authorId="0" shapeId="0" xr:uid="{D22121DE-F486-4D95-8B35-ED8E591E6DE4}">
      <text>
        <r>
          <rPr>
            <b/>
            <sz val="10"/>
            <color rgb="FF000000"/>
            <rFont val="Tahoma"/>
            <family val="2"/>
          </rPr>
          <t>W6 21.790</t>
        </r>
      </text>
    </comment>
    <comment ref="G16" authorId="4" shapeId="0" xr:uid="{7FBF5F19-C297-104C-B09A-77ACCB0B825C}">
      <text>
        <r>
          <rPr>
            <b/>
            <sz val="10"/>
            <color rgb="FF000000"/>
            <rFont val="Tahoma"/>
            <family val="2"/>
          </rPr>
          <t>Tran Dat:</t>
        </r>
        <r>
          <rPr>
            <sz val="10"/>
            <color rgb="FF000000"/>
            <rFont val="Tahoma"/>
            <family val="2"/>
          </rPr>
          <t xml:space="preserve">
</t>
        </r>
        <r>
          <rPr>
            <sz val="10"/>
            <color rgb="FF000000"/>
            <rFont val="Tahoma"/>
            <family val="2"/>
          </rPr>
          <t>20590</t>
        </r>
      </text>
    </comment>
    <comment ref="C17" authorId="0" shapeId="0" xr:uid="{C4588024-61A7-4BBC-8AB8-E88C054B664F}">
      <text>
        <r>
          <rPr>
            <b/>
            <sz val="10"/>
            <color rgb="FF000000"/>
            <rFont val="Tahoma"/>
            <family val="2"/>
          </rPr>
          <t>W6 27.490</t>
        </r>
      </text>
    </comment>
    <comment ref="F17" authorId="3" shapeId="0" xr:uid="{3460CA8B-DD55-4533-AB3B-8CCED22B22E8}">
      <text>
        <r>
          <rPr>
            <sz val="12"/>
            <color theme="1"/>
            <rFont val="Aptos Narrow"/>
            <family val="2"/>
            <scheme val="minor"/>
          </rPr>
          <t>chit trang:
27290</t>
        </r>
      </text>
    </comment>
    <comment ref="B18" authorId="2" shapeId="0" xr:uid="{05A5B3DB-6063-4BEE-96BA-EF6C977112CE}">
      <text>
        <r>
          <rPr>
            <b/>
            <sz val="10"/>
            <color rgb="FF000000"/>
            <rFont val="Tahoma"/>
            <family val="2"/>
          </rPr>
          <t>was 36640</t>
        </r>
      </text>
    </comment>
    <comment ref="C18" authorId="0" shapeId="0" xr:uid="{F5917BB4-7ADB-4ACE-BA1D-6692FCE31744}">
      <text>
        <r>
          <rPr>
            <b/>
            <sz val="10"/>
            <color rgb="FF000000"/>
            <rFont val="Tahoma"/>
            <family val="2"/>
          </rPr>
          <t>W6 36.290</t>
        </r>
      </text>
    </comment>
    <comment ref="C19" authorId="0" shapeId="0" xr:uid="{792C6374-CEA2-5048-A0D2-C87FA088D0D5}">
      <text>
        <r>
          <rPr>
            <b/>
            <sz val="10"/>
            <color rgb="FF000000"/>
            <rFont val="Tahoma"/>
            <family val="2"/>
          </rPr>
          <t>W6 5890</t>
        </r>
      </text>
    </comment>
    <comment ref="D19" authorId="4" shapeId="0" xr:uid="{40AE3848-B119-6D4A-8103-D4D08E3EFAE0}">
      <text>
        <r>
          <rPr>
            <b/>
            <sz val="10"/>
            <color rgb="FF000000"/>
            <rFont val="Tahoma"/>
            <family val="2"/>
          </rPr>
          <t>Tran Dat:</t>
        </r>
        <r>
          <rPr>
            <sz val="10"/>
            <color rgb="FF000000"/>
            <rFont val="Tahoma"/>
            <family val="2"/>
          </rPr>
          <t xml:space="preserve">
</t>
        </r>
        <r>
          <rPr>
            <sz val="10"/>
            <color rgb="FF000000"/>
            <rFont val="Tahoma"/>
            <family val="2"/>
          </rPr>
          <t>5690</t>
        </r>
      </text>
    </comment>
    <comment ref="E19" authorId="2" shapeId="0" xr:uid="{07CDDF97-084C-4842-91D5-04F2A51A1F68}">
      <text>
        <r>
          <rPr>
            <b/>
            <sz val="10"/>
            <color rgb="FF000000"/>
            <rFont val="Tahoma"/>
            <family val="2"/>
          </rPr>
          <t xml:space="preserve">was 5732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19" authorId="3" shapeId="0" xr:uid="{14E5CB46-BC74-4F99-9F3A-E41573242FAF}">
      <text>
        <r>
          <rPr>
            <sz val="12"/>
            <color rgb="FF000000"/>
            <rFont val="Aptos Narrow"/>
            <family val="2"/>
          </rPr>
          <t xml:space="preserve">chit trang:
</t>
        </r>
        <r>
          <rPr>
            <sz val="12"/>
            <color rgb="FF000000"/>
            <rFont val="Aptos Narrow"/>
            <family val="2"/>
          </rPr>
          <t>5.690</t>
        </r>
      </text>
    </comment>
    <comment ref="C21" authorId="0" shapeId="0" xr:uid="{C31FA0BD-A889-C146-85DA-38715E60E985}">
      <text>
        <r>
          <rPr>
            <b/>
            <sz val="10"/>
            <color rgb="FF000000"/>
            <rFont val="Tahoma"/>
            <family val="2"/>
          </rPr>
          <t>W6 6490</t>
        </r>
      </text>
    </comment>
    <comment ref="D21" authorId="4" shapeId="0" xr:uid="{CCB29B7A-E17B-CB4B-83A4-1570FFCA38A2}">
      <text>
        <r>
          <rPr>
            <b/>
            <sz val="10"/>
            <color rgb="FF000000"/>
            <rFont val="Tahoma"/>
            <family val="2"/>
          </rPr>
          <t>Tran Dat:</t>
        </r>
        <r>
          <rPr>
            <sz val="10"/>
            <color rgb="FF000000"/>
            <rFont val="Tahoma"/>
            <family val="2"/>
          </rPr>
          <t xml:space="preserve">
</t>
        </r>
        <r>
          <rPr>
            <sz val="10"/>
            <color rgb="FF000000"/>
            <rFont val="Tahoma"/>
            <family val="2"/>
          </rPr>
          <t>6490</t>
        </r>
      </text>
    </comment>
    <comment ref="E21" authorId="2" shapeId="0" xr:uid="{11620C6B-2DD2-DD49-AD57-ADE4B0AC4716}">
      <text>
        <r>
          <rPr>
            <b/>
            <sz val="10"/>
            <color rgb="FF000000"/>
            <rFont val="Tahoma"/>
            <family val="2"/>
          </rPr>
          <t xml:space="preserve">was 6128
</t>
        </r>
        <r>
          <rPr>
            <b/>
            <sz val="10"/>
            <color rgb="FF000000"/>
            <rFont val="Tahoma"/>
            <family val="2"/>
          </rPr>
          <t xml:space="preserve">
</t>
        </r>
        <r>
          <rPr>
            <b/>
            <sz val="10"/>
            <color rgb="FF000000"/>
            <rFont val="Tahoma"/>
            <family val="2"/>
          </rPr>
          <t>vnp1%</t>
        </r>
      </text>
    </comment>
    <comment ref="F21" authorId="3" shapeId="0" xr:uid="{563E341E-8A99-4FD6-8324-DBE19D9FEC50}">
      <text>
        <r>
          <rPr>
            <sz val="12"/>
            <color rgb="FF000000"/>
            <rFont val="Aptos Narrow"/>
            <family val="2"/>
          </rPr>
          <t xml:space="preserve">chit trang:
</t>
        </r>
        <r>
          <rPr>
            <sz val="12"/>
            <color rgb="FF000000"/>
            <rFont val="Aptos Narrow"/>
            <family val="2"/>
          </rPr>
          <t>6.490</t>
        </r>
      </text>
    </comment>
    <comment ref="G21" authorId="4" shapeId="0" xr:uid="{AD4F2466-66D3-5142-AC77-1E74576B1157}">
      <text>
        <r>
          <rPr>
            <b/>
            <sz val="10"/>
            <color rgb="FF000000"/>
            <rFont val="Tahoma"/>
            <family val="2"/>
          </rPr>
          <t>Tran Dat:</t>
        </r>
        <r>
          <rPr>
            <sz val="10"/>
            <color rgb="FF000000"/>
            <rFont val="Tahoma"/>
            <family val="2"/>
          </rPr>
          <t xml:space="preserve">
</t>
        </r>
        <r>
          <rPr>
            <sz val="10"/>
            <color rgb="FF000000"/>
            <rFont val="Tahoma"/>
            <family val="2"/>
          </rPr>
          <t xml:space="preserve">6490000
</t>
        </r>
      </text>
    </comment>
    <comment ref="D22" authorId="4" shapeId="0" xr:uid="{D01521FF-EA7A-A647-900E-78F61E7E5CB4}">
      <text>
        <r>
          <rPr>
            <b/>
            <sz val="10"/>
            <color rgb="FF000000"/>
            <rFont val="Tahoma"/>
            <family val="2"/>
          </rPr>
          <t>Tran Dat:</t>
        </r>
        <r>
          <rPr>
            <sz val="10"/>
            <color rgb="FF000000"/>
            <rFont val="Tahoma"/>
            <family val="2"/>
          </rPr>
          <t xml:space="preserve">
</t>
        </r>
        <r>
          <rPr>
            <sz val="10"/>
            <color rgb="FF000000"/>
            <rFont val="Tahoma"/>
            <family val="2"/>
          </rPr>
          <t>7790</t>
        </r>
      </text>
    </comment>
    <comment ref="C23" authorId="0" shapeId="0" xr:uid="{C11FE793-8D44-6B42-8365-411553588CCA}">
      <text>
        <r>
          <rPr>
            <b/>
            <sz val="10"/>
            <color rgb="FF000000"/>
            <rFont val="Tahoma"/>
            <family val="2"/>
          </rPr>
          <t>W6 10.590</t>
        </r>
      </text>
    </comment>
    <comment ref="D23" authorId="4" shapeId="0" xr:uid="{5C5CBF35-A7D2-5C44-AF9C-C12FF51D767E}">
      <text>
        <r>
          <rPr>
            <b/>
            <sz val="10"/>
            <color rgb="FF000000"/>
            <rFont val="Tahoma"/>
            <family val="2"/>
          </rPr>
          <t>Tran Dat:</t>
        </r>
        <r>
          <rPr>
            <sz val="10"/>
            <color rgb="FF000000"/>
            <rFont val="Tahoma"/>
            <family val="2"/>
          </rPr>
          <t xml:space="preserve">
</t>
        </r>
        <r>
          <rPr>
            <sz val="10"/>
            <color rgb="FF000000"/>
            <rFont val="Tahoma"/>
            <family val="2"/>
          </rPr>
          <t>10490</t>
        </r>
      </text>
    </comment>
    <comment ref="E23" authorId="2" shapeId="0" xr:uid="{1F0203E8-C394-CD4F-9C6E-969002B9529A}">
      <text>
        <r>
          <rPr>
            <b/>
            <sz val="10"/>
            <color rgb="FF000000"/>
            <rFont val="Tahoma"/>
            <family val="2"/>
          </rPr>
          <t xml:space="preserve">was 10187
</t>
        </r>
        <r>
          <rPr>
            <b/>
            <sz val="10"/>
            <color rgb="FF000000"/>
            <rFont val="Tahoma"/>
            <family val="2"/>
          </rPr>
          <t xml:space="preserve">
</t>
        </r>
        <r>
          <rPr>
            <b/>
            <sz val="10"/>
            <color rgb="FF000000"/>
            <rFont val="Tahoma"/>
            <family val="2"/>
          </rPr>
          <t>vnp1</t>
        </r>
      </text>
    </comment>
    <comment ref="F23" authorId="3" shapeId="0" xr:uid="{F84ADDC2-2ADE-4423-B5BF-0EFE2624F083}">
      <text>
        <r>
          <rPr>
            <sz val="12"/>
            <color rgb="FF000000"/>
            <rFont val="Aptos Narrow"/>
            <family val="2"/>
          </rPr>
          <t xml:space="preserve">chit trang:
</t>
        </r>
        <r>
          <rPr>
            <sz val="12"/>
            <color rgb="FF000000"/>
            <rFont val="Aptos Narrow"/>
            <family val="2"/>
          </rPr>
          <t>10.590</t>
        </r>
      </text>
    </comment>
    <comment ref="G23" authorId="4" shapeId="0" xr:uid="{F3709BE7-F834-A647-B9D1-08338A7985F6}">
      <text>
        <r>
          <rPr>
            <b/>
            <sz val="10"/>
            <color rgb="FF000000"/>
            <rFont val="Tahoma"/>
            <family val="2"/>
          </rPr>
          <t>Tran Dat:</t>
        </r>
        <r>
          <rPr>
            <sz val="10"/>
            <color rgb="FF000000"/>
            <rFont val="Tahoma"/>
            <family val="2"/>
          </rPr>
          <t xml:space="preserve">
</t>
        </r>
        <r>
          <rPr>
            <sz val="10"/>
            <color rgb="FF000000"/>
            <rFont val="Tahoma"/>
            <family val="2"/>
          </rPr>
          <t>10490</t>
        </r>
      </text>
    </comment>
    <comment ref="C25" authorId="0" shapeId="0" xr:uid="{8588487B-58E8-334F-9809-0DC6139CB308}">
      <text>
        <r>
          <rPr>
            <b/>
            <sz val="10"/>
            <color rgb="FF000000"/>
            <rFont val="Tahoma"/>
            <family val="2"/>
          </rPr>
          <t>W6 11.390</t>
        </r>
      </text>
    </comment>
    <comment ref="D25" authorId="4" shapeId="0" xr:uid="{B9210ED2-DFD0-0A4D-868B-00B3845A6E8D}">
      <text>
        <r>
          <rPr>
            <b/>
            <sz val="10"/>
            <color rgb="FF000000"/>
            <rFont val="Tahoma"/>
            <family val="2"/>
          </rPr>
          <t>Tran Dat:</t>
        </r>
        <r>
          <rPr>
            <sz val="10"/>
            <color rgb="FF000000"/>
            <rFont val="Tahoma"/>
            <family val="2"/>
          </rPr>
          <t xml:space="preserve">
</t>
        </r>
        <r>
          <rPr>
            <sz val="10"/>
            <color rgb="FF000000"/>
            <rFont val="Tahoma"/>
            <family val="2"/>
          </rPr>
          <t>11290</t>
        </r>
      </text>
    </comment>
    <comment ref="E25" authorId="2" shapeId="0" xr:uid="{AA543F77-FCC0-0A4F-861D-784774FB4B60}">
      <text>
        <r>
          <rPr>
            <b/>
            <sz val="10"/>
            <color rgb="FF000000"/>
            <rFont val="Tahoma"/>
            <family val="2"/>
          </rPr>
          <t xml:space="preserve">was 10880
</t>
        </r>
        <r>
          <rPr>
            <b/>
            <sz val="10"/>
            <color rgb="FF000000"/>
            <rFont val="Tahoma"/>
            <family val="2"/>
          </rPr>
          <t xml:space="preserve">
</t>
        </r>
        <r>
          <rPr>
            <b/>
            <sz val="10"/>
            <color rgb="FF000000"/>
            <rFont val="Tahoma"/>
            <family val="2"/>
          </rPr>
          <t>vnp1%</t>
        </r>
      </text>
    </comment>
    <comment ref="F25" authorId="3" shapeId="0" xr:uid="{71F5FBB0-3C02-4184-9008-7737758BB341}">
      <text>
        <r>
          <rPr>
            <sz val="12"/>
            <color theme="1"/>
            <rFont val="Aptos Narrow"/>
            <family val="2"/>
            <scheme val="minor"/>
          </rPr>
          <t>chit trang:
11.390</t>
        </r>
      </text>
    </comment>
    <comment ref="G25" authorId="4" shapeId="0" xr:uid="{D45F7D62-86DE-2345-BAF8-270A24B489F9}">
      <text>
        <r>
          <rPr>
            <b/>
            <sz val="10"/>
            <color rgb="FF000000"/>
            <rFont val="Tahoma"/>
            <family val="2"/>
          </rPr>
          <t>Tran Dat:</t>
        </r>
        <r>
          <rPr>
            <sz val="10"/>
            <color rgb="FF000000"/>
            <rFont val="Tahoma"/>
            <family val="2"/>
          </rPr>
          <t xml:space="preserve">
</t>
        </r>
        <r>
          <rPr>
            <sz val="10"/>
            <color rgb="FF000000"/>
            <rFont val="Tahoma"/>
            <family val="2"/>
          </rPr>
          <t>11290</t>
        </r>
      </text>
    </comment>
    <comment ref="B26" authorId="2" shapeId="0" xr:uid="{7AC3ED36-D4FB-4E9D-B71A-80514B074BA3}">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6" authorId="0" shapeId="0" xr:uid="{49F19C1D-BDA2-DF4B-A5D5-A9516DDA56EF}">
      <text>
        <r>
          <rPr>
            <b/>
            <sz val="10"/>
            <color rgb="FF000000"/>
            <rFont val="Tahoma"/>
            <family val="2"/>
          </rPr>
          <t>W6 13.890</t>
        </r>
      </text>
    </comment>
    <comment ref="B28" authorId="2" shapeId="0" xr:uid="{AC249EEC-5E6E-4CB1-BEDB-F88B5CD2A214}">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8" authorId="0" shapeId="0" xr:uid="{A4A608D5-5F2D-A749-A4B2-445586ECEF70}">
      <text>
        <r>
          <rPr>
            <b/>
            <sz val="10"/>
            <color rgb="FF000000"/>
            <rFont val="Tahoma"/>
            <family val="2"/>
          </rPr>
          <t>W6 5590</t>
        </r>
      </text>
    </comment>
    <comment ref="E28" authorId="2" shapeId="0" xr:uid="{9FC0185A-4691-6246-8E3B-6DAC7AC390FB}">
      <text>
        <r>
          <rPr>
            <b/>
            <sz val="10"/>
            <color rgb="FF000000"/>
            <rFont val="Tahoma"/>
            <family val="2"/>
          </rPr>
          <t xml:space="preserve">was 5534
</t>
        </r>
        <r>
          <rPr>
            <b/>
            <sz val="10"/>
            <color rgb="FF000000"/>
            <rFont val="Tahoma"/>
            <family val="2"/>
          </rPr>
          <t xml:space="preserve">
</t>
        </r>
        <r>
          <rPr>
            <b/>
            <sz val="10"/>
            <color rgb="FF000000"/>
            <rFont val="Tahoma"/>
            <family val="2"/>
          </rPr>
          <t>vnp1%</t>
        </r>
      </text>
    </comment>
    <comment ref="F28" authorId="3" shapeId="0" xr:uid="{D87F173A-135B-4111-A6C2-5EB0DC119AC9}">
      <text>
        <r>
          <rPr>
            <sz val="12"/>
            <color rgb="FF000000"/>
            <rFont val="Aptos Narrow"/>
            <family val="2"/>
          </rPr>
          <t xml:space="preserve">chit trang:
</t>
        </r>
        <r>
          <rPr>
            <sz val="12"/>
            <color rgb="FF000000"/>
            <rFont val="Aptos Narrow"/>
            <family val="2"/>
          </rPr>
          <t>5.590</t>
        </r>
      </text>
    </comment>
    <comment ref="G28" authorId="4" shapeId="0" xr:uid="{1854002B-9C75-6241-9E66-F29072450078}">
      <text>
        <r>
          <rPr>
            <b/>
            <sz val="10"/>
            <color rgb="FF000000"/>
            <rFont val="Tahoma"/>
            <family val="2"/>
          </rPr>
          <t>Tran Dat:</t>
        </r>
        <r>
          <rPr>
            <sz val="10"/>
            <color rgb="FF000000"/>
            <rFont val="Tahoma"/>
            <family val="2"/>
          </rPr>
          <t xml:space="preserve">
</t>
        </r>
        <r>
          <rPr>
            <sz val="10"/>
            <color rgb="FF000000"/>
            <rFont val="Tahoma"/>
            <family val="2"/>
          </rPr>
          <t>5590</t>
        </r>
      </text>
    </comment>
    <comment ref="B29" authorId="2" shapeId="0" xr:uid="{072825BA-31E5-4B88-98FC-D3E96C00203B}">
      <text>
        <r>
          <rPr>
            <b/>
            <sz val="10"/>
            <color rgb="FF000000"/>
            <rFont val="Tahoma"/>
            <family val="2"/>
          </rPr>
          <t xml:space="preserve">was 4490
</t>
        </r>
      </text>
    </comment>
    <comment ref="C29" authorId="0" shapeId="0" xr:uid="{54D2A064-477B-D541-B3F7-2CEF8B9046C6}">
      <text>
        <r>
          <rPr>
            <b/>
            <sz val="10"/>
            <color rgb="FF000000"/>
            <rFont val="Tahoma"/>
            <family val="2"/>
          </rPr>
          <t>W6 4590</t>
        </r>
      </text>
    </comment>
    <comment ref="E29" authorId="2" shapeId="0" xr:uid="{FAA08239-691D-0447-BDF2-F39D8BD604AC}">
      <text>
        <r>
          <rPr>
            <b/>
            <sz val="10"/>
            <color rgb="FF000000"/>
            <rFont val="Tahoma"/>
            <family val="2"/>
          </rPr>
          <t xml:space="preserve">was 4346
</t>
        </r>
        <r>
          <rPr>
            <b/>
            <sz val="10"/>
            <color rgb="FF000000"/>
            <rFont val="Tahoma"/>
            <family val="2"/>
          </rPr>
          <t xml:space="preserve">
</t>
        </r>
        <r>
          <rPr>
            <b/>
            <sz val="10"/>
            <color rgb="FF000000"/>
            <rFont val="Tahoma"/>
            <family val="2"/>
          </rPr>
          <t>vnp1%</t>
        </r>
      </text>
    </comment>
    <comment ref="F29" authorId="3" shapeId="0" xr:uid="{EEE49EA7-9C95-499A-A6D5-9886C412385C}">
      <text>
        <r>
          <rPr>
            <sz val="12"/>
            <color theme="1"/>
            <rFont val="Aptos Narrow"/>
            <family val="2"/>
            <scheme val="minor"/>
          </rPr>
          <t>chit trang:
4.490</t>
        </r>
      </text>
    </comment>
    <comment ref="G29" authorId="4" shapeId="0" xr:uid="{6DA28BB9-F904-CA40-A6DD-C3DE870F8E51}">
      <text>
        <r>
          <rPr>
            <b/>
            <sz val="10"/>
            <color rgb="FF000000"/>
            <rFont val="Tahoma"/>
            <family val="2"/>
          </rPr>
          <t>Tran Dat:</t>
        </r>
        <r>
          <rPr>
            <sz val="10"/>
            <color rgb="FF000000"/>
            <rFont val="Tahoma"/>
            <family val="2"/>
          </rPr>
          <t xml:space="preserve">
</t>
        </r>
        <r>
          <rPr>
            <sz val="10"/>
            <color rgb="FF000000"/>
            <rFont val="Tahoma"/>
            <family val="2"/>
          </rPr>
          <t>4490</t>
        </r>
      </text>
    </comment>
    <comment ref="B30" authorId="2" shapeId="0" xr:uid="{2CBA7F6E-6A47-4402-8A69-11A246AAE59D}">
      <text>
        <r>
          <rPr>
            <b/>
            <sz val="10"/>
            <color rgb="FF000000"/>
            <rFont val="Tahoma"/>
            <family val="2"/>
          </rPr>
          <t>was 3190</t>
        </r>
      </text>
    </comment>
    <comment ref="C30" authorId="1" shapeId="0" xr:uid="{496FDFCD-BE6E-486C-8C63-E47F0A3420C9}">
      <text>
        <r>
          <rPr>
            <b/>
            <sz val="10"/>
            <color rgb="FF000000"/>
            <rFont val="Tahoma"/>
            <family val="2"/>
          </rPr>
          <t>W6 3290</t>
        </r>
      </text>
    </comment>
    <comment ref="E30" authorId="2" shapeId="0" xr:uid="{25E385FF-EA79-E441-A739-3D8B67B612BC}">
      <text>
        <r>
          <rPr>
            <b/>
            <sz val="10"/>
            <color rgb="FF000000"/>
            <rFont val="Tahoma"/>
            <family val="2"/>
          </rPr>
          <t xml:space="preserve">was 3190
</t>
        </r>
      </text>
    </comment>
    <comment ref="F30" authorId="3" shapeId="0" xr:uid="{6FF22E03-B30A-4B6B-9C2A-2C0F584D08AE}">
      <text>
        <r>
          <rPr>
            <sz val="12"/>
            <color theme="1"/>
            <rFont val="Aptos Narrow"/>
            <family val="2"/>
            <scheme val="minor"/>
          </rPr>
          <t>chit trang:
3.190</t>
        </r>
      </text>
    </comment>
    <comment ref="G30" authorId="4" shapeId="0" xr:uid="{D15CC386-E120-5F49-AB9C-840235271283}">
      <text>
        <r>
          <rPr>
            <b/>
            <sz val="10"/>
            <color rgb="FF000000"/>
            <rFont val="Tahoma"/>
            <family val="2"/>
          </rPr>
          <t>Tran Dat:</t>
        </r>
        <r>
          <rPr>
            <sz val="10"/>
            <color rgb="FF000000"/>
            <rFont val="Tahoma"/>
            <family val="2"/>
          </rPr>
          <t xml:space="preserve">
</t>
        </r>
        <r>
          <rPr>
            <sz val="10"/>
            <color rgb="FF000000"/>
            <rFont val="Tahoma"/>
            <family val="2"/>
          </rPr>
          <t>3190</t>
        </r>
      </text>
    </comment>
    <comment ref="B31" authorId="2" shapeId="0" xr:uid="{F4104F54-EF14-442F-B65F-BCCEFE77F943}">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1" authorId="0" shapeId="0" xr:uid="{70930F2A-48C2-8B4A-8F7E-3F275E027C2D}">
      <text>
        <r>
          <rPr>
            <b/>
            <sz val="10"/>
            <color rgb="FF000000"/>
            <rFont val="Tahoma"/>
            <family val="2"/>
          </rPr>
          <t>W6 16.990</t>
        </r>
      </text>
    </comment>
    <comment ref="C32" authorId="0" shapeId="0" xr:uid="{586D49C4-B133-46AF-8365-270D9B629261}">
      <text>
        <r>
          <rPr>
            <b/>
            <sz val="10"/>
            <color rgb="FF000000"/>
            <rFont val="Tahoma"/>
            <family val="2"/>
          </rPr>
          <t>W6 19.790</t>
        </r>
      </text>
    </comment>
    <comment ref="D32" authorId="4" shapeId="0" xr:uid="{0121BA23-1D8F-D24D-9098-FE0464385EB6}">
      <text>
        <r>
          <rPr>
            <b/>
            <sz val="10"/>
            <color rgb="FF000000"/>
            <rFont val="Tahoma"/>
            <family val="2"/>
          </rPr>
          <t>19690</t>
        </r>
      </text>
    </comment>
    <comment ref="F32" authorId="3" shapeId="0" xr:uid="{E99AEBA4-CF77-4D35-AE28-F40A9E52A27D}">
      <text>
        <r>
          <rPr>
            <sz val="12"/>
            <color theme="1"/>
            <rFont val="Aptos Narrow"/>
            <family val="2"/>
            <scheme val="minor"/>
          </rPr>
          <t>chit trang:
19.690</t>
        </r>
      </text>
    </comment>
    <comment ref="B33" authorId="2" shapeId="0" xr:uid="{F0609D09-80F9-4209-9FBE-CCC60DC208D7}">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1" shapeId="0" xr:uid="{E00169D2-4244-4980-BAE7-07E8362E6957}">
      <text>
        <r>
          <rPr>
            <b/>
            <sz val="10"/>
            <color rgb="FF000000"/>
            <rFont val="Tahoma"/>
            <family val="2"/>
          </rPr>
          <t>W6 25.290</t>
        </r>
      </text>
    </comment>
    <comment ref="F34" authorId="3" shapeId="0" xr:uid="{B1130625-25F8-41DE-A5DA-65B58FCECAE0}">
      <text>
        <r>
          <rPr>
            <sz val="12"/>
            <color theme="1"/>
            <rFont val="Aptos Narrow"/>
            <family val="2"/>
            <scheme val="minor"/>
          </rPr>
          <t>chit trang:
25.190</t>
        </r>
      </text>
    </comment>
    <comment ref="C36" authorId="0" shapeId="0" xr:uid="{84B336F9-774D-8640-B1D0-23C13BD52834}">
      <text>
        <r>
          <rPr>
            <b/>
            <sz val="10"/>
            <color rgb="FF000000"/>
            <rFont val="Tahoma"/>
            <family val="2"/>
          </rPr>
          <t>W6 38.790</t>
        </r>
      </text>
    </comment>
    <comment ref="F36" authorId="3" shapeId="0" xr:uid="{4B59327F-3A90-45E6-A6AA-30C76DA50DE3}">
      <text>
        <r>
          <rPr>
            <sz val="12"/>
            <color theme="1"/>
            <rFont val="Aptos Narrow"/>
            <family val="2"/>
            <scheme val="minor"/>
          </rPr>
          <t>chit trang:
38.290</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chit trang</author>
    <author>Tran Dat</author>
    <author>Việt Hoàng</author>
  </authors>
  <commentList>
    <comment ref="C2" authorId="0" shapeId="0" xr:uid="{4D89FE21-AFB9-EB44-9617-E2302D21FBE9}">
      <text>
        <r>
          <rPr>
            <b/>
            <sz val="10"/>
            <color rgb="FF000000"/>
            <rFont val="Tahoma"/>
            <family val="2"/>
          </rPr>
          <t>W7 15.290</t>
        </r>
      </text>
    </comment>
    <comment ref="E2" authorId="1" shapeId="0" xr:uid="{9840AA75-240D-8043-886D-769F41629CCD}">
      <text>
        <r>
          <rPr>
            <b/>
            <sz val="10"/>
            <color rgb="FF000000"/>
            <rFont val="Tahoma"/>
            <family val="2"/>
          </rPr>
          <t>giờ vàng</t>
        </r>
      </text>
    </comment>
    <comment ref="F2" authorId="2" shapeId="0" xr:uid="{2E08C3FF-2506-9347-98AF-2C9CF3B1FAE1}">
      <text>
        <r>
          <rPr>
            <sz val="12"/>
            <color theme="1"/>
            <rFont val="Aptos Narrow"/>
            <family val="2"/>
            <scheme val="minor"/>
          </rPr>
          <t>chit trang:
15.490</t>
        </r>
      </text>
    </comment>
    <comment ref="C3" authorId="0" shapeId="0" xr:uid="{FA99A22C-3CDA-A54A-A698-48567135DEFA}">
      <text>
        <r>
          <rPr>
            <b/>
            <sz val="10"/>
            <color rgb="FF000000"/>
            <rFont val="Tahoma"/>
            <family val="2"/>
          </rPr>
          <t>W7 19.090</t>
        </r>
      </text>
    </comment>
    <comment ref="E3" authorId="1" shapeId="0" xr:uid="{8B39F4BC-6491-CF46-A9AA-D7D5447A879F}">
      <text>
        <r>
          <rPr>
            <b/>
            <sz val="10"/>
            <color rgb="FF000000"/>
            <rFont val="Tahoma"/>
            <family val="2"/>
          </rPr>
          <t>Giờ vàng</t>
        </r>
      </text>
    </comment>
    <comment ref="B4" authorId="1" shapeId="0" xr:uid="{2C353F8B-356B-8742-BD5F-A410EA37DED7}">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1" shapeId="0" xr:uid="{763DCF61-802A-E448-AB39-8BCA6A892768}">
      <text>
        <r>
          <rPr>
            <b/>
            <sz val="10"/>
            <color rgb="FF000000"/>
            <rFont val="Tahoma"/>
            <family val="2"/>
          </rPr>
          <t>Giờ vàng</t>
        </r>
      </text>
    </comment>
    <comment ref="F4" authorId="2" shapeId="0" xr:uid="{F909F173-F4BD-DC42-BAA9-032ED38E6C8A}">
      <text>
        <r>
          <rPr>
            <sz val="12"/>
            <color theme="1"/>
            <rFont val="Aptos Narrow"/>
            <family val="2"/>
            <scheme val="minor"/>
          </rPr>
          <t>chit trang:
21.990</t>
        </r>
      </text>
    </comment>
    <comment ref="E5" authorId="1" shapeId="0" xr:uid="{B96A4689-1E68-794D-8B62-B9D933829F98}">
      <text>
        <r>
          <rPr>
            <b/>
            <sz val="10"/>
            <color rgb="FF000000"/>
            <rFont val="Tahoma"/>
            <family val="2"/>
          </rPr>
          <t xml:space="preserve">Giờ vàng
</t>
        </r>
        <r>
          <rPr>
            <sz val="10"/>
            <color rgb="FF000000"/>
            <rFont val="Tahoma"/>
            <family val="2"/>
          </rPr>
          <t xml:space="preserve">
</t>
        </r>
      </text>
    </comment>
    <comment ref="F5" authorId="2" shapeId="0" xr:uid="{D6855E93-AFBB-8C49-A5C3-49B0BB0A89C0}">
      <text>
        <r>
          <rPr>
            <sz val="12"/>
            <color theme="1"/>
            <rFont val="Aptos Narrow"/>
            <family val="2"/>
            <scheme val="minor"/>
          </rPr>
          <t>chit trang:
24790</t>
        </r>
      </text>
    </comment>
    <comment ref="G5" authorId="3" shapeId="0" xr:uid="{6DEC880C-61BD-9045-B133-53523DA90030}">
      <text>
        <r>
          <rPr>
            <b/>
            <sz val="10"/>
            <color rgb="FF000000"/>
            <rFont val="Tahoma"/>
            <family val="2"/>
          </rPr>
          <t>Tran Dat:</t>
        </r>
        <r>
          <rPr>
            <sz val="10"/>
            <color rgb="FF000000"/>
            <rFont val="Tahoma"/>
            <family val="2"/>
          </rPr>
          <t xml:space="preserve">
</t>
        </r>
        <r>
          <rPr>
            <sz val="10"/>
            <color rgb="FF000000"/>
            <rFont val="Tahoma"/>
            <family val="2"/>
          </rPr>
          <t>24390</t>
        </r>
      </text>
    </comment>
    <comment ref="B6" authorId="1" shapeId="0" xr:uid="{3E4AEF8B-3EB9-934D-9BD2-4D55CF0EC353}">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58FE8216-4030-954D-B078-29BADFB52A18}">
      <text>
        <r>
          <rPr>
            <b/>
            <sz val="10"/>
            <color rgb="FF000000"/>
            <rFont val="Tahoma"/>
            <family val="2"/>
          </rPr>
          <t>Giờ vàng</t>
        </r>
        <r>
          <rPr>
            <sz val="10"/>
            <color rgb="FF000000"/>
            <rFont val="Tahoma"/>
            <family val="2"/>
          </rPr>
          <t xml:space="preserve">
</t>
        </r>
      </text>
    </comment>
    <comment ref="F6" authorId="2" shapeId="0" xr:uid="{B3F924EA-7819-ED44-9AB0-2E2D0F475DD9}">
      <text>
        <r>
          <rPr>
            <sz val="12"/>
            <color theme="1"/>
            <rFont val="Aptos Narrow"/>
            <family val="2"/>
            <scheme val="minor"/>
          </rPr>
          <t>chit trang:
29.690</t>
        </r>
      </text>
    </comment>
    <comment ref="G6" authorId="3" shapeId="0" xr:uid="{2B3D99E9-C0A7-3347-96F6-33382BF4F93E}">
      <text>
        <r>
          <rPr>
            <b/>
            <sz val="10"/>
            <color rgb="FF000000"/>
            <rFont val="Tahoma"/>
            <family val="2"/>
          </rPr>
          <t>Tran Dat:</t>
        </r>
        <r>
          <rPr>
            <sz val="10"/>
            <color rgb="FF000000"/>
            <rFont val="Tahoma"/>
            <family val="2"/>
          </rPr>
          <t xml:space="preserve">
</t>
        </r>
        <r>
          <rPr>
            <sz val="10"/>
            <color rgb="FF000000"/>
            <rFont val="Tahoma"/>
            <family val="2"/>
          </rPr>
          <t>29490</t>
        </r>
      </text>
    </comment>
    <comment ref="C7" authorId="4" shapeId="0" xr:uid="{A1537E28-D71E-B94E-9494-44BE311172A6}">
      <text>
        <r>
          <rPr>
            <b/>
            <sz val="10"/>
            <color rgb="FF000000"/>
            <rFont val="Tahoma"/>
            <family val="2"/>
          </rPr>
          <t>W7 15.490</t>
        </r>
      </text>
    </comment>
    <comment ref="F7" authorId="2" shapeId="0" xr:uid="{F7AAE836-3FD1-6A48-BE46-83D023BEC9C9}">
      <text>
        <r>
          <rPr>
            <sz val="12"/>
            <color theme="1"/>
            <rFont val="Aptos Narrow"/>
            <family val="2"/>
            <scheme val="minor"/>
          </rPr>
          <t>chit trang:
15.290</t>
        </r>
      </text>
    </comment>
    <comment ref="C8" authorId="0" shapeId="0" xr:uid="{0252F2F7-6A9A-F84C-820A-B6F242267825}">
      <text>
        <r>
          <rPr>
            <b/>
            <sz val="10"/>
            <color rgb="FF000000"/>
            <rFont val="Tahoma"/>
            <family val="2"/>
          </rPr>
          <t>W7 19.290</t>
        </r>
      </text>
    </comment>
    <comment ref="F8" authorId="2" shapeId="0" xr:uid="{89899642-861E-F342-9268-9590645D497F}">
      <text>
        <r>
          <rPr>
            <sz val="12"/>
            <color theme="1"/>
            <rFont val="Aptos Narrow"/>
            <family val="2"/>
            <scheme val="minor"/>
          </rPr>
          <t>chit trang:
18.990</t>
        </r>
      </text>
    </comment>
    <comment ref="G8" authorId="3" shapeId="0" xr:uid="{FA74721C-5F6E-A541-82EA-A96408F7E186}">
      <text>
        <r>
          <rPr>
            <b/>
            <sz val="10"/>
            <color rgb="FF000000"/>
            <rFont val="Tahoma"/>
            <family val="2"/>
          </rPr>
          <t>Tran Dat:</t>
        </r>
        <r>
          <rPr>
            <sz val="10"/>
            <color rgb="FF000000"/>
            <rFont val="Tahoma"/>
            <family val="2"/>
          </rPr>
          <t xml:space="preserve">
</t>
        </r>
        <r>
          <rPr>
            <sz val="10"/>
            <color rgb="FF000000"/>
            <rFont val="Tahoma"/>
            <family val="2"/>
          </rPr>
          <t>18690</t>
        </r>
      </text>
    </comment>
    <comment ref="B9" authorId="1" shapeId="0" xr:uid="{3CC8F046-189D-9343-A6AE-41F5E380B52E}">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0" shapeId="0" xr:uid="{1E17230E-46D1-574F-89F9-0C8993499105}">
      <text>
        <r>
          <rPr>
            <b/>
            <sz val="10"/>
            <color rgb="FF000000"/>
            <rFont val="Tahoma"/>
            <family val="2"/>
          </rPr>
          <t>W7 27390</t>
        </r>
      </text>
    </comment>
    <comment ref="B10" authorId="1" shapeId="0" xr:uid="{E3670C70-D332-894F-BCB7-609E1FDAA20F}">
      <text>
        <r>
          <rPr>
            <b/>
            <sz val="10"/>
            <color rgb="FF000000"/>
            <rFont val="Tahoma"/>
            <family val="2"/>
          </rPr>
          <t>was 18440</t>
        </r>
      </text>
    </comment>
    <comment ref="C11" authorId="0" shapeId="0" xr:uid="{FC032261-4B42-3444-A8E2-79C1AC9976ED}">
      <text>
        <r>
          <rPr>
            <b/>
            <sz val="10"/>
            <color rgb="FF000000"/>
            <rFont val="Tahoma"/>
            <family val="2"/>
          </rPr>
          <t>W7 13.190</t>
        </r>
      </text>
    </comment>
    <comment ref="D11" authorId="3" shapeId="0" xr:uid="{571F3834-B382-7143-AD55-F660903807F7}">
      <text>
        <r>
          <rPr>
            <b/>
            <sz val="10"/>
            <color rgb="FF000000"/>
            <rFont val="Tahoma"/>
            <family val="2"/>
          </rPr>
          <t>12.590.000</t>
        </r>
      </text>
    </comment>
    <comment ref="G11" authorId="3" shapeId="0" xr:uid="{53481707-0D2C-B340-A872-56EC668C1FF8}">
      <text>
        <r>
          <rPr>
            <b/>
            <sz val="10"/>
            <color rgb="FF000000"/>
            <rFont val="Tahoma"/>
            <family val="2"/>
          </rPr>
          <t>Tran Dat:</t>
        </r>
        <r>
          <rPr>
            <sz val="10"/>
            <color rgb="FF000000"/>
            <rFont val="Tahoma"/>
            <family val="2"/>
          </rPr>
          <t xml:space="preserve">
</t>
        </r>
        <r>
          <rPr>
            <sz val="10"/>
            <color rgb="FF000000"/>
            <rFont val="Tahoma"/>
            <family val="2"/>
          </rPr>
          <t xml:space="preserve">12390000
</t>
        </r>
      </text>
    </comment>
    <comment ref="B12" authorId="1" shapeId="0" xr:uid="{79D22DC0-B1C1-7846-846D-5440ACFDE0AC}">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2" authorId="4" shapeId="0" xr:uid="{87FC2FCF-CA09-D043-9DCC-9273CC5BBB48}">
      <text>
        <r>
          <rPr>
            <b/>
            <sz val="10"/>
            <color rgb="FF000000"/>
            <rFont val="Tahoma"/>
            <family val="2"/>
          </rPr>
          <t>Việt Hoàng:</t>
        </r>
        <r>
          <rPr>
            <sz val="10"/>
            <color rgb="FF000000"/>
            <rFont val="Tahoma"/>
            <family val="2"/>
          </rPr>
          <t xml:space="preserve">
</t>
        </r>
        <r>
          <rPr>
            <sz val="10"/>
            <color rgb="FF000000"/>
            <rFont val="Tahoma"/>
            <family val="2"/>
          </rPr>
          <t>11.390.000</t>
        </r>
      </text>
    </comment>
    <comment ref="E12" authorId="1" shapeId="0" xr:uid="{144FBD4F-5737-5E4A-A9A3-2AED138AE265}">
      <text>
        <r>
          <rPr>
            <b/>
            <sz val="10"/>
            <color rgb="FF000000"/>
            <rFont val="Tahoma"/>
            <family val="2"/>
          </rPr>
          <t>Giờ vàng</t>
        </r>
      </text>
    </comment>
    <comment ref="F12" authorId="2" shapeId="0" xr:uid="{56CE2F4C-FC0B-9C40-9356-2A3DD773E608}">
      <text>
        <r>
          <rPr>
            <sz val="12"/>
            <color theme="1"/>
            <rFont val="Aptos Narrow"/>
            <family val="2"/>
            <scheme val="minor"/>
          </rPr>
          <t>chit trang:
10.990</t>
        </r>
      </text>
    </comment>
    <comment ref="G12" authorId="3" shapeId="0" xr:uid="{52AC202E-E689-2445-8D0D-07E62356F6E1}">
      <text>
        <r>
          <rPr>
            <b/>
            <sz val="10"/>
            <color rgb="FF000000"/>
            <rFont val="Tahoma"/>
            <family val="2"/>
          </rPr>
          <t>Tran Dat:</t>
        </r>
        <r>
          <rPr>
            <sz val="10"/>
            <color rgb="FF000000"/>
            <rFont val="Tahoma"/>
            <family val="2"/>
          </rPr>
          <t xml:space="preserve">
</t>
        </r>
        <r>
          <rPr>
            <sz val="10"/>
            <color rgb="FF000000"/>
            <rFont val="Tahoma"/>
            <family val="2"/>
          </rPr>
          <t xml:space="preserve">11190000
</t>
        </r>
      </text>
    </comment>
    <comment ref="C13" authorId="0" shapeId="0" xr:uid="{E4D6F776-DE87-3343-9937-FEFFF733EB1C}">
      <text>
        <r>
          <rPr>
            <b/>
            <sz val="10"/>
            <color rgb="FF000000"/>
            <rFont val="Tahoma"/>
            <family val="2"/>
          </rPr>
          <t>W7 13.590</t>
        </r>
      </text>
    </comment>
    <comment ref="D13" authorId="4" shapeId="0" xr:uid="{14AC925F-274B-4246-8909-D7CDDD9C4E00}">
      <text>
        <r>
          <rPr>
            <b/>
            <sz val="10"/>
            <color rgb="FF000000"/>
            <rFont val="Tahoma"/>
            <family val="2"/>
          </rPr>
          <t>Việt Hoàng:</t>
        </r>
        <r>
          <rPr>
            <sz val="10"/>
            <color rgb="FF000000"/>
            <rFont val="Tahoma"/>
            <family val="2"/>
          </rPr>
          <t xml:space="preserve">
</t>
        </r>
        <r>
          <rPr>
            <sz val="10"/>
            <color rgb="FF000000"/>
            <rFont val="Tahoma"/>
            <family val="2"/>
          </rPr>
          <t>13.590.000</t>
        </r>
      </text>
    </comment>
    <comment ref="E13" authorId="1" shapeId="0" xr:uid="{42E78461-5108-BD43-9A86-7DFA49B260C2}">
      <text>
        <r>
          <rPr>
            <b/>
            <sz val="10"/>
            <color rgb="FF000000"/>
            <rFont val="Tahoma"/>
            <family val="2"/>
          </rPr>
          <t xml:space="preserve">was 13652
</t>
        </r>
        <r>
          <rPr>
            <b/>
            <sz val="10"/>
            <color rgb="FF000000"/>
            <rFont val="Tahoma"/>
            <family val="2"/>
          </rPr>
          <t xml:space="preserve">
</t>
        </r>
        <r>
          <rPr>
            <b/>
            <sz val="10"/>
            <color rgb="FF000000"/>
            <rFont val="Tahoma"/>
            <family val="2"/>
          </rPr>
          <t>vnp1%</t>
        </r>
      </text>
    </comment>
    <comment ref="B14" authorId="1" shapeId="0" xr:uid="{4488356D-3102-8F4A-9E0F-DAB80AC00CB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4" authorId="0" shapeId="0" xr:uid="{82FE27D3-BAD5-E141-A387-029909710C8F}">
      <text>
        <r>
          <rPr>
            <b/>
            <sz val="10"/>
            <color rgb="FF000000"/>
            <rFont val="Tahoma"/>
            <family val="2"/>
          </rPr>
          <t>W7 9590</t>
        </r>
      </text>
    </comment>
    <comment ref="D14" authorId="4" shapeId="0" xr:uid="{434FEDEB-60CC-2D4B-9CD1-3E203AA71D18}">
      <text>
        <r>
          <rPr>
            <b/>
            <sz val="10"/>
            <color rgb="FF000000"/>
            <rFont val="Tahoma"/>
            <family val="2"/>
          </rPr>
          <t>Việt Hoàng:</t>
        </r>
        <r>
          <rPr>
            <sz val="10"/>
            <color rgb="FF000000"/>
            <rFont val="Tahoma"/>
            <family val="2"/>
          </rPr>
          <t xml:space="preserve">
</t>
        </r>
        <r>
          <rPr>
            <sz val="10"/>
            <color rgb="FF000000"/>
            <rFont val="Tahoma"/>
            <family val="2"/>
          </rPr>
          <t>9.690.000</t>
        </r>
      </text>
    </comment>
    <comment ref="E14" authorId="1" shapeId="0" xr:uid="{FB25598C-A86F-114F-9239-5ACD8189DD96}">
      <text>
        <r>
          <rPr>
            <b/>
            <sz val="10"/>
            <color rgb="FF000000"/>
            <rFont val="Tahoma"/>
            <family val="2"/>
          </rPr>
          <t xml:space="preserve">was 9296
</t>
        </r>
        <r>
          <rPr>
            <b/>
            <sz val="10"/>
            <color rgb="FF000000"/>
            <rFont val="Tahoma"/>
            <family val="2"/>
          </rPr>
          <t xml:space="preserve">
</t>
        </r>
        <r>
          <rPr>
            <b/>
            <sz val="10"/>
            <color rgb="FF000000"/>
            <rFont val="Tahoma"/>
            <family val="2"/>
          </rPr>
          <t>vnp1%</t>
        </r>
      </text>
    </comment>
    <comment ref="F14" authorId="2" shapeId="0" xr:uid="{C0A8ECB1-8835-E642-B8D7-B64A84332294}">
      <text>
        <r>
          <rPr>
            <sz val="12"/>
            <color theme="1"/>
            <rFont val="Aptos Narrow"/>
            <family val="2"/>
            <scheme val="minor"/>
          </rPr>
          <t>chit trang:
9.290</t>
        </r>
      </text>
    </comment>
    <comment ref="G14" authorId="3" shapeId="0" xr:uid="{98E35A66-47CE-5447-88B4-C76E4AA28A37}">
      <text>
        <r>
          <rPr>
            <b/>
            <sz val="10"/>
            <color rgb="FF000000"/>
            <rFont val="Tahoma"/>
            <family val="2"/>
          </rPr>
          <t>Tran Dat:</t>
        </r>
        <r>
          <rPr>
            <sz val="10"/>
            <color rgb="FF000000"/>
            <rFont val="Tahoma"/>
            <family val="2"/>
          </rPr>
          <t xml:space="preserve">
</t>
        </r>
        <r>
          <rPr>
            <sz val="10"/>
            <color rgb="FF000000"/>
            <rFont val="Tahoma"/>
            <family val="2"/>
          </rPr>
          <t>9.290</t>
        </r>
      </text>
    </comment>
    <comment ref="B15" authorId="1" shapeId="0" xr:uid="{D34AF7EA-517A-D541-9557-9DB582F411B6}">
      <text>
        <r>
          <rPr>
            <b/>
            <sz val="10"/>
            <color rgb="FF000000"/>
            <rFont val="Tahoma"/>
            <family val="2"/>
          </rPr>
          <t>was 14390</t>
        </r>
      </text>
    </comment>
    <comment ref="C15" authorId="0" shapeId="0" xr:uid="{6D8E9C32-39A1-0C4A-9E99-E6BFF42BB9AB}">
      <text>
        <r>
          <rPr>
            <b/>
            <sz val="10"/>
            <color rgb="FF000000"/>
            <rFont val="Tahoma"/>
            <family val="2"/>
          </rPr>
          <t>W7 15890</t>
        </r>
      </text>
    </comment>
    <comment ref="D15" authorId="4" shapeId="0" xr:uid="{665B0174-19F9-4B48-86BC-BBC889438E53}">
      <text>
        <r>
          <rPr>
            <b/>
            <sz val="10"/>
            <color rgb="FF000000"/>
            <rFont val="Tahoma"/>
            <family val="2"/>
          </rPr>
          <t>Việt Hoàng:</t>
        </r>
        <r>
          <rPr>
            <sz val="10"/>
            <color rgb="FF000000"/>
            <rFont val="Tahoma"/>
            <family val="2"/>
          </rPr>
          <t xml:space="preserve">
</t>
        </r>
        <r>
          <rPr>
            <sz val="10"/>
            <color rgb="FF000000"/>
            <rFont val="Tahoma"/>
            <family val="2"/>
          </rPr>
          <t>16.190.000</t>
        </r>
      </text>
    </comment>
    <comment ref="E15" authorId="1" shapeId="0" xr:uid="{7309171A-F06A-BF45-9242-7E9E5990DCEC}">
      <text>
        <r>
          <rPr>
            <b/>
            <sz val="10"/>
            <color rgb="FF000000"/>
            <rFont val="Tahoma"/>
            <family val="2"/>
          </rPr>
          <t xml:space="preserve">was 15830
</t>
        </r>
        <r>
          <rPr>
            <b/>
            <sz val="10"/>
            <color rgb="FF000000"/>
            <rFont val="Tahoma"/>
            <family val="2"/>
          </rPr>
          <t xml:space="preserve">
</t>
        </r>
        <r>
          <rPr>
            <b/>
            <sz val="10"/>
            <color rgb="FF000000"/>
            <rFont val="Tahoma"/>
            <family val="2"/>
          </rPr>
          <t>vnp1%</t>
        </r>
      </text>
    </comment>
    <comment ref="F15" authorId="2" shapeId="0" xr:uid="{FD6FD8E8-945C-064B-97EE-BAE9F6633D56}">
      <text>
        <r>
          <rPr>
            <sz val="12"/>
            <color rgb="FF000000"/>
            <rFont val="Aptos Narrow"/>
            <family val="2"/>
          </rPr>
          <t xml:space="preserve">chit trang:
</t>
        </r>
        <r>
          <rPr>
            <sz val="12"/>
            <color rgb="FF000000"/>
            <rFont val="Aptos Narrow"/>
            <family val="2"/>
          </rPr>
          <t>15.990</t>
        </r>
      </text>
    </comment>
    <comment ref="G15" authorId="3" shapeId="0" xr:uid="{703B3CD2-C425-3F4A-9EB7-464E5302EF46}">
      <text>
        <r>
          <rPr>
            <b/>
            <sz val="10"/>
            <color rgb="FF000000"/>
            <rFont val="Tahoma"/>
            <family val="2"/>
          </rPr>
          <t>Tran Dat:</t>
        </r>
        <r>
          <rPr>
            <sz val="10"/>
            <color rgb="FF000000"/>
            <rFont val="Tahoma"/>
            <family val="2"/>
          </rPr>
          <t xml:space="preserve">
</t>
        </r>
        <r>
          <rPr>
            <sz val="10"/>
            <color rgb="FF000000"/>
            <rFont val="Tahoma"/>
            <family val="2"/>
          </rPr>
          <t>15990</t>
        </r>
      </text>
    </comment>
    <comment ref="C16" authorId="0" shapeId="0" xr:uid="{74D4D183-2339-A844-AF78-9100FA7469DD}">
      <text>
        <r>
          <rPr>
            <b/>
            <sz val="10"/>
            <color rgb="FF000000"/>
            <rFont val="Tahoma"/>
            <family val="2"/>
          </rPr>
          <t>W7 21590</t>
        </r>
      </text>
    </comment>
    <comment ref="D16" authorId="4" shapeId="0" xr:uid="{79911C28-6D83-DF45-B323-9A56BC9FC7E5}">
      <text>
        <r>
          <rPr>
            <b/>
            <sz val="10"/>
            <color rgb="FF000000"/>
            <rFont val="Tahoma"/>
            <family val="2"/>
          </rPr>
          <t>Việt Hoàng:</t>
        </r>
        <r>
          <rPr>
            <sz val="10"/>
            <color rgb="FF000000"/>
            <rFont val="Tahoma"/>
            <family val="2"/>
          </rPr>
          <t xml:space="preserve">
</t>
        </r>
        <r>
          <rPr>
            <sz val="10"/>
            <color rgb="FF000000"/>
            <rFont val="Tahoma"/>
            <family val="2"/>
          </rPr>
          <t>21.690.000</t>
        </r>
      </text>
    </comment>
    <comment ref="F16" authorId="2" shapeId="0" xr:uid="{7401AAB5-FAFF-43C6-A4F8-D98EB72A8133}">
      <text>
        <r>
          <rPr>
            <sz val="12"/>
            <color rgb="FF000000"/>
            <rFont val="Aptos Narrow"/>
            <family val="2"/>
          </rPr>
          <t xml:space="preserve">chit trang:
</t>
        </r>
        <r>
          <rPr>
            <sz val="12"/>
            <color rgb="FF000000"/>
            <rFont val="Aptos Narrow"/>
            <family val="2"/>
          </rPr>
          <t>21.690</t>
        </r>
      </text>
    </comment>
    <comment ref="G16" authorId="3" shapeId="0" xr:uid="{7A263190-394B-CF44-8E47-3D88EB910BD9}">
      <text>
        <r>
          <rPr>
            <b/>
            <sz val="10"/>
            <color rgb="FF000000"/>
            <rFont val="Tahoma"/>
            <family val="2"/>
          </rPr>
          <t>Tran Dat:</t>
        </r>
        <r>
          <rPr>
            <sz val="10"/>
            <color rgb="FF000000"/>
            <rFont val="Tahoma"/>
            <family val="2"/>
          </rPr>
          <t xml:space="preserve">
</t>
        </r>
        <r>
          <rPr>
            <sz val="10"/>
            <color rgb="FF000000"/>
            <rFont val="Tahoma"/>
            <family val="2"/>
          </rPr>
          <t>21590</t>
        </r>
      </text>
    </comment>
    <comment ref="C17" authorId="0" shapeId="0" xr:uid="{F10863AA-C7F9-8E4A-A1E9-AFD4A5842631}">
      <text>
        <r>
          <rPr>
            <b/>
            <sz val="10"/>
            <color rgb="FF000000"/>
            <rFont val="Tahoma"/>
            <family val="2"/>
          </rPr>
          <t>W7 26990</t>
        </r>
      </text>
    </comment>
    <comment ref="D17" authorId="4" shapeId="0" xr:uid="{474C69BA-1B2D-D344-A64E-A10516ABF7E8}">
      <text>
        <r>
          <rPr>
            <b/>
            <sz val="10"/>
            <color rgb="FF000000"/>
            <rFont val="Tahoma"/>
            <family val="2"/>
          </rPr>
          <t>Việt Hoàng:</t>
        </r>
        <r>
          <rPr>
            <sz val="10"/>
            <color rgb="FF000000"/>
            <rFont val="Tahoma"/>
            <family val="2"/>
          </rPr>
          <t xml:space="preserve">
</t>
        </r>
        <r>
          <rPr>
            <sz val="10"/>
            <color rgb="FF000000"/>
            <rFont val="Tahoma"/>
            <family val="2"/>
          </rPr>
          <t>27.290.000</t>
        </r>
      </text>
    </comment>
    <comment ref="F17" authorId="2" shapeId="0" xr:uid="{682235D4-D05C-A94F-ADFD-3DF1EB04F7B4}">
      <text>
        <r>
          <rPr>
            <sz val="12"/>
            <color rgb="FF000000"/>
            <rFont val="Aptos Narrow"/>
            <family val="2"/>
          </rPr>
          <t xml:space="preserve">chit trang:
</t>
        </r>
        <r>
          <rPr>
            <sz val="12"/>
            <color rgb="FF000000"/>
            <rFont val="Aptos Narrow"/>
            <family val="2"/>
          </rPr>
          <t>26.890</t>
        </r>
      </text>
    </comment>
    <comment ref="B18" authorId="1" shapeId="0" xr:uid="{D8D8DB15-9E64-BF43-8044-C36F11B27F47}">
      <text>
        <r>
          <rPr>
            <b/>
            <sz val="10"/>
            <color rgb="FF000000"/>
            <rFont val="Tahoma"/>
            <family val="2"/>
          </rPr>
          <t>was 36640</t>
        </r>
      </text>
    </comment>
    <comment ref="C18" authorId="0" shapeId="0" xr:uid="{12A83FAB-EA04-6F48-8E64-1CECF3599E2A}">
      <text>
        <r>
          <rPr>
            <b/>
            <sz val="10"/>
            <color rgb="FF000000"/>
            <rFont val="Tahoma"/>
            <family val="2"/>
          </rPr>
          <t>W7 35790</t>
        </r>
      </text>
    </comment>
    <comment ref="D18" authorId="4" shapeId="0" xr:uid="{95084D29-DCA5-AE48-BC81-6FF1088AA90C}">
      <text>
        <r>
          <rPr>
            <b/>
            <sz val="10"/>
            <color rgb="FF000000"/>
            <rFont val="Tahoma"/>
            <family val="2"/>
          </rPr>
          <t>Việt Hoàng:</t>
        </r>
        <r>
          <rPr>
            <sz val="10"/>
            <color rgb="FF000000"/>
            <rFont val="Tahoma"/>
            <family val="2"/>
          </rPr>
          <t xml:space="preserve">
</t>
        </r>
        <r>
          <rPr>
            <sz val="10"/>
            <color rgb="FF000000"/>
            <rFont val="Tahoma"/>
            <family val="2"/>
          </rPr>
          <t>35.990.000</t>
        </r>
      </text>
    </comment>
    <comment ref="F18" authorId="2" shapeId="0" xr:uid="{DAA03F79-92FC-43D6-8871-605BA4141091}">
      <text>
        <r>
          <rPr>
            <sz val="12"/>
            <color rgb="FF000000"/>
            <rFont val="Aptos Narrow"/>
            <family val="2"/>
          </rPr>
          <t xml:space="preserve">chit trang:
</t>
        </r>
        <r>
          <rPr>
            <sz val="12"/>
            <color rgb="FF000000"/>
            <rFont val="Aptos Narrow"/>
            <family val="2"/>
          </rPr>
          <t>35.990</t>
        </r>
      </text>
    </comment>
    <comment ref="D19" authorId="3" shapeId="0" xr:uid="{F54ADF84-F2AC-184B-B3FF-D797AEC7839A}">
      <text>
        <r>
          <rPr>
            <b/>
            <sz val="10"/>
            <color rgb="FF000000"/>
            <rFont val="Tahoma"/>
            <family val="2"/>
          </rPr>
          <t>4.990.000</t>
        </r>
      </text>
    </comment>
    <comment ref="D21" authorId="3" shapeId="0" xr:uid="{293D0414-F5D8-E74B-9383-8A7508036AC1}">
      <text>
        <r>
          <rPr>
            <b/>
            <sz val="10"/>
            <color rgb="FF000000"/>
            <rFont val="Tahoma"/>
            <family val="2"/>
          </rPr>
          <t>Tran Dat:</t>
        </r>
        <r>
          <rPr>
            <sz val="10"/>
            <color rgb="FF000000"/>
            <rFont val="Tahoma"/>
            <family val="2"/>
          </rPr>
          <t>6990.000</t>
        </r>
      </text>
    </comment>
    <comment ref="F21" authorId="2" shapeId="0" xr:uid="{8C91E979-37E9-1B47-B621-42E64CA68A6E}">
      <text>
        <r>
          <rPr>
            <sz val="12"/>
            <color rgb="FF000000"/>
            <rFont val="Aptos Narrow"/>
            <family val="2"/>
          </rPr>
          <t xml:space="preserve">chit trang:
</t>
        </r>
        <r>
          <rPr>
            <sz val="12"/>
            <color rgb="FF000000"/>
            <rFont val="Aptos Narrow"/>
            <family val="2"/>
          </rPr>
          <t>6.490</t>
        </r>
      </text>
    </comment>
    <comment ref="D22" authorId="3" shapeId="0" xr:uid="{AC49547B-558D-D049-9F5E-42B98EA99A4B}">
      <text>
        <r>
          <rPr>
            <b/>
            <sz val="10"/>
            <color rgb="FF000000"/>
            <rFont val="Tahoma"/>
            <family val="2"/>
          </rPr>
          <t>Tran Dat:</t>
        </r>
        <r>
          <rPr>
            <sz val="10"/>
            <color rgb="FF000000"/>
            <rFont val="Tahoma"/>
            <family val="2"/>
          </rPr>
          <t xml:space="preserve">
</t>
        </r>
        <r>
          <rPr>
            <sz val="10"/>
            <color rgb="FF000000"/>
            <rFont val="Tahoma"/>
            <family val="2"/>
          </rPr>
          <t>7.590.000</t>
        </r>
      </text>
    </comment>
    <comment ref="F23" authorId="2" shapeId="0" xr:uid="{63E8F219-EDE9-C447-80B9-461137DE7498}">
      <text>
        <r>
          <rPr>
            <sz val="12"/>
            <color theme="1"/>
            <rFont val="Aptos Narrow"/>
            <family val="2"/>
            <scheme val="minor"/>
          </rPr>
          <t>chit trang:
8.290</t>
        </r>
      </text>
    </comment>
    <comment ref="B26" authorId="1" shapeId="0" xr:uid="{6C783BE9-0EFB-1340-A941-D681C02FA92E}">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6" authorId="0" shapeId="0" xr:uid="{D1CFAA79-AF24-6E41-B47A-3AA9170AABF2}">
      <text>
        <r>
          <rPr>
            <b/>
            <sz val="10"/>
            <color rgb="FF000000"/>
            <rFont val="Tahoma"/>
            <family val="2"/>
          </rPr>
          <t>W7 13.690</t>
        </r>
      </text>
    </comment>
    <comment ref="B28" authorId="1" shapeId="0" xr:uid="{AA1CD11E-E640-8440-9F59-D66F8E04E8E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29" authorId="1" shapeId="0" xr:uid="{4DAA43B1-8CBC-B74F-8C17-4973D99EFBCF}">
      <text>
        <r>
          <rPr>
            <b/>
            <sz val="10"/>
            <color rgb="FF000000"/>
            <rFont val="Tahoma"/>
            <family val="2"/>
          </rPr>
          <t xml:space="preserve">was 4490
</t>
        </r>
      </text>
    </comment>
    <comment ref="D29" authorId="4" shapeId="0" xr:uid="{42C19D9C-3354-464B-9C4E-0004AD0661D9}">
      <text>
        <r>
          <rPr>
            <b/>
            <sz val="10"/>
            <color rgb="FF000000"/>
            <rFont val="Tahoma"/>
            <family val="2"/>
          </rPr>
          <t>Việt Hoàng:</t>
        </r>
        <r>
          <rPr>
            <sz val="10"/>
            <color rgb="FF000000"/>
            <rFont val="Tahoma"/>
            <family val="2"/>
          </rPr>
          <t xml:space="preserve">
</t>
        </r>
        <r>
          <rPr>
            <sz val="10"/>
            <color rgb="FF000000"/>
            <rFont val="Tahoma"/>
            <family val="2"/>
          </rPr>
          <t>4.450.000</t>
        </r>
      </text>
    </comment>
    <comment ref="G29" authorId="3" shapeId="0" xr:uid="{12A34E20-63E0-AB4C-BCCC-B97C6ABA9B90}">
      <text>
        <r>
          <rPr>
            <b/>
            <sz val="10"/>
            <color rgb="FF000000"/>
            <rFont val="Tahoma"/>
            <family val="2"/>
          </rPr>
          <t>Tran Dat:</t>
        </r>
        <r>
          <rPr>
            <sz val="10"/>
            <color rgb="FF000000"/>
            <rFont val="Tahoma"/>
            <family val="2"/>
          </rPr>
          <t xml:space="preserve">
</t>
        </r>
        <r>
          <rPr>
            <sz val="10"/>
            <color rgb="FF000000"/>
            <rFont val="Tahoma"/>
            <family val="2"/>
          </rPr>
          <t>4390</t>
        </r>
      </text>
    </comment>
    <comment ref="B30" authorId="1" shapeId="0" xr:uid="{CF596D01-5296-7840-A991-71C0966B16D3}">
      <text>
        <r>
          <rPr>
            <b/>
            <sz val="10"/>
            <color rgb="FF000000"/>
            <rFont val="Tahoma"/>
            <family val="2"/>
          </rPr>
          <t>was 3190</t>
        </r>
      </text>
    </comment>
    <comment ref="C30" authorId="4" shapeId="0" xr:uid="{9E2318A3-6BAE-D34E-9819-F67DBB8BE6BB}">
      <text>
        <r>
          <rPr>
            <b/>
            <sz val="10"/>
            <color rgb="FF000000"/>
            <rFont val="Tahoma"/>
            <family val="2"/>
          </rPr>
          <t>W7 3190</t>
        </r>
      </text>
    </comment>
    <comment ref="G30" authorId="3" shapeId="0" xr:uid="{5E01A1F9-BFD6-BC46-A2CF-E50FE5A3DC17}">
      <text>
        <r>
          <rPr>
            <b/>
            <sz val="10"/>
            <color rgb="FF000000"/>
            <rFont val="Tahoma"/>
            <family val="2"/>
          </rPr>
          <t>Tran Dat:</t>
        </r>
        <r>
          <rPr>
            <sz val="10"/>
            <color rgb="FF000000"/>
            <rFont val="Tahoma"/>
            <family val="2"/>
          </rPr>
          <t xml:space="preserve">
</t>
        </r>
        <r>
          <rPr>
            <sz val="10"/>
            <color rgb="FF000000"/>
            <rFont val="Tahoma"/>
            <family val="2"/>
          </rPr>
          <t>5390</t>
        </r>
      </text>
    </comment>
    <comment ref="B31" authorId="1" shapeId="0" xr:uid="{5EA1D300-FE7D-6149-B38D-D931026960A4}">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1" authorId="0" shapeId="0" xr:uid="{A95AB7D2-4445-6440-9D34-2E516A979BDF}">
      <text>
        <r>
          <rPr>
            <b/>
            <sz val="10"/>
            <color rgb="FF000000"/>
            <rFont val="Tahoma"/>
            <family val="2"/>
          </rPr>
          <t>W7 17190</t>
        </r>
      </text>
    </comment>
    <comment ref="D32" authorId="3" shapeId="0" xr:uid="{DB511D50-0A83-9F45-876F-DA8FE84CFA97}">
      <text>
        <r>
          <rPr>
            <b/>
            <sz val="10"/>
            <color rgb="FF000000"/>
            <rFont val="Tahoma"/>
            <family val="2"/>
          </rPr>
          <t>20.990.000</t>
        </r>
      </text>
    </comment>
    <comment ref="B33" authorId="1" shapeId="0" xr:uid="{B742B1D6-E0B9-A046-9607-DF56437D24DE}">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4" shapeId="0" xr:uid="{3114B70E-1906-2C4A-BC72-59ACB0BF0211}">
      <text>
        <r>
          <rPr>
            <b/>
            <sz val="10"/>
            <color rgb="FF000000"/>
            <rFont val="Tahoma"/>
            <family val="2"/>
          </rPr>
          <t>W7 25090</t>
        </r>
      </text>
    </comment>
    <comment ref="D34" authorId="4" shapeId="0" xr:uid="{174EFDB2-A8D6-A843-92CC-486AD1CF308F}">
      <text>
        <r>
          <rPr>
            <b/>
            <sz val="10"/>
            <color rgb="FF000000"/>
            <rFont val="Tahoma"/>
            <family val="2"/>
          </rPr>
          <t>Việt Hoàng:</t>
        </r>
        <r>
          <rPr>
            <sz val="10"/>
            <color rgb="FF000000"/>
            <rFont val="Tahoma"/>
            <family val="2"/>
          </rPr>
          <t xml:space="preserve">
</t>
        </r>
        <r>
          <rPr>
            <sz val="10"/>
            <color rgb="FF000000"/>
            <rFont val="Tahoma"/>
            <family val="2"/>
          </rPr>
          <t>25.190.000</t>
        </r>
      </text>
    </comment>
    <comment ref="F34" authorId="2" shapeId="0" xr:uid="{482ABC37-47C8-9448-BE13-4C3F113C08A2}">
      <text>
        <r>
          <rPr>
            <sz val="12"/>
            <color theme="1"/>
            <rFont val="Aptos Narrow"/>
            <family val="2"/>
            <scheme val="minor"/>
          </rPr>
          <t>chit trang:
24.990</t>
        </r>
      </text>
    </comment>
    <comment ref="G34" authorId="3" shapeId="0" xr:uid="{EE24D39C-AA4F-CC42-A974-BD60CEB7A277}">
      <text>
        <r>
          <rPr>
            <b/>
            <sz val="10"/>
            <color rgb="FF000000"/>
            <rFont val="Tahoma"/>
            <family val="2"/>
          </rPr>
          <t>Tran Dat:</t>
        </r>
        <r>
          <rPr>
            <sz val="10"/>
            <color rgb="FF000000"/>
            <rFont val="Tahoma"/>
            <family val="2"/>
          </rPr>
          <t xml:space="preserve">
</t>
        </r>
        <r>
          <rPr>
            <sz val="10"/>
            <color rgb="FF000000"/>
            <rFont val="Tahoma"/>
            <family val="2"/>
          </rPr>
          <t>24990</t>
        </r>
      </text>
    </comment>
    <comment ref="C35" authorId="4" shapeId="0" xr:uid="{18E3A924-D8D0-244B-8B75-CFD44193C2E5}">
      <text>
        <r>
          <rPr>
            <b/>
            <sz val="10"/>
            <color rgb="FF000000"/>
            <rFont val="Tahoma"/>
            <family val="2"/>
          </rPr>
          <t>W7 30790</t>
        </r>
      </text>
    </comment>
    <comment ref="D35" authorId="4" shapeId="0" xr:uid="{3B74291E-40FC-264F-BFCF-7984A882A960}">
      <text>
        <r>
          <rPr>
            <b/>
            <sz val="10"/>
            <color rgb="FF000000"/>
            <rFont val="Tahoma"/>
            <family val="2"/>
          </rPr>
          <t>Việt Hoàng:</t>
        </r>
        <r>
          <rPr>
            <sz val="10"/>
            <color rgb="FF000000"/>
            <rFont val="Tahoma"/>
            <family val="2"/>
          </rPr>
          <t xml:space="preserve">
</t>
        </r>
        <r>
          <rPr>
            <sz val="10"/>
            <color rgb="FF000000"/>
            <rFont val="Tahoma"/>
            <family val="2"/>
          </rPr>
          <t>30.690.000</t>
        </r>
      </text>
    </comment>
    <comment ref="G35" authorId="3" shapeId="0" xr:uid="{914144D2-1236-8544-AF89-39D547B9889C}">
      <text>
        <r>
          <rPr>
            <b/>
            <sz val="10"/>
            <color rgb="FF000000"/>
            <rFont val="Tahoma"/>
            <family val="2"/>
          </rPr>
          <t>Tran Dat:</t>
        </r>
        <r>
          <rPr>
            <sz val="10"/>
            <color rgb="FF000000"/>
            <rFont val="Tahoma"/>
            <family val="2"/>
          </rPr>
          <t xml:space="preserve">
</t>
        </r>
        <r>
          <rPr>
            <sz val="10"/>
            <color rgb="FF000000"/>
            <rFont val="Tahoma"/>
            <family val="2"/>
          </rPr>
          <t>31990</t>
        </r>
      </text>
    </comment>
    <comment ref="F36" authorId="2" shapeId="0" xr:uid="{1EE5C931-D837-CB41-811F-D7A28509F3D0}">
      <text>
        <r>
          <rPr>
            <sz val="12"/>
            <color rgb="FF000000"/>
            <rFont val="Aptos Narrow"/>
            <family val="2"/>
          </rPr>
          <t xml:space="preserve">chit trang:
</t>
        </r>
        <r>
          <rPr>
            <sz val="12"/>
            <color rgb="FF000000"/>
            <rFont val="Aptos Narrow"/>
            <family val="2"/>
          </rPr>
          <t>37.990</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chit trang</author>
    <author>Tran Dat</author>
    <author>Người dùng Khách</author>
  </authors>
  <commentList>
    <comment ref="E2" authorId="0" shapeId="0" xr:uid="{9942074B-FB77-4C8D-8754-3E55D6E26273}">
      <text>
        <r>
          <rPr>
            <b/>
            <sz val="10"/>
            <color rgb="FF000000"/>
            <rFont val="Tahoma"/>
            <family val="2"/>
          </rPr>
          <t>giờ vàng</t>
        </r>
      </text>
    </comment>
    <comment ref="E3" authorId="0" shapeId="0" xr:uid="{7C1A35CF-D9F5-4FEF-9D91-B973ABC2AB94}">
      <text>
        <r>
          <rPr>
            <b/>
            <sz val="10"/>
            <color rgb="FF000000"/>
            <rFont val="Tahoma"/>
            <family val="2"/>
          </rPr>
          <t>Giờ vàng</t>
        </r>
      </text>
    </comment>
    <comment ref="B4" authorId="0" shapeId="0" xr:uid="{2D5B8F38-CF69-4480-92A8-9E8D83D0F964}">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4" authorId="1" shapeId="0" xr:uid="{99DD3798-AD80-D546-B0E2-E35791E2D6D2}">
      <text>
        <r>
          <rPr>
            <b/>
            <sz val="10"/>
            <color rgb="FF000000"/>
            <rFont val="Tahoma"/>
            <family val="2"/>
          </rPr>
          <t>W8 22.190</t>
        </r>
      </text>
    </comment>
    <comment ref="E4" authorId="0" shapeId="0" xr:uid="{62DFB73A-3AAC-43E3-8897-FAE67E4CBED4}">
      <text>
        <r>
          <rPr>
            <b/>
            <sz val="10"/>
            <color rgb="FF000000"/>
            <rFont val="Tahoma"/>
            <family val="2"/>
          </rPr>
          <t>Giờ vàng</t>
        </r>
      </text>
    </comment>
    <comment ref="E5" authorId="0" shapeId="0" xr:uid="{0715D777-C3F0-47F4-A805-8EFDB94CA793}">
      <text>
        <r>
          <rPr>
            <b/>
            <sz val="10"/>
            <color rgb="FF000000"/>
            <rFont val="Tahoma"/>
            <family val="2"/>
          </rPr>
          <t xml:space="preserve">Giờ vàng
</t>
        </r>
        <r>
          <rPr>
            <sz val="10"/>
            <color rgb="FF000000"/>
            <rFont val="Tahoma"/>
            <family val="2"/>
          </rPr>
          <t xml:space="preserve">
</t>
        </r>
      </text>
    </comment>
    <comment ref="B6" authorId="0" shapeId="0" xr:uid="{9A86B305-9AE7-4EAA-AFB6-E6AF9EB01FEF}">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890596F-EB5B-4FA0-902B-FE39B21E496F}">
      <text>
        <r>
          <rPr>
            <b/>
            <sz val="10"/>
            <color rgb="FF000000"/>
            <rFont val="Tahoma"/>
            <family val="2"/>
          </rPr>
          <t>Giờ vàng</t>
        </r>
        <r>
          <rPr>
            <sz val="10"/>
            <color rgb="FF000000"/>
            <rFont val="Tahoma"/>
            <family val="2"/>
          </rPr>
          <t xml:space="preserve">
</t>
        </r>
      </text>
    </comment>
    <comment ref="D7" authorId="2" shapeId="0" xr:uid="{A3D8C429-280C-DF4D-824E-C0B507395DD2}">
      <text>
        <r>
          <rPr>
            <b/>
            <sz val="10"/>
            <color rgb="FF000000"/>
            <rFont val="Tahoma"/>
            <family val="2"/>
          </rPr>
          <t>Việt Hoàng:</t>
        </r>
        <r>
          <rPr>
            <sz val="10"/>
            <color rgb="FF000000"/>
            <rFont val="Tahoma"/>
            <family val="2"/>
          </rPr>
          <t xml:space="preserve">
</t>
        </r>
        <r>
          <rPr>
            <sz val="10"/>
            <color rgb="FF000000"/>
            <rFont val="Tahoma"/>
            <family val="2"/>
          </rPr>
          <t>15.390.000</t>
        </r>
      </text>
    </comment>
    <comment ref="D8" authorId="2" shapeId="0" xr:uid="{C2395E72-CEC5-9140-8BBD-3254E0B4DC74}">
      <text>
        <r>
          <rPr>
            <b/>
            <sz val="10"/>
            <color rgb="FF000000"/>
            <rFont val="Tahoma"/>
            <family val="2"/>
          </rPr>
          <t>Việt Hoàng:</t>
        </r>
        <r>
          <rPr>
            <sz val="10"/>
            <color rgb="FF000000"/>
            <rFont val="Tahoma"/>
            <family val="2"/>
          </rPr>
          <t xml:space="preserve">
</t>
        </r>
        <r>
          <rPr>
            <sz val="10"/>
            <color rgb="FF000000"/>
            <rFont val="Tahoma"/>
            <family val="2"/>
          </rPr>
          <t>18.990.000</t>
        </r>
      </text>
    </comment>
    <comment ref="B9" authorId="0" shapeId="0" xr:uid="{309DAC2A-8C81-48E1-9AF6-936F4944E507}">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02472EC5-8543-4263-A952-335F3C65B93F}">
      <text>
        <r>
          <rPr>
            <b/>
            <sz val="10"/>
            <color rgb="FF000000"/>
            <rFont val="Tahoma"/>
            <family val="2"/>
          </rPr>
          <t>was 18440</t>
        </r>
      </text>
    </comment>
    <comment ref="C11" authorId="1" shapeId="0" xr:uid="{C1EF4C76-C889-47D8-9CBB-EA6CF6E19C1F}">
      <text>
        <r>
          <rPr>
            <b/>
            <sz val="10"/>
            <color rgb="FF000000"/>
            <rFont val="Tahoma"/>
            <family val="2"/>
          </rPr>
          <t>W8 12.690</t>
        </r>
      </text>
    </comment>
    <comment ref="B12" authorId="0" shapeId="0" xr:uid="{E1ADB27E-5844-4DB2-AD50-12CA566DD89F}">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1" shapeId="0" xr:uid="{FA9995CA-BC97-CA4F-8E09-63A3EE5E9C11}">
      <text>
        <r>
          <rPr>
            <b/>
            <sz val="10"/>
            <color rgb="FF000000"/>
            <rFont val="Tahoma"/>
            <family val="2"/>
          </rPr>
          <t>W8 11.690</t>
        </r>
      </text>
    </comment>
    <comment ref="E12" authorId="0" shapeId="0" xr:uid="{FA4DF1F8-BB8B-4B8E-932E-44D1968D8661}">
      <text>
        <r>
          <rPr>
            <b/>
            <sz val="10"/>
            <color rgb="FF000000"/>
            <rFont val="Tahoma"/>
            <family val="2"/>
          </rPr>
          <t>Giờ vàng</t>
        </r>
      </text>
    </comment>
    <comment ref="F12" authorId="3" shapeId="0" xr:uid="{1A089C85-E088-4915-907E-7440AFE4FC78}">
      <text>
        <r>
          <rPr>
            <sz val="12"/>
            <color theme="1"/>
            <rFont val="Aptos Narrow"/>
            <family val="2"/>
            <scheme val="minor"/>
          </rPr>
          <t>chit trang:
11.490</t>
        </r>
      </text>
    </comment>
    <comment ref="G12" authorId="4" shapeId="0" xr:uid="{067FD35E-DB95-413F-AB9F-DBEA34CCBEA6}">
      <text>
        <r>
          <rPr>
            <b/>
            <sz val="10"/>
            <color rgb="FF000000"/>
            <rFont val="Tahoma"/>
            <family val="2"/>
          </rPr>
          <t>Tran Dat:</t>
        </r>
        <r>
          <rPr>
            <sz val="10"/>
            <color rgb="FF000000"/>
            <rFont val="Tahoma"/>
            <family val="2"/>
          </rPr>
          <t xml:space="preserve">
</t>
        </r>
        <r>
          <rPr>
            <sz val="10"/>
            <color rgb="FF000000"/>
            <rFont val="Tahoma"/>
            <family val="2"/>
          </rPr>
          <t xml:space="preserve">11390
</t>
        </r>
      </text>
    </comment>
    <comment ref="D13" authorId="2" shapeId="0" xr:uid="{4F7438EA-0144-4871-A5A0-986A4C637EEC}">
      <text>
        <r>
          <rPr>
            <b/>
            <sz val="10"/>
            <color rgb="FF000000"/>
            <rFont val="Tahoma"/>
            <family val="2"/>
          </rPr>
          <t>Việt Hoàng:</t>
        </r>
        <r>
          <rPr>
            <sz val="10"/>
            <color rgb="FF000000"/>
            <rFont val="Tahoma"/>
            <family val="2"/>
          </rPr>
          <t xml:space="preserve">
</t>
        </r>
        <r>
          <rPr>
            <sz val="10"/>
            <color rgb="FF000000"/>
            <rFont val="Tahoma"/>
            <family val="2"/>
          </rPr>
          <t>13.790.000</t>
        </r>
      </text>
    </comment>
    <comment ref="E13" authorId="0" shapeId="0" xr:uid="{04ECD738-DA50-4FAF-B6D9-ED9916562FFF}">
      <text>
        <r>
          <rPr>
            <b/>
            <sz val="10"/>
            <color rgb="FF000000"/>
            <rFont val="Tahoma"/>
            <family val="2"/>
          </rPr>
          <t xml:space="preserve">was 13652
</t>
        </r>
        <r>
          <rPr>
            <b/>
            <sz val="10"/>
            <color rgb="FF000000"/>
            <rFont val="Tahoma"/>
            <family val="2"/>
          </rPr>
          <t xml:space="preserve">
</t>
        </r>
        <r>
          <rPr>
            <b/>
            <sz val="10"/>
            <color rgb="FF000000"/>
            <rFont val="Tahoma"/>
            <family val="2"/>
          </rPr>
          <t>vnp1%</t>
        </r>
      </text>
    </comment>
    <comment ref="B14" authorId="0" shapeId="0" xr:uid="{E6783F16-B423-42D3-AB20-4E4ACD697F9B}">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E14" authorId="0" shapeId="0" xr:uid="{F5E306AF-84F9-42DB-A280-D1104CC5EADD}">
      <text>
        <r>
          <rPr>
            <b/>
            <sz val="10"/>
            <color rgb="FF000000"/>
            <rFont val="Tahoma"/>
            <family val="2"/>
          </rPr>
          <t xml:space="preserve">was 9296
</t>
        </r>
        <r>
          <rPr>
            <b/>
            <sz val="10"/>
            <color rgb="FF000000"/>
            <rFont val="Tahoma"/>
            <family val="2"/>
          </rPr>
          <t xml:space="preserve">
</t>
        </r>
        <r>
          <rPr>
            <b/>
            <sz val="10"/>
            <color rgb="FF000000"/>
            <rFont val="Tahoma"/>
            <family val="2"/>
          </rPr>
          <t>vnp1%</t>
        </r>
      </text>
    </comment>
    <comment ref="B15" authorId="0" shapeId="0" xr:uid="{33B8FD45-4A6B-4E4B-B714-633EC9753079}">
      <text>
        <r>
          <rPr>
            <b/>
            <sz val="10"/>
            <color rgb="FF000000"/>
            <rFont val="Tahoma"/>
            <family val="2"/>
          </rPr>
          <t>was 14390</t>
        </r>
      </text>
    </comment>
    <comment ref="C15" authorId="1" shapeId="0" xr:uid="{223EF244-5933-4346-A37B-03070ECD9BA9}">
      <text>
        <r>
          <rPr>
            <b/>
            <sz val="10"/>
            <color rgb="FF000000"/>
            <rFont val="Tahoma"/>
            <family val="2"/>
          </rPr>
          <t>W8 14490</t>
        </r>
      </text>
    </comment>
    <comment ref="E15" authorId="0" shapeId="0" xr:uid="{309BB1AA-A92F-41C1-A7CA-9249BED4849E}">
      <text>
        <r>
          <rPr>
            <b/>
            <sz val="10"/>
            <color rgb="FF000000"/>
            <rFont val="Tahoma"/>
            <family val="2"/>
          </rPr>
          <t xml:space="preserve">was 15830
</t>
        </r>
        <r>
          <rPr>
            <b/>
            <sz val="10"/>
            <color rgb="FF000000"/>
            <rFont val="Tahoma"/>
            <family val="2"/>
          </rPr>
          <t xml:space="preserve">
</t>
        </r>
        <r>
          <rPr>
            <b/>
            <sz val="10"/>
            <color rgb="FF000000"/>
            <rFont val="Tahoma"/>
            <family val="2"/>
          </rPr>
          <t>vnp1%</t>
        </r>
      </text>
    </comment>
    <comment ref="B18" authorId="0" shapeId="0" xr:uid="{1738A6A0-FB66-43FD-9092-397E4AAA9E60}">
      <text>
        <r>
          <rPr>
            <b/>
            <sz val="10"/>
            <color rgb="FF000000"/>
            <rFont val="Tahoma"/>
            <family val="2"/>
          </rPr>
          <t>was 36640</t>
        </r>
      </text>
    </comment>
    <comment ref="F18" authorId="3" shapeId="0" xr:uid="{E05F9311-78DB-44E1-B910-1ABBE3ADD32F}">
      <text>
        <r>
          <rPr>
            <sz val="12"/>
            <color theme="1"/>
            <rFont val="Aptos Narrow"/>
            <family val="2"/>
            <scheme val="minor"/>
          </rPr>
          <t>chit trang:
33.690</t>
        </r>
      </text>
    </comment>
    <comment ref="F23" authorId="5" shapeId="0" xr:uid="{DA3E0C57-BD52-4B25-8B5B-E318B25A42F8}">
      <text>
        <r>
          <rPr>
            <sz val="12"/>
            <color theme="1"/>
            <rFont val="Aptos Narrow"/>
            <family val="2"/>
            <scheme val="minor"/>
          </rPr>
          <t>Người dùng Không xác định:
8.390</t>
        </r>
      </text>
    </comment>
    <comment ref="B26" authorId="0" shapeId="0" xr:uid="{B05440F4-5389-43C1-A814-04D069D94174}">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27" authorId="5" shapeId="0" xr:uid="{62AEE4E0-537B-4EB0-A47D-B4661E43AEC9}">
      <text>
        <r>
          <rPr>
            <sz val="12"/>
            <color theme="1"/>
            <rFont val="Aptos Narrow"/>
            <family val="2"/>
            <scheme val="minor"/>
          </rPr>
          <t>Người dùng Không xác định:
21.590</t>
        </r>
      </text>
    </comment>
    <comment ref="B28" authorId="0" shapeId="0" xr:uid="{CAF27F77-BFD0-42F6-84F0-24204F28BF5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29" authorId="0" shapeId="0" xr:uid="{98578E46-1B6A-4365-ACFD-B4C51A0E309C}">
      <text>
        <r>
          <rPr>
            <b/>
            <sz val="10"/>
            <color rgb="FF000000"/>
            <rFont val="Tahoma"/>
            <family val="2"/>
          </rPr>
          <t xml:space="preserve">was 4490
</t>
        </r>
      </text>
    </comment>
    <comment ref="B30" authorId="0" shapeId="0" xr:uid="{D78AAB61-DBDC-4E40-9660-F5C6EF567D0D}">
      <text>
        <r>
          <rPr>
            <b/>
            <sz val="10"/>
            <color rgb="FF000000"/>
            <rFont val="Tahoma"/>
            <family val="2"/>
          </rPr>
          <t>was 3190</t>
        </r>
      </text>
    </comment>
    <comment ref="C30" authorId="2" shapeId="0" xr:uid="{8CF7E783-EDEB-4257-B628-09B252EE2E72}">
      <text>
        <r>
          <rPr>
            <b/>
            <sz val="10"/>
            <color rgb="FF000000"/>
            <rFont val="Tahoma"/>
            <family val="2"/>
          </rPr>
          <t>W8 3090</t>
        </r>
      </text>
    </comment>
    <comment ref="B31" authorId="0" shapeId="0" xr:uid="{A7420463-F871-4A37-AE49-4C1D5118C4FE}">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1" authorId="1" shapeId="0" xr:uid="{1D1A6EA7-F258-4201-B1F9-6BD863D7C709}">
      <text>
        <r>
          <rPr>
            <b/>
            <sz val="10"/>
            <color rgb="FF000000"/>
            <rFont val="Tahoma"/>
            <family val="2"/>
          </rPr>
          <t>W8 16990</t>
        </r>
      </text>
    </comment>
    <comment ref="B33" authorId="0" shapeId="0" xr:uid="{05325148-98FE-4CB1-8724-68CD5ADD79C7}">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5" shapeId="0" xr:uid="{14C3A085-7697-4280-8C89-97801790E02A}">
      <text>
        <r>
          <rPr>
            <sz val="12"/>
            <color theme="1"/>
            <rFont val="Aptos Narrow"/>
            <family val="2"/>
            <scheme val="minor"/>
          </rPr>
          <t>Người dùng Không xác định:
30.390</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Tran Dat</author>
    <author>Người dùng Khách</author>
    <author>chit trang</author>
    <author>Việt Hoàng</author>
  </authors>
  <commentList>
    <comment ref="C2" authorId="0" shapeId="0" xr:uid="{552F77B8-9388-2242-A820-99D08523F6B0}">
      <text>
        <r>
          <rPr>
            <b/>
            <sz val="10"/>
            <color rgb="FF000000"/>
            <rFont val="Tahoma"/>
            <family val="2"/>
          </rPr>
          <t>W9 14.990</t>
        </r>
      </text>
    </comment>
    <comment ref="E2" authorId="1" shapeId="0" xr:uid="{7F9C4704-7D93-4BEF-BA89-9BAAF61DE806}">
      <text>
        <r>
          <rPr>
            <b/>
            <sz val="10"/>
            <color rgb="FF000000"/>
            <rFont val="Tahoma"/>
            <family val="2"/>
          </rPr>
          <t>giờ vàng</t>
        </r>
      </text>
    </comment>
    <comment ref="G2" authorId="2" shapeId="0" xr:uid="{0D4687E2-5501-6246-A253-79D209563F95}">
      <text>
        <r>
          <rPr>
            <b/>
            <sz val="10"/>
            <color rgb="FF000000"/>
            <rFont val="Tahoma"/>
            <family val="2"/>
          </rPr>
          <t>Tran Dat:</t>
        </r>
        <r>
          <rPr>
            <sz val="10"/>
            <color rgb="FF000000"/>
            <rFont val="Tahoma"/>
            <family val="2"/>
          </rPr>
          <t xml:space="preserve">
</t>
        </r>
        <r>
          <rPr>
            <sz val="10"/>
            <color rgb="FF000000"/>
            <rFont val="Tahoma"/>
            <family val="2"/>
          </rPr>
          <t>15990</t>
        </r>
      </text>
    </comment>
    <comment ref="E3" authorId="1" shapeId="0" xr:uid="{AB803834-C3F3-45DE-83C8-DFBEAADF85D0}">
      <text>
        <r>
          <rPr>
            <b/>
            <sz val="10"/>
            <color rgb="FF000000"/>
            <rFont val="Tahoma"/>
            <family val="2"/>
          </rPr>
          <t>Giờ vàng</t>
        </r>
      </text>
    </comment>
    <comment ref="B4" authorId="1" shapeId="0" xr:uid="{9EFA3E89-242B-48EE-8692-F8E5A5DF7741}">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1" shapeId="0" xr:uid="{5F585A38-5DE0-43A6-87A6-AF3F574B2C7F}">
      <text>
        <r>
          <rPr>
            <b/>
            <sz val="10"/>
            <color rgb="FF000000"/>
            <rFont val="Tahoma"/>
            <family val="2"/>
          </rPr>
          <t>Giờ vàng</t>
        </r>
      </text>
    </comment>
    <comment ref="C5" authorId="0" shapeId="0" xr:uid="{913A4AE7-E6A7-1C4C-91EB-CEA2572F02D9}">
      <text>
        <r>
          <rPr>
            <b/>
            <sz val="10"/>
            <color rgb="FF000000"/>
            <rFont val="Tahoma"/>
            <family val="2"/>
          </rPr>
          <t>W9 25090</t>
        </r>
      </text>
    </comment>
    <comment ref="E5" authorId="1" shapeId="0" xr:uid="{19B928B9-2A35-4C11-AA26-7F469A9DE4BE}">
      <text>
        <r>
          <rPr>
            <b/>
            <sz val="10"/>
            <color rgb="FF000000"/>
            <rFont val="Tahoma"/>
            <family val="2"/>
          </rPr>
          <t xml:space="preserve">Giờ vàng
</t>
        </r>
        <r>
          <rPr>
            <sz val="10"/>
            <color rgb="FF000000"/>
            <rFont val="Tahoma"/>
            <family val="2"/>
          </rPr>
          <t xml:space="preserve">
</t>
        </r>
      </text>
    </comment>
    <comment ref="B6" authorId="1" shapeId="0" xr:uid="{84BADD9D-1123-40D6-B96E-6CED1A343D2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6A01EC59-9AFA-4B4C-B841-A4353A59A30F}">
      <text>
        <r>
          <rPr>
            <b/>
            <sz val="10"/>
            <color rgb="FF000000"/>
            <rFont val="Tahoma"/>
            <family val="2"/>
          </rPr>
          <t>Giờ vàng</t>
        </r>
        <r>
          <rPr>
            <sz val="10"/>
            <color rgb="FF000000"/>
            <rFont val="Tahoma"/>
            <family val="2"/>
          </rPr>
          <t xml:space="preserve">
</t>
        </r>
      </text>
    </comment>
    <comment ref="C8" authorId="0" shapeId="0" xr:uid="{82BC3224-49A1-9948-A0D7-202972CC6377}">
      <text>
        <r>
          <rPr>
            <b/>
            <sz val="10"/>
            <color rgb="FF000000"/>
            <rFont val="Tahoma"/>
            <family val="2"/>
          </rPr>
          <t>W9 18590</t>
        </r>
      </text>
    </comment>
    <comment ref="B9" authorId="1" shapeId="0" xr:uid="{1E2115AA-BE20-4115-841A-0C924BAF1498}">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C9" authorId="0" shapeId="0" xr:uid="{F3CCB597-91AD-1B4A-96F6-33729B2554D1}">
      <text>
        <r>
          <rPr>
            <b/>
            <sz val="10"/>
            <color rgb="FF000000"/>
            <rFont val="Tahoma"/>
            <family val="2"/>
          </rPr>
          <t>W9 26890</t>
        </r>
      </text>
    </comment>
    <comment ref="B10" authorId="1" shapeId="0" xr:uid="{35645B9A-EFF8-44E7-A43C-5AA7B4A6F7AE}">
      <text>
        <r>
          <rPr>
            <b/>
            <sz val="10"/>
            <color rgb="FF000000"/>
            <rFont val="Tahoma"/>
            <family val="2"/>
          </rPr>
          <t>was 18440</t>
        </r>
      </text>
    </comment>
    <comment ref="E11" authorId="1" shapeId="0" xr:uid="{9050EE89-3D76-8D45-B579-BDD1EEC14DBB}">
      <text>
        <r>
          <rPr>
            <b/>
            <sz val="10"/>
            <color rgb="FF000000"/>
            <rFont val="Tahoma"/>
            <family val="2"/>
          </rPr>
          <t xml:space="preserve">was 12690
</t>
        </r>
        <r>
          <rPr>
            <b/>
            <sz val="10"/>
            <color rgb="FF000000"/>
            <rFont val="Tahoma"/>
            <family val="2"/>
          </rPr>
          <t xml:space="preserve">
</t>
        </r>
        <r>
          <rPr>
            <b/>
            <sz val="10"/>
            <color rgb="FF000000"/>
            <rFont val="Tahoma"/>
            <family val="2"/>
          </rPr>
          <t>FS</t>
        </r>
      </text>
    </comment>
    <comment ref="B12" authorId="1" shapeId="0" xr:uid="{F9CCF40F-F2EA-4D2E-9445-30BB65C9818A}">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2" authorId="0" shapeId="0" xr:uid="{7698C58F-E3F6-4386-AB3A-7583276D3A83}">
      <text>
        <r>
          <rPr>
            <b/>
            <sz val="10"/>
            <color rgb="FF000000"/>
            <rFont val="Tahoma"/>
            <family val="2"/>
          </rPr>
          <t>W9 11.490</t>
        </r>
      </text>
    </comment>
    <comment ref="E12" authorId="1" shapeId="0" xr:uid="{592F9EF9-27D1-4310-8DED-9CDE813407FE}">
      <text>
        <r>
          <rPr>
            <b/>
            <sz val="10"/>
            <color rgb="FF000000"/>
            <rFont val="Tahoma"/>
            <family val="2"/>
          </rPr>
          <t>Giờ vàng</t>
        </r>
      </text>
    </comment>
    <comment ref="E13" authorId="1" shapeId="0" xr:uid="{62E37530-83D1-47D3-8D36-084F6233C4A7}">
      <text>
        <r>
          <rPr>
            <b/>
            <sz val="10"/>
            <color rgb="FF000000"/>
            <rFont val="Tahoma"/>
            <family val="2"/>
          </rPr>
          <t xml:space="preserve">was 11870
</t>
        </r>
        <r>
          <rPr>
            <b/>
            <sz val="10"/>
            <color rgb="FF000000"/>
            <rFont val="Tahoma"/>
            <family val="2"/>
          </rPr>
          <t xml:space="preserve">
</t>
        </r>
        <r>
          <rPr>
            <b/>
            <sz val="10"/>
            <color rgb="FF000000"/>
            <rFont val="Tahoma"/>
            <family val="2"/>
          </rPr>
          <t>vnp1%</t>
        </r>
      </text>
    </comment>
    <comment ref="B14" authorId="1" shapeId="0" xr:uid="{A6DEFFE9-EBF1-4A9D-A427-44CFBB2AE560}">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E14" authorId="1" shapeId="0" xr:uid="{B5D86E01-C8B7-4D22-A65E-6D77710A016A}">
      <text>
        <r>
          <rPr>
            <b/>
            <sz val="10"/>
            <color rgb="FF000000"/>
            <rFont val="Tahoma"/>
            <family val="2"/>
          </rPr>
          <t xml:space="preserve">was 8801
</t>
        </r>
        <r>
          <rPr>
            <b/>
            <sz val="10"/>
            <color rgb="FF000000"/>
            <rFont val="Tahoma"/>
            <family val="2"/>
          </rPr>
          <t xml:space="preserve">
</t>
        </r>
        <r>
          <rPr>
            <b/>
            <sz val="10"/>
            <color rgb="FF000000"/>
            <rFont val="Tahoma"/>
            <family val="2"/>
          </rPr>
          <t>vnp1%</t>
        </r>
      </text>
    </comment>
    <comment ref="B15" authorId="1" shapeId="0" xr:uid="{8F7F5BEC-6CAA-4998-8B4C-DFCAD422B40E}">
      <text>
        <r>
          <rPr>
            <b/>
            <sz val="10"/>
            <color rgb="FF000000"/>
            <rFont val="Tahoma"/>
            <family val="2"/>
          </rPr>
          <t>was 14390</t>
        </r>
      </text>
    </comment>
    <comment ref="E15" authorId="1" shapeId="0" xr:uid="{939F6FFC-FD07-4A4B-B5FC-703FF415E935}">
      <text>
        <r>
          <rPr>
            <b/>
            <sz val="10"/>
            <color rgb="FF000000"/>
            <rFont val="Tahoma"/>
            <family val="2"/>
          </rPr>
          <t xml:space="preserve">was 14543
</t>
        </r>
        <r>
          <rPr>
            <b/>
            <sz val="10"/>
            <color rgb="FF000000"/>
            <rFont val="Tahoma"/>
            <family val="2"/>
          </rPr>
          <t xml:space="preserve">
</t>
        </r>
        <r>
          <rPr>
            <b/>
            <sz val="10"/>
            <color rgb="FF000000"/>
            <rFont val="Tahoma"/>
            <family val="2"/>
          </rPr>
          <t>vnp1%</t>
        </r>
      </text>
    </comment>
    <comment ref="G15" authorId="2" shapeId="0" xr:uid="{0D014149-BB59-6C4A-AE56-A0BA2510925E}">
      <text>
        <r>
          <rPr>
            <b/>
            <sz val="10"/>
            <color rgb="FF000000"/>
            <rFont val="Tahoma"/>
            <family val="2"/>
          </rPr>
          <t>Tran Dat:</t>
        </r>
        <r>
          <rPr>
            <sz val="10"/>
            <color rgb="FF000000"/>
            <rFont val="Tahoma"/>
            <family val="2"/>
          </rPr>
          <t xml:space="preserve">
</t>
        </r>
        <r>
          <rPr>
            <sz val="10"/>
            <color rgb="FF000000"/>
            <rFont val="Tahoma"/>
            <family val="2"/>
          </rPr>
          <t>1459</t>
        </r>
      </text>
    </comment>
    <comment ref="C16" authorId="0" shapeId="0" xr:uid="{60536509-60AF-054D-8A6B-418DD50406D7}">
      <text>
        <r>
          <rPr>
            <b/>
            <sz val="10"/>
            <color rgb="FF000000"/>
            <rFont val="Tahoma"/>
            <family val="2"/>
          </rPr>
          <t>W9 20590</t>
        </r>
      </text>
    </comment>
    <comment ref="F16" authorId="3" shapeId="0" xr:uid="{4C449F09-9281-468C-8564-55C9463C27B3}">
      <text>
        <r>
          <rPr>
            <sz val="12"/>
            <color rgb="FF000000"/>
            <rFont val="Aptos Narrow"/>
            <family val="2"/>
          </rPr>
          <t xml:space="preserve">Người dùng Không xác định:
</t>
        </r>
        <r>
          <rPr>
            <sz val="12"/>
            <color rgb="FF000000"/>
            <rFont val="Aptos Narrow"/>
            <family val="2"/>
          </rPr>
          <t>20.790k</t>
        </r>
      </text>
    </comment>
    <comment ref="G16" authorId="2" shapeId="0" xr:uid="{A01B0A4E-2E1A-2B47-BBA7-F59819D2E8D5}">
      <text>
        <r>
          <rPr>
            <b/>
            <sz val="10"/>
            <color rgb="FF000000"/>
            <rFont val="Tahoma"/>
            <family val="2"/>
          </rPr>
          <t>Tran Dat:</t>
        </r>
        <r>
          <rPr>
            <sz val="10"/>
            <color rgb="FF000000"/>
            <rFont val="Tahoma"/>
            <family val="2"/>
          </rPr>
          <t xml:space="preserve">
</t>
        </r>
        <r>
          <rPr>
            <sz val="10"/>
            <color rgb="FF000000"/>
            <rFont val="Tahoma"/>
            <family val="2"/>
          </rPr>
          <t>20690</t>
        </r>
      </text>
    </comment>
    <comment ref="C17" authorId="0" shapeId="0" xr:uid="{A3AD715B-8864-A24A-93E2-FA79E6EA53E8}">
      <text>
        <r>
          <rPr>
            <b/>
            <sz val="10"/>
            <color rgb="FF000000"/>
            <rFont val="Tahoma"/>
            <family val="2"/>
          </rPr>
          <t>W9 25890</t>
        </r>
      </text>
    </comment>
    <comment ref="E17" authorId="1" shapeId="0" xr:uid="{EB784F0D-0F11-2545-9FC7-166115418067}">
      <text>
        <r>
          <rPr>
            <b/>
            <sz val="10"/>
            <color rgb="FF000000"/>
            <rFont val="Tahoma"/>
            <family val="2"/>
          </rPr>
          <t xml:space="preserve">was 26490
</t>
        </r>
        <r>
          <rPr>
            <b/>
            <sz val="10"/>
            <color rgb="FF000000"/>
            <rFont val="Tahoma"/>
            <family val="2"/>
          </rPr>
          <t xml:space="preserve">
</t>
        </r>
        <r>
          <rPr>
            <b/>
            <sz val="10"/>
            <color rgb="FF000000"/>
            <rFont val="Tahoma"/>
            <family val="2"/>
          </rPr>
          <t>vnp1%</t>
        </r>
      </text>
    </comment>
    <comment ref="B18" authorId="1" shapeId="0" xr:uid="{D8C383EE-B715-4A95-AEAD-C72A79D4C3BF}">
      <text>
        <r>
          <rPr>
            <b/>
            <sz val="10"/>
            <color rgb="FF000000"/>
            <rFont val="Tahoma"/>
            <family val="2"/>
          </rPr>
          <t>was 36640</t>
        </r>
      </text>
    </comment>
    <comment ref="C18" authorId="0" shapeId="0" xr:uid="{D7983D0D-8814-5D46-A894-05BF301C0ED8}">
      <text>
        <r>
          <rPr>
            <b/>
            <sz val="10"/>
            <color rgb="FF000000"/>
            <rFont val="Tahoma"/>
            <family val="2"/>
          </rPr>
          <t>W9 33590</t>
        </r>
      </text>
    </comment>
    <comment ref="E18" authorId="1" shapeId="0" xr:uid="{AD7F1582-2D13-7C4D-80AE-AF9D4C58FE9E}">
      <text>
        <r>
          <rPr>
            <b/>
            <sz val="10"/>
            <color rgb="FF000000"/>
            <rFont val="Tahoma"/>
            <family val="2"/>
          </rPr>
          <t xml:space="preserve">was 35490
</t>
        </r>
        <r>
          <rPr>
            <b/>
            <sz val="10"/>
            <color rgb="FF000000"/>
            <rFont val="Tahoma"/>
            <family val="2"/>
          </rPr>
          <t xml:space="preserve">
</t>
        </r>
        <r>
          <rPr>
            <b/>
            <sz val="10"/>
            <color rgb="FF000000"/>
            <rFont val="Tahoma"/>
            <family val="2"/>
          </rPr>
          <t>vnp1%</t>
        </r>
      </text>
    </comment>
    <comment ref="F18" authorId="4" shapeId="0" xr:uid="{D97F9A20-B5F8-4DF3-B861-1AA0C18F10DB}">
      <text>
        <r>
          <rPr>
            <sz val="12"/>
            <color theme="1"/>
            <rFont val="Aptos Narrow"/>
            <family val="2"/>
            <scheme val="minor"/>
          </rPr>
          <t>chit trang:
33.590</t>
        </r>
      </text>
    </comment>
    <comment ref="C19" authorId="0" shapeId="0" xr:uid="{21572FA0-DCE9-9448-B0E3-2E81E6334A35}">
      <text>
        <r>
          <rPr>
            <b/>
            <sz val="10"/>
            <color rgb="FF000000"/>
            <rFont val="Tahoma"/>
            <family val="2"/>
          </rPr>
          <t>W9 5190</t>
        </r>
      </text>
    </comment>
    <comment ref="D19" authorId="5" shapeId="0" xr:uid="{D3AB8162-7F80-E44B-BB09-230B49025405}">
      <text>
        <r>
          <rPr>
            <b/>
            <sz val="10"/>
            <color rgb="FF000000"/>
            <rFont val="Tahoma"/>
            <family val="2"/>
          </rPr>
          <t>Việt Hoàng:</t>
        </r>
        <r>
          <rPr>
            <sz val="10"/>
            <color rgb="FF000000"/>
            <rFont val="Tahoma"/>
            <family val="2"/>
          </rPr>
          <t xml:space="preserve">
</t>
        </r>
        <r>
          <rPr>
            <sz val="10"/>
            <color rgb="FF000000"/>
            <rFont val="Tahoma"/>
            <family val="2"/>
          </rPr>
          <t>5.190.000</t>
        </r>
      </text>
    </comment>
    <comment ref="E19" authorId="1" shapeId="0" xr:uid="{DB70EA89-82B4-164E-B923-BEC33EB01D5C}">
      <text>
        <r>
          <rPr>
            <b/>
            <sz val="10"/>
            <color rgb="FF000000"/>
            <rFont val="Tahoma"/>
            <family val="2"/>
          </rPr>
          <t xml:space="preserve">was 4940
</t>
        </r>
        <r>
          <rPr>
            <b/>
            <sz val="10"/>
            <color rgb="FF000000"/>
            <rFont val="Tahoma"/>
            <family val="2"/>
          </rPr>
          <t xml:space="preserve">
</t>
        </r>
        <r>
          <rPr>
            <b/>
            <sz val="10"/>
            <color rgb="FF000000"/>
            <rFont val="Tahoma"/>
            <family val="2"/>
          </rPr>
          <t>vnp1%</t>
        </r>
      </text>
    </comment>
    <comment ref="F19" authorId="3" shapeId="0" xr:uid="{953E0982-36D2-4970-939E-7FAE7D2AE196}">
      <text>
        <r>
          <rPr>
            <sz val="12"/>
            <color rgb="FF000000"/>
            <rFont val="Aptos Narrow"/>
            <family val="2"/>
          </rPr>
          <t xml:space="preserve">Người dùng Không xác định:
</t>
        </r>
        <r>
          <rPr>
            <sz val="12"/>
            <color rgb="FF000000"/>
            <rFont val="Aptos Narrow"/>
            <family val="2"/>
          </rPr>
          <t>4.990</t>
        </r>
      </text>
    </comment>
    <comment ref="G19" authorId="2" shapeId="0" xr:uid="{3A799056-8203-8341-B888-5E012430C147}">
      <text>
        <r>
          <rPr>
            <b/>
            <sz val="10"/>
            <color rgb="FF000000"/>
            <rFont val="Tahoma"/>
            <family val="2"/>
          </rPr>
          <t>Tran Dat:</t>
        </r>
        <r>
          <rPr>
            <sz val="10"/>
            <color rgb="FF000000"/>
            <rFont val="Tahoma"/>
            <family val="2"/>
          </rPr>
          <t xml:space="preserve">
</t>
        </r>
        <r>
          <rPr>
            <sz val="10"/>
            <color rgb="FF000000"/>
            <rFont val="Tahoma"/>
            <family val="2"/>
          </rPr>
          <t>5090</t>
        </r>
      </text>
    </comment>
    <comment ref="C21" authorId="0" shapeId="0" xr:uid="{7FF48012-F82D-144A-9E81-ECD9610522F4}">
      <text>
        <r>
          <rPr>
            <b/>
            <sz val="10"/>
            <color rgb="FF000000"/>
            <rFont val="Tahoma"/>
            <family val="2"/>
          </rPr>
          <t>W9 5790</t>
        </r>
      </text>
    </comment>
    <comment ref="D21" authorId="5" shapeId="0" xr:uid="{53FB6C9D-B39B-8747-A2E3-5F687881B8C0}">
      <text>
        <r>
          <rPr>
            <b/>
            <sz val="10"/>
            <color rgb="FF000000"/>
            <rFont val="Tahoma"/>
            <family val="2"/>
          </rPr>
          <t>Việt Hoàng:</t>
        </r>
        <r>
          <rPr>
            <sz val="10"/>
            <color rgb="FF000000"/>
            <rFont val="Tahoma"/>
            <family val="2"/>
          </rPr>
          <t xml:space="preserve">
</t>
        </r>
        <r>
          <rPr>
            <sz val="10"/>
            <color rgb="FF000000"/>
            <rFont val="Tahoma"/>
            <family val="2"/>
          </rPr>
          <t>5.790.000</t>
        </r>
      </text>
    </comment>
    <comment ref="E21" authorId="1" shapeId="0" xr:uid="{91433EDE-4CDA-1E4D-ACEA-003FD4C96315}">
      <text>
        <r>
          <rPr>
            <b/>
            <sz val="10"/>
            <color rgb="FF000000"/>
            <rFont val="Tahoma"/>
            <family val="2"/>
          </rPr>
          <t xml:space="preserve">was 5732
</t>
        </r>
        <r>
          <rPr>
            <b/>
            <sz val="10"/>
            <color rgb="FF000000"/>
            <rFont val="Tahoma"/>
            <family val="2"/>
          </rPr>
          <t xml:space="preserve">
</t>
        </r>
        <r>
          <rPr>
            <b/>
            <sz val="10"/>
            <color rgb="FF000000"/>
            <rFont val="Tahoma"/>
            <family val="2"/>
          </rPr>
          <t>vnp1%</t>
        </r>
      </text>
    </comment>
    <comment ref="F21" authorId="3" shapeId="0" xr:uid="{ABC73354-8EC1-411C-BDEA-35090409E608}">
      <text>
        <r>
          <rPr>
            <sz val="12"/>
            <color rgb="FF000000"/>
            <rFont val="Aptos Narrow"/>
            <family val="2"/>
          </rPr>
          <t xml:space="preserve">Người dùng Không xác định:
</t>
        </r>
        <r>
          <rPr>
            <sz val="12"/>
            <color rgb="FF000000"/>
            <rFont val="Aptos Narrow"/>
            <family val="2"/>
          </rPr>
          <t>5.790</t>
        </r>
      </text>
    </comment>
    <comment ref="G21" authorId="2" shapeId="0" xr:uid="{27239E7C-1EF9-7F42-A503-3E31BE423179}">
      <text>
        <r>
          <rPr>
            <b/>
            <sz val="10"/>
            <color rgb="FF000000"/>
            <rFont val="Tahoma"/>
            <family val="2"/>
          </rPr>
          <t>Tran Dat:</t>
        </r>
        <r>
          <rPr>
            <sz val="10"/>
            <color rgb="FF000000"/>
            <rFont val="Tahoma"/>
            <family val="2"/>
          </rPr>
          <t xml:space="preserve">
</t>
        </r>
        <r>
          <rPr>
            <sz val="10"/>
            <color rgb="FF000000"/>
            <rFont val="Tahoma"/>
            <family val="2"/>
          </rPr>
          <t>5890</t>
        </r>
      </text>
    </comment>
    <comment ref="C23" authorId="0" shapeId="0" xr:uid="{C36FDB44-7CB1-E04F-9BA1-B02161EEF447}">
      <text>
        <r>
          <rPr>
            <b/>
            <sz val="10"/>
            <color rgb="FF000000"/>
            <rFont val="Tahoma"/>
            <family val="2"/>
          </rPr>
          <t>W9 8390</t>
        </r>
      </text>
    </comment>
    <comment ref="D23" authorId="5" shapeId="0" xr:uid="{863F5EE6-49B5-564E-BD6D-79B758A5A72E}">
      <text>
        <r>
          <rPr>
            <b/>
            <sz val="10"/>
            <color rgb="FF000000"/>
            <rFont val="Tahoma"/>
            <family val="2"/>
          </rPr>
          <t>Việt Hoàng:</t>
        </r>
        <r>
          <rPr>
            <sz val="10"/>
            <color rgb="FF000000"/>
            <rFont val="Tahoma"/>
            <family val="2"/>
          </rPr>
          <t xml:space="preserve">
</t>
        </r>
        <r>
          <rPr>
            <sz val="10"/>
            <color rgb="FF000000"/>
            <rFont val="Tahoma"/>
            <family val="2"/>
          </rPr>
          <t>8.390.000</t>
        </r>
      </text>
    </comment>
    <comment ref="E23" authorId="1" shapeId="0" xr:uid="{7EAB6436-5111-0946-8CCB-54A6742F95D7}">
      <text>
        <r>
          <rPr>
            <b/>
            <sz val="10"/>
            <color rgb="FF000000"/>
            <rFont val="Tahoma"/>
            <family val="2"/>
          </rPr>
          <t xml:space="preserve">was 8207
</t>
        </r>
        <r>
          <rPr>
            <b/>
            <sz val="10"/>
            <color rgb="FF000000"/>
            <rFont val="Tahoma"/>
            <family val="2"/>
          </rPr>
          <t xml:space="preserve">
</t>
        </r>
        <r>
          <rPr>
            <b/>
            <sz val="10"/>
            <color rgb="FF000000"/>
            <rFont val="Tahoma"/>
            <family val="2"/>
          </rPr>
          <t>vnp1%</t>
        </r>
      </text>
    </comment>
    <comment ref="F23" authorId="3" shapeId="0" xr:uid="{1590D3C0-7227-4ACB-94D2-98981C295EF5}">
      <text>
        <r>
          <rPr>
            <sz val="12"/>
            <color theme="1"/>
            <rFont val="Aptos Narrow"/>
            <family val="2"/>
            <scheme val="minor"/>
          </rPr>
          <t>Người dùng Không xác định:
8.490</t>
        </r>
      </text>
    </comment>
    <comment ref="G23" authorId="2" shapeId="0" xr:uid="{A62D71D0-2E0B-CF4F-8F96-6814A79A7C1C}">
      <text>
        <r>
          <rPr>
            <b/>
            <sz val="10"/>
            <color rgb="FF000000"/>
            <rFont val="Tahoma"/>
            <family val="2"/>
          </rPr>
          <t>Tran Dat:</t>
        </r>
        <r>
          <rPr>
            <sz val="10"/>
            <color rgb="FF000000"/>
            <rFont val="Tahoma"/>
            <family val="2"/>
          </rPr>
          <t xml:space="preserve">
</t>
        </r>
        <r>
          <rPr>
            <sz val="10"/>
            <color rgb="FF000000"/>
            <rFont val="Tahoma"/>
            <family val="2"/>
          </rPr>
          <t>8390</t>
        </r>
      </text>
    </comment>
    <comment ref="C25" authorId="0" shapeId="0" xr:uid="{7F0F5B55-D8E2-2343-8007-21711BE2F6F6}">
      <text>
        <r>
          <rPr>
            <b/>
            <sz val="10"/>
            <color rgb="FF000000"/>
            <rFont val="Tahoma"/>
            <family val="2"/>
          </rPr>
          <t>W9 9190</t>
        </r>
      </text>
    </comment>
    <comment ref="D25" authorId="5" shapeId="0" xr:uid="{67E13C2E-A857-6443-8631-D2BEB435E29A}">
      <text>
        <r>
          <rPr>
            <b/>
            <sz val="10"/>
            <color rgb="FF000000"/>
            <rFont val="Tahoma"/>
            <family val="2"/>
          </rPr>
          <t>Việt Hoàng:</t>
        </r>
        <r>
          <rPr>
            <sz val="10"/>
            <color rgb="FF000000"/>
            <rFont val="Tahoma"/>
            <family val="2"/>
          </rPr>
          <t xml:space="preserve">
</t>
        </r>
        <r>
          <rPr>
            <sz val="10"/>
            <color rgb="FF000000"/>
            <rFont val="Tahoma"/>
            <family val="2"/>
          </rPr>
          <t>9.190.000</t>
        </r>
      </text>
    </comment>
    <comment ref="E25" authorId="1" shapeId="0" xr:uid="{EEA7A8CB-C799-DD47-8C2A-307AD8BA5DF1}">
      <text>
        <r>
          <rPr>
            <b/>
            <sz val="10"/>
            <color rgb="FF000000"/>
            <rFont val="Tahoma"/>
            <family val="2"/>
          </rPr>
          <t xml:space="preserve">was 8900
</t>
        </r>
        <r>
          <rPr>
            <b/>
            <sz val="10"/>
            <color rgb="FF000000"/>
            <rFont val="Tahoma"/>
            <family val="2"/>
          </rPr>
          <t xml:space="preserve">
</t>
        </r>
        <r>
          <rPr>
            <b/>
            <sz val="10"/>
            <color rgb="FF000000"/>
            <rFont val="Tahoma"/>
            <family val="2"/>
          </rPr>
          <t>vnp1%</t>
        </r>
      </text>
    </comment>
    <comment ref="F25" authorId="3" shapeId="0" xr:uid="{467363F2-EB9F-4D33-8DF0-EA4672DE2AED}">
      <text>
        <r>
          <rPr>
            <sz val="12"/>
            <color rgb="FF000000"/>
            <rFont val="Aptos Narrow"/>
            <family val="2"/>
          </rPr>
          <t xml:space="preserve">Người dùng Không xác định:
</t>
        </r>
        <r>
          <rPr>
            <sz val="12"/>
            <color rgb="FF000000"/>
            <rFont val="Aptos Narrow"/>
            <family val="2"/>
          </rPr>
          <t>9.190</t>
        </r>
      </text>
    </comment>
    <comment ref="G25" authorId="2" shapeId="0" xr:uid="{9E69297D-AAF4-534C-B0A6-1D202309D9C0}">
      <text>
        <r>
          <rPr>
            <b/>
            <sz val="10"/>
            <color rgb="FF000000"/>
            <rFont val="Tahoma"/>
            <family val="2"/>
          </rPr>
          <t>Tran Dat:</t>
        </r>
        <r>
          <rPr>
            <sz val="10"/>
            <color rgb="FF000000"/>
            <rFont val="Tahoma"/>
            <family val="2"/>
          </rPr>
          <t xml:space="preserve">
</t>
        </r>
        <r>
          <rPr>
            <sz val="10"/>
            <color rgb="FF000000"/>
            <rFont val="Tahoma"/>
            <family val="2"/>
          </rPr>
          <t>8990</t>
        </r>
      </text>
    </comment>
    <comment ref="B26" authorId="1" shapeId="0" xr:uid="{09FE0F59-284F-4182-AA1E-64C027E9EBEC}">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27" authorId="3" shapeId="0" xr:uid="{0A52EE11-8EF0-4B63-B581-D2261839CFDE}">
      <text>
        <r>
          <rPr>
            <sz val="12"/>
            <color theme="1"/>
            <rFont val="Aptos Narrow"/>
            <family val="2"/>
            <scheme val="minor"/>
          </rPr>
          <t>Người dùng Không xác định:
21.590</t>
        </r>
      </text>
    </comment>
    <comment ref="B28" authorId="1" shapeId="0" xr:uid="{D54AE8F2-428B-4A64-82CE-EED9BCFCA859}">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28" authorId="0" shapeId="0" xr:uid="{135A2FE0-758B-494C-8876-1BD2AADC5B44}">
      <text>
        <r>
          <rPr>
            <b/>
            <sz val="10"/>
            <color rgb="FF000000"/>
            <rFont val="Tahoma"/>
            <family val="2"/>
          </rPr>
          <t>W9 5390</t>
        </r>
      </text>
    </comment>
    <comment ref="D28" authorId="5" shapeId="0" xr:uid="{80561AA0-9F45-8B4A-8C32-EF970942EC05}">
      <text>
        <r>
          <rPr>
            <b/>
            <sz val="10"/>
            <color rgb="FF000000"/>
            <rFont val="Tahoma"/>
            <family val="2"/>
          </rPr>
          <t>Việt Hoàng:</t>
        </r>
        <r>
          <rPr>
            <sz val="10"/>
            <color rgb="FF000000"/>
            <rFont val="Tahoma"/>
            <family val="2"/>
          </rPr>
          <t xml:space="preserve">
</t>
        </r>
        <r>
          <rPr>
            <sz val="10"/>
            <color rgb="FF000000"/>
            <rFont val="Tahoma"/>
            <family val="2"/>
          </rPr>
          <t>5.350.000</t>
        </r>
      </text>
    </comment>
    <comment ref="E28" authorId="1" shapeId="0" xr:uid="{29D0B83E-725B-8849-A1D7-4968707F4D70}">
      <text>
        <r>
          <rPr>
            <b/>
            <sz val="10"/>
            <color rgb="FF000000"/>
            <rFont val="Tahoma"/>
            <family val="2"/>
          </rPr>
          <t xml:space="preserve">was 5039
</t>
        </r>
        <r>
          <rPr>
            <b/>
            <sz val="10"/>
            <color rgb="FF000000"/>
            <rFont val="Tahoma"/>
            <family val="2"/>
          </rPr>
          <t xml:space="preserve">
</t>
        </r>
        <r>
          <rPr>
            <b/>
            <sz val="10"/>
            <color rgb="FF000000"/>
            <rFont val="Tahoma"/>
            <family val="2"/>
          </rPr>
          <t>vnp1%</t>
        </r>
        <r>
          <rPr>
            <sz val="10"/>
            <color rgb="FF000000"/>
            <rFont val="Tahoma"/>
            <family val="2"/>
          </rPr>
          <t xml:space="preserve">
</t>
        </r>
      </text>
    </comment>
    <comment ref="F28" authorId="3" shapeId="0" xr:uid="{79D65E9B-5034-4B04-8561-5CA7C610CAC7}">
      <text>
        <r>
          <rPr>
            <sz val="12"/>
            <color rgb="FF000000"/>
            <rFont val="Aptos Narrow"/>
            <family val="2"/>
          </rPr>
          <t xml:space="preserve">Người dùng Không xác định:
</t>
        </r>
        <r>
          <rPr>
            <sz val="12"/>
            <color rgb="FF000000"/>
            <rFont val="Aptos Narrow"/>
            <family val="2"/>
          </rPr>
          <t>5.290</t>
        </r>
      </text>
    </comment>
    <comment ref="G28" authorId="2" shapeId="0" xr:uid="{4EB5A08C-15E1-894A-B504-C597262839CC}">
      <text>
        <r>
          <rPr>
            <b/>
            <sz val="10"/>
            <color rgb="FF000000"/>
            <rFont val="Tahoma"/>
            <family val="2"/>
          </rPr>
          <t>Tran Dat:</t>
        </r>
        <r>
          <rPr>
            <sz val="10"/>
            <color rgb="FF000000"/>
            <rFont val="Tahoma"/>
            <family val="2"/>
          </rPr>
          <t xml:space="preserve">
</t>
        </r>
        <r>
          <rPr>
            <sz val="10"/>
            <color rgb="FF000000"/>
            <rFont val="Tahoma"/>
            <family val="2"/>
          </rPr>
          <t xml:space="preserve">5390
</t>
        </r>
      </text>
    </comment>
    <comment ref="B29" authorId="1" shapeId="0" xr:uid="{1738FB08-08E9-4417-B794-A0F58741C2DA}">
      <text>
        <r>
          <rPr>
            <b/>
            <sz val="10"/>
            <color rgb="FF000000"/>
            <rFont val="Tahoma"/>
            <family val="2"/>
          </rPr>
          <t xml:space="preserve">was 4490
</t>
        </r>
      </text>
    </comment>
    <comment ref="C29" authorId="0" shapeId="0" xr:uid="{21212291-8D02-0246-A766-967F5B076A1F}">
      <text>
        <r>
          <rPr>
            <b/>
            <sz val="10"/>
            <color rgb="FF000000"/>
            <rFont val="Tahoma"/>
            <family val="2"/>
          </rPr>
          <t>W9 4490</t>
        </r>
      </text>
    </comment>
    <comment ref="D29" authorId="5" shapeId="0" xr:uid="{7C6CEC41-5A40-1246-B860-ADEC3397F8FB}">
      <text>
        <r>
          <rPr>
            <b/>
            <sz val="10"/>
            <color rgb="FF000000"/>
            <rFont val="Tahoma"/>
            <family val="2"/>
          </rPr>
          <t>Việt Hoàng:</t>
        </r>
        <r>
          <rPr>
            <sz val="10"/>
            <color rgb="FF000000"/>
            <rFont val="Tahoma"/>
            <family val="2"/>
          </rPr>
          <t xml:space="preserve">
</t>
        </r>
        <r>
          <rPr>
            <sz val="10"/>
            <color rgb="FF000000"/>
            <rFont val="Tahoma"/>
            <family val="2"/>
          </rPr>
          <t>4.350.000</t>
        </r>
      </text>
    </comment>
    <comment ref="E29" authorId="1" shapeId="0" xr:uid="{AA5D79CB-E8A7-2F40-ABCF-4EE99719B434}">
      <text>
        <r>
          <rPr>
            <b/>
            <sz val="10"/>
            <color rgb="FF000000"/>
            <rFont val="Tahoma"/>
            <family val="2"/>
          </rPr>
          <t xml:space="preserve">was 4247
</t>
        </r>
        <r>
          <rPr>
            <b/>
            <sz val="10"/>
            <color rgb="FF000000"/>
            <rFont val="Tahoma"/>
            <family val="2"/>
          </rPr>
          <t xml:space="preserve">
</t>
        </r>
        <r>
          <rPr>
            <b/>
            <sz val="10"/>
            <color rgb="FF000000"/>
            <rFont val="Tahoma"/>
            <family val="2"/>
          </rPr>
          <t>vnp1%</t>
        </r>
      </text>
    </comment>
    <comment ref="F29" authorId="3" shapeId="0" xr:uid="{5E0945BA-93C7-4836-8E7E-347A8E5B2214}">
      <text>
        <r>
          <rPr>
            <sz val="12"/>
            <color rgb="FF000000"/>
            <rFont val="Aptos Narrow"/>
            <family val="2"/>
          </rPr>
          <t xml:space="preserve">Người dùng Không xác định:
</t>
        </r>
        <r>
          <rPr>
            <sz val="12"/>
            <color rgb="FF000000"/>
            <rFont val="Aptos Narrow"/>
            <family val="2"/>
          </rPr>
          <t>4.390</t>
        </r>
      </text>
    </comment>
    <comment ref="G29" authorId="2" shapeId="0" xr:uid="{8CB6445C-F5FF-754C-803D-EA57AA2BF29C}">
      <text>
        <r>
          <rPr>
            <b/>
            <sz val="10"/>
            <color rgb="FF000000"/>
            <rFont val="Tahoma"/>
            <family val="2"/>
          </rPr>
          <t>Tran Dat:</t>
        </r>
        <r>
          <rPr>
            <sz val="10"/>
            <color rgb="FF000000"/>
            <rFont val="Tahoma"/>
            <family val="2"/>
          </rPr>
          <t xml:space="preserve">
</t>
        </r>
        <r>
          <rPr>
            <sz val="10"/>
            <color rgb="FF000000"/>
            <rFont val="Tahoma"/>
            <family val="2"/>
          </rPr>
          <t>4190</t>
        </r>
      </text>
    </comment>
    <comment ref="B30" authorId="1" shapeId="0" xr:uid="{FA4C9B22-76B4-4FE3-91E5-46CFBB67ADDA}">
      <text>
        <r>
          <rPr>
            <b/>
            <sz val="10"/>
            <color rgb="FF000000"/>
            <rFont val="Tahoma"/>
            <family val="2"/>
          </rPr>
          <t>was 3190</t>
        </r>
      </text>
    </comment>
    <comment ref="C30" authorId="5" shapeId="0" xr:uid="{1C84D957-CAC4-4757-8C71-D45550650879}">
      <text>
        <r>
          <rPr>
            <b/>
            <sz val="10"/>
            <color rgb="FF000000"/>
            <rFont val="Tahoma"/>
            <family val="2"/>
          </rPr>
          <t>W9 3190</t>
        </r>
      </text>
    </comment>
    <comment ref="D30" authorId="5" shapeId="0" xr:uid="{127670A0-5893-E64B-B9D8-BE3CE6212D66}">
      <text>
        <r>
          <rPr>
            <b/>
            <sz val="10"/>
            <color rgb="FF000000"/>
            <rFont val="Tahoma"/>
            <family val="2"/>
          </rPr>
          <t>Việt Hoàng:</t>
        </r>
        <r>
          <rPr>
            <sz val="10"/>
            <color rgb="FF000000"/>
            <rFont val="Tahoma"/>
            <family val="2"/>
          </rPr>
          <t xml:space="preserve">
</t>
        </r>
        <r>
          <rPr>
            <sz val="10"/>
            <color rgb="FF000000"/>
            <rFont val="Tahoma"/>
            <family val="2"/>
          </rPr>
          <t>3.050.000</t>
        </r>
      </text>
    </comment>
    <comment ref="E30" authorId="1" shapeId="0" xr:uid="{3EE0E91F-FE54-A94B-B542-E5EB91009E6E}">
      <text>
        <r>
          <rPr>
            <b/>
            <sz val="10"/>
            <color rgb="FF000000"/>
            <rFont val="Tahoma"/>
            <family val="2"/>
          </rPr>
          <t xml:space="preserve">was 2890
</t>
        </r>
        <r>
          <rPr>
            <b/>
            <sz val="10"/>
            <color rgb="FF000000"/>
            <rFont val="Tahoma"/>
            <family val="2"/>
          </rPr>
          <t xml:space="preserve">
</t>
        </r>
      </text>
    </comment>
    <comment ref="F30" authorId="3" shapeId="0" xr:uid="{CE51BCBA-9D63-49D3-9937-B5B4A4FE4B3C}">
      <text>
        <r>
          <rPr>
            <sz val="12"/>
            <color rgb="FF000000"/>
            <rFont val="Aptos Narrow"/>
            <family val="2"/>
          </rPr>
          <t xml:space="preserve">Người dùng Không xác định:
</t>
        </r>
        <r>
          <rPr>
            <sz val="12"/>
            <color rgb="FF000000"/>
            <rFont val="Aptos Narrow"/>
            <family val="2"/>
          </rPr>
          <t>2.990</t>
        </r>
      </text>
    </comment>
    <comment ref="G30" authorId="2" shapeId="0" xr:uid="{D31C09A0-2C62-5B47-845B-0864684581F4}">
      <text>
        <r>
          <rPr>
            <b/>
            <sz val="10"/>
            <color rgb="FF000000"/>
            <rFont val="Tahoma"/>
            <family val="2"/>
          </rPr>
          <t>Tran Dat:</t>
        </r>
        <r>
          <rPr>
            <sz val="10"/>
            <color rgb="FF000000"/>
            <rFont val="Tahoma"/>
            <family val="2"/>
          </rPr>
          <t xml:space="preserve">
</t>
        </r>
        <r>
          <rPr>
            <sz val="10"/>
            <color rgb="FF000000"/>
            <rFont val="Tahoma"/>
            <family val="2"/>
          </rPr>
          <t>2890</t>
        </r>
      </text>
    </comment>
    <comment ref="B31" authorId="1" shapeId="0" xr:uid="{38B2D589-8503-4ADA-82EF-FC83FB6534EB}">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B33" authorId="1" shapeId="0" xr:uid="{4727D79C-61E7-49D8-94DB-7DE3EFFC68D2}">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5" authorId="3" shapeId="0" xr:uid="{7D43F3F7-EF0E-46DF-861C-93E4343E23DF}">
      <text>
        <r>
          <rPr>
            <sz val="12"/>
            <color theme="1"/>
            <rFont val="Aptos Narrow"/>
            <family val="2"/>
            <scheme val="minor"/>
          </rPr>
          <t>Người dùng Không xác định:29.490</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Việt Hoàng</author>
    <author>Duy</author>
    <author>Người dùng Khách</author>
    <author>chit trang</author>
  </authors>
  <commentList>
    <comment ref="E2" authorId="0" shapeId="0" xr:uid="{7C9BC945-6D5B-4302-BB82-C534544AC285}">
      <text>
        <r>
          <rPr>
            <b/>
            <sz val="10"/>
            <color rgb="FF000000"/>
            <rFont val="Tahoma"/>
            <family val="2"/>
          </rPr>
          <t>giờ vàng</t>
        </r>
      </text>
    </comment>
    <comment ref="G2" authorId="1" shapeId="0" xr:uid="{D473610D-5664-48D8-9A97-EF277A2EAF2D}">
      <text>
        <r>
          <rPr>
            <b/>
            <sz val="10"/>
            <color rgb="FF000000"/>
            <rFont val="Tahoma"/>
            <family val="2"/>
          </rPr>
          <t>Tran Dat:</t>
        </r>
        <r>
          <rPr>
            <sz val="10"/>
            <color rgb="FF000000"/>
            <rFont val="Tahoma"/>
            <family val="2"/>
          </rPr>
          <t xml:space="preserve">
</t>
        </r>
        <r>
          <rPr>
            <sz val="10"/>
            <color rgb="FF000000"/>
            <rFont val="Tahoma"/>
            <family val="2"/>
          </rPr>
          <t>15890</t>
        </r>
      </text>
    </comment>
    <comment ref="E3" authorId="0" shapeId="0" xr:uid="{7E19014F-42F6-4E30-8C29-6B8277590A74}">
      <text>
        <r>
          <rPr>
            <b/>
            <sz val="10"/>
            <color rgb="FF000000"/>
            <rFont val="Tahoma"/>
            <family val="2"/>
          </rPr>
          <t>Giờ vàng</t>
        </r>
      </text>
    </comment>
    <comment ref="B4" authorId="0" shapeId="0" xr:uid="{81884565-F6A9-4174-A48F-D27078E23774}">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4" authorId="0" shapeId="0" xr:uid="{61BE69E8-5610-44AF-9B65-74F1B6DE9DDD}">
      <text>
        <r>
          <rPr>
            <b/>
            <sz val="10"/>
            <color rgb="FF000000"/>
            <rFont val="Tahoma"/>
            <family val="2"/>
          </rPr>
          <t>Giờ vàng</t>
        </r>
      </text>
    </comment>
    <comment ref="D5" authorId="2" shapeId="0" xr:uid="{DD6E880F-EDE3-0D45-B5A3-079AA39D5938}">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E5" authorId="0" shapeId="0" xr:uid="{90D1FBA2-C9BB-41C5-8613-90F44F8B3342}">
      <text>
        <r>
          <rPr>
            <b/>
            <sz val="10"/>
            <color rgb="FF000000"/>
            <rFont val="Tahoma"/>
            <family val="2"/>
          </rPr>
          <t xml:space="preserve">Giờ vàng
</t>
        </r>
        <r>
          <rPr>
            <sz val="10"/>
            <color rgb="FF000000"/>
            <rFont val="Tahoma"/>
            <family val="2"/>
          </rPr>
          <t xml:space="preserve">
</t>
        </r>
      </text>
    </comment>
    <comment ref="B6" authorId="0" shapeId="0" xr:uid="{BB415AE8-24AA-4635-A035-2D61B7AABD50}">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A920DAC6-42B7-4848-9713-A78160D2BF21}">
      <text>
        <r>
          <rPr>
            <b/>
            <sz val="10"/>
            <color rgb="FF000000"/>
            <rFont val="Tahoma"/>
            <family val="2"/>
          </rPr>
          <t>Giờ vàng</t>
        </r>
        <r>
          <rPr>
            <sz val="10"/>
            <color rgb="FF000000"/>
            <rFont val="Tahoma"/>
            <family val="2"/>
          </rPr>
          <t xml:space="preserve">
</t>
        </r>
      </text>
    </comment>
    <comment ref="G6" authorId="1" shapeId="0" xr:uid="{42826835-866A-1540-95C4-DBAC9948AF2F}">
      <text>
        <r>
          <rPr>
            <b/>
            <sz val="10"/>
            <color rgb="FF000000"/>
            <rFont val="Tahoma"/>
            <family val="2"/>
          </rPr>
          <t>Tran Dat:</t>
        </r>
        <r>
          <rPr>
            <sz val="10"/>
            <color rgb="FF000000"/>
            <rFont val="Tahoma"/>
            <family val="2"/>
          </rPr>
          <t xml:space="preserve">
</t>
        </r>
        <r>
          <rPr>
            <sz val="10"/>
            <color rgb="FF000000"/>
            <rFont val="Tahoma"/>
            <family val="2"/>
          </rPr>
          <t>29.550</t>
        </r>
      </text>
    </comment>
    <comment ref="C8" authorId="3" shapeId="0" xr:uid="{FD4807F8-E13B-4E7E-8959-238339C9B499}">
      <text>
        <r>
          <rPr>
            <b/>
            <sz val="10"/>
            <color rgb="FF000000"/>
            <rFont val="Tahoma"/>
            <family val="2"/>
          </rPr>
          <t>W10 18790</t>
        </r>
      </text>
    </comment>
    <comment ref="D8" authorId="2" shapeId="0" xr:uid="{CFBAB8C0-818C-E147-B0B1-0F75274721C5}">
      <text>
        <r>
          <rPr>
            <b/>
            <sz val="10"/>
            <color rgb="FF000000"/>
            <rFont val="Tahoma"/>
            <family val="2"/>
          </rPr>
          <t>Việt Hoàng:</t>
        </r>
        <r>
          <rPr>
            <sz val="10"/>
            <color rgb="FF000000"/>
            <rFont val="Tahoma"/>
            <family val="2"/>
          </rPr>
          <t xml:space="preserve">
</t>
        </r>
        <r>
          <rPr>
            <sz val="10"/>
            <color rgb="FF000000"/>
            <rFont val="Tahoma"/>
            <family val="2"/>
          </rPr>
          <t>18.590.000</t>
        </r>
      </text>
    </comment>
    <comment ref="B9" authorId="0" shapeId="0" xr:uid="{F7F78B76-3AA7-49D4-A9DE-839AF579984A}">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0" authorId="0" shapeId="0" xr:uid="{F9797467-9ED4-4F31-AEBF-498F0598BBAE}">
      <text>
        <r>
          <rPr>
            <b/>
            <sz val="10"/>
            <color rgb="FF000000"/>
            <rFont val="Tahoma"/>
            <family val="2"/>
          </rPr>
          <t>was 18440</t>
        </r>
      </text>
    </comment>
    <comment ref="D11" authorId="2" shapeId="0" xr:uid="{C4409E12-5535-B244-B662-3EBC7541F2C3}">
      <text>
        <r>
          <rPr>
            <b/>
            <sz val="10"/>
            <color rgb="FF000000"/>
            <rFont val="Tahoma"/>
            <family val="2"/>
          </rPr>
          <t>Việt Hoàng:</t>
        </r>
        <r>
          <rPr>
            <sz val="10"/>
            <color rgb="FF000000"/>
            <rFont val="Tahoma"/>
            <family val="2"/>
          </rPr>
          <t xml:space="preserve">
</t>
        </r>
        <r>
          <rPr>
            <sz val="10"/>
            <color rgb="FF000000"/>
            <rFont val="Tahoma"/>
            <family val="2"/>
          </rPr>
          <t>12.690.000</t>
        </r>
      </text>
    </comment>
    <comment ref="E11" authorId="0" shapeId="0" xr:uid="{7BB9230E-5E99-40C9-B0A4-D7D017B83E9C}">
      <text>
        <r>
          <rPr>
            <b/>
            <sz val="10"/>
            <color rgb="FF000000"/>
            <rFont val="Tahoma"/>
            <family val="2"/>
          </rPr>
          <t xml:space="preserve">was 12690
</t>
        </r>
        <r>
          <rPr>
            <b/>
            <sz val="10"/>
            <color rgb="FF000000"/>
            <rFont val="Tahoma"/>
            <family val="2"/>
          </rPr>
          <t xml:space="preserve">
</t>
        </r>
        <r>
          <rPr>
            <b/>
            <sz val="10"/>
            <color rgb="FF000000"/>
            <rFont val="Tahoma"/>
            <family val="2"/>
          </rPr>
          <t>FS</t>
        </r>
      </text>
    </comment>
    <comment ref="B12" authorId="0" shapeId="0" xr:uid="{4118B6AF-9662-4CDB-B85F-D936D27ABC97}">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2" authorId="0" shapeId="0" xr:uid="{8C31ED1D-8ABA-402D-A67E-7EA7658248C5}">
      <text>
        <r>
          <rPr>
            <b/>
            <sz val="10"/>
            <color rgb="FF000000"/>
            <rFont val="Tahoma"/>
            <family val="2"/>
          </rPr>
          <t>Giờ vàng</t>
        </r>
      </text>
    </comment>
    <comment ref="F12" authorId="4" shapeId="0" xr:uid="{221C8C9A-844F-4FF5-B452-CDB883C98A42}">
      <text>
        <r>
          <rPr>
            <sz val="12"/>
            <color rgb="FF000000"/>
            <rFont val="Aptos Narrow"/>
            <family val="2"/>
          </rPr>
          <t xml:space="preserve">Người dùng Không xác định:
</t>
        </r>
        <r>
          <rPr>
            <sz val="12"/>
            <color rgb="FF000000"/>
            <rFont val="Aptos Narrow"/>
            <family val="2"/>
          </rPr>
          <t>11.390</t>
        </r>
      </text>
    </comment>
    <comment ref="C13" authorId="3" shapeId="0" xr:uid="{AFE7B698-8EFB-AD4B-957F-A11E8D3399E0}">
      <text>
        <r>
          <rPr>
            <b/>
            <sz val="10"/>
            <color rgb="FF000000"/>
            <rFont val="Tahoma"/>
            <family val="2"/>
          </rPr>
          <t>W10 11790</t>
        </r>
      </text>
    </comment>
    <comment ref="D13" authorId="2" shapeId="0" xr:uid="{A1EB79DF-EE0A-964B-A9B1-2EBE4599D60C}">
      <text>
        <r>
          <rPr>
            <b/>
            <sz val="10"/>
            <color rgb="FF000000"/>
            <rFont val="Tahoma"/>
            <family val="2"/>
          </rPr>
          <t>Việt Hoàng:</t>
        </r>
        <r>
          <rPr>
            <sz val="10"/>
            <color rgb="FF000000"/>
            <rFont val="Tahoma"/>
            <family val="2"/>
          </rPr>
          <t xml:space="preserve">
</t>
        </r>
        <r>
          <rPr>
            <sz val="10"/>
            <color rgb="FF000000"/>
            <rFont val="Tahoma"/>
            <family val="2"/>
          </rPr>
          <t>11.790.000</t>
        </r>
      </text>
    </comment>
    <comment ref="E13" authorId="0" shapeId="0" xr:uid="{D6BD06BF-B454-4B73-BC4E-1485E45498B1}">
      <text>
        <r>
          <rPr>
            <b/>
            <sz val="10"/>
            <color rgb="FF000000"/>
            <rFont val="Tahoma"/>
            <family val="2"/>
          </rPr>
          <t xml:space="preserve">was 11276
</t>
        </r>
        <r>
          <rPr>
            <b/>
            <sz val="10"/>
            <color rgb="FF000000"/>
            <rFont val="Tahoma"/>
            <family val="2"/>
          </rPr>
          <t xml:space="preserve">
</t>
        </r>
        <r>
          <rPr>
            <b/>
            <sz val="10"/>
            <color rgb="FF000000"/>
            <rFont val="Tahoma"/>
            <family val="2"/>
          </rPr>
          <t>vnp1%</t>
        </r>
      </text>
    </comment>
    <comment ref="F13" authorId="4" shapeId="0" xr:uid="{5033C0BB-E941-44D0-930C-5B142E289753}">
      <text>
        <r>
          <rPr>
            <sz val="12"/>
            <color rgb="FF000000"/>
            <rFont val="Aptos Narrow"/>
            <family val="2"/>
          </rPr>
          <t xml:space="preserve">Người dùng Không xác định:
</t>
        </r>
        <r>
          <rPr>
            <sz val="12"/>
            <color rgb="FF000000"/>
            <rFont val="Aptos Narrow"/>
            <family val="2"/>
          </rPr>
          <t>11.790</t>
        </r>
      </text>
    </comment>
    <comment ref="B14" authorId="0" shapeId="0" xr:uid="{EB5DE787-B150-417E-A126-D300DFCFE000}">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4" authorId="3" shapeId="0" xr:uid="{1029780D-FBCE-4C44-ABBB-E48C371D79C2}">
      <text>
        <r>
          <rPr>
            <b/>
            <sz val="10"/>
            <color rgb="FF000000"/>
            <rFont val="Tahoma"/>
            <family val="2"/>
          </rPr>
          <t>W10 8790</t>
        </r>
      </text>
    </comment>
    <comment ref="E14" authorId="0" shapeId="0" xr:uid="{3AD2A415-8777-4E31-8F88-8533AE338356}">
      <text>
        <r>
          <rPr>
            <b/>
            <sz val="10"/>
            <color rgb="FF000000"/>
            <rFont val="Tahoma"/>
            <family val="2"/>
          </rPr>
          <t xml:space="preserve">was 8603
</t>
        </r>
        <r>
          <rPr>
            <b/>
            <sz val="10"/>
            <color rgb="FF000000"/>
            <rFont val="Tahoma"/>
            <family val="2"/>
          </rPr>
          <t xml:space="preserve">
</t>
        </r>
        <r>
          <rPr>
            <b/>
            <sz val="10"/>
            <color rgb="FF000000"/>
            <rFont val="Tahoma"/>
            <family val="2"/>
          </rPr>
          <t>vnp1%</t>
        </r>
      </text>
    </comment>
    <comment ref="F14" authorId="4" shapeId="0" xr:uid="{72262DE2-74B6-4CAC-A532-C6454123E0C2}">
      <text>
        <r>
          <rPr>
            <sz val="12"/>
            <color rgb="FF000000"/>
            <rFont val="Aptos Narrow"/>
            <family val="2"/>
          </rPr>
          <t xml:space="preserve">Người dùng Không xác định:
</t>
        </r>
        <r>
          <rPr>
            <sz val="12"/>
            <color rgb="FF000000"/>
            <rFont val="Aptos Narrow"/>
            <family val="2"/>
          </rPr>
          <t>8.690</t>
        </r>
      </text>
    </comment>
    <comment ref="G14" authorId="1" shapeId="0" xr:uid="{476F961C-61A9-C842-A6BC-0F96C4441EEB}">
      <text>
        <r>
          <rPr>
            <b/>
            <sz val="10"/>
            <color rgb="FF000000"/>
            <rFont val="Tahoma"/>
            <family val="2"/>
          </rPr>
          <t>Tran Dat:</t>
        </r>
        <r>
          <rPr>
            <sz val="10"/>
            <color rgb="FF000000"/>
            <rFont val="Tahoma"/>
            <family val="2"/>
          </rPr>
          <t xml:space="preserve">
</t>
        </r>
        <r>
          <rPr>
            <sz val="10"/>
            <color rgb="FF000000"/>
            <rFont val="Tahoma"/>
            <family val="2"/>
          </rPr>
          <t>8590</t>
        </r>
      </text>
    </comment>
    <comment ref="B15" authorId="0" shapeId="0" xr:uid="{DE92FAE8-AFF9-4AE6-834A-FE8DC6EB5184}">
      <text>
        <r>
          <rPr>
            <b/>
            <sz val="10"/>
            <color rgb="FF000000"/>
            <rFont val="Tahoma"/>
            <family val="2"/>
          </rPr>
          <t>was 14390</t>
        </r>
      </text>
    </comment>
    <comment ref="C15" authorId="3" shapeId="0" xr:uid="{39CD6666-3AA7-7C48-9A07-738695C76CFA}">
      <text>
        <r>
          <rPr>
            <b/>
            <sz val="10"/>
            <color rgb="FF000000"/>
            <rFont val="Tahoma"/>
            <family val="2"/>
          </rPr>
          <t>W10 14690</t>
        </r>
      </text>
    </comment>
    <comment ref="D15" authorId="2" shapeId="0" xr:uid="{E3EEDAB4-9CA8-C641-8C86-583697A58091}">
      <text>
        <r>
          <rPr>
            <b/>
            <sz val="10"/>
            <color rgb="FF000000"/>
            <rFont val="Tahoma"/>
            <family val="2"/>
          </rPr>
          <t>Việt Hoàng:</t>
        </r>
        <r>
          <rPr>
            <sz val="10"/>
            <color rgb="FF000000"/>
            <rFont val="Tahoma"/>
            <family val="2"/>
          </rPr>
          <t xml:space="preserve">
</t>
        </r>
        <r>
          <rPr>
            <sz val="10"/>
            <color rgb="FF000000"/>
            <rFont val="Tahoma"/>
            <family val="2"/>
          </rPr>
          <t>14.490.000</t>
        </r>
      </text>
    </comment>
    <comment ref="E15" authorId="0" shapeId="0" xr:uid="{E63B1D8F-F276-4617-AFAF-37C7EC997C27}">
      <text>
        <r>
          <rPr>
            <b/>
            <sz val="10"/>
            <color rgb="FF000000"/>
            <rFont val="Tahoma"/>
            <family val="2"/>
          </rPr>
          <t xml:space="preserve">was 14048
</t>
        </r>
        <r>
          <rPr>
            <b/>
            <sz val="10"/>
            <color rgb="FF000000"/>
            <rFont val="Tahoma"/>
            <family val="2"/>
          </rPr>
          <t xml:space="preserve">
</t>
        </r>
        <r>
          <rPr>
            <b/>
            <sz val="10"/>
            <color rgb="FF000000"/>
            <rFont val="Tahoma"/>
            <family val="2"/>
          </rPr>
          <t>vnp1%</t>
        </r>
      </text>
    </comment>
    <comment ref="F15" authorId="4" shapeId="0" xr:uid="{FA9C659D-EAD0-4491-B862-D2A7CABB231C}">
      <text>
        <r>
          <rPr>
            <sz val="12"/>
            <color rgb="FF000000"/>
            <rFont val="Aptos Narrow"/>
            <family val="2"/>
          </rPr>
          <t xml:space="preserve">Người dùng Không xác định:
</t>
        </r>
        <r>
          <rPr>
            <sz val="12"/>
            <color rgb="FF000000"/>
            <rFont val="Aptos Narrow"/>
            <family val="2"/>
          </rPr>
          <t>14.590</t>
        </r>
      </text>
    </comment>
    <comment ref="G15" authorId="1" shapeId="0" xr:uid="{FB70DD9F-1B66-4926-B854-0C7BAC913164}">
      <text>
        <r>
          <rPr>
            <b/>
            <sz val="10"/>
            <color rgb="FF000000"/>
            <rFont val="Tahoma"/>
            <family val="2"/>
          </rPr>
          <t>Tran Dat:</t>
        </r>
        <r>
          <rPr>
            <sz val="10"/>
            <color rgb="FF000000"/>
            <rFont val="Tahoma"/>
            <family val="2"/>
          </rPr>
          <t xml:space="preserve">
</t>
        </r>
        <r>
          <rPr>
            <sz val="10"/>
            <color rgb="FF000000"/>
            <rFont val="Tahoma"/>
            <family val="2"/>
          </rPr>
          <t>14490</t>
        </r>
      </text>
    </comment>
    <comment ref="C16" authorId="3" shapeId="0" xr:uid="{C0632989-01BE-41C1-8471-946809BEEC89}">
      <text>
        <r>
          <rPr>
            <b/>
            <sz val="10"/>
            <color rgb="FF000000"/>
            <rFont val="Tahoma"/>
            <family val="2"/>
          </rPr>
          <t>W10 20790</t>
        </r>
      </text>
    </comment>
    <comment ref="D16" authorId="2" shapeId="0" xr:uid="{1084D54A-5420-4746-B2DD-9AE66056B139}">
      <text>
        <r>
          <rPr>
            <b/>
            <sz val="10"/>
            <color rgb="FF000000"/>
            <rFont val="Tahoma"/>
            <family val="2"/>
          </rPr>
          <t>Việt Hoàng:</t>
        </r>
        <r>
          <rPr>
            <sz val="10"/>
            <color rgb="FF000000"/>
            <rFont val="Tahoma"/>
            <family val="2"/>
          </rPr>
          <t xml:space="preserve">
</t>
        </r>
        <r>
          <rPr>
            <sz val="10"/>
            <color rgb="FF000000"/>
            <rFont val="Tahoma"/>
            <family val="2"/>
          </rPr>
          <t>20.590.000</t>
        </r>
      </text>
    </comment>
    <comment ref="F16" authorId="4" shapeId="0" xr:uid="{162C5C4C-AD07-4E7B-AEE2-C3541F2B7525}">
      <text>
        <r>
          <rPr>
            <sz val="12"/>
            <color rgb="FF000000"/>
            <rFont val="Aptos Narrow"/>
            <family val="2"/>
          </rPr>
          <t xml:space="preserve">Người dùng Không xác định:
</t>
        </r>
        <r>
          <rPr>
            <sz val="12"/>
            <color rgb="FF000000"/>
            <rFont val="Aptos Narrow"/>
            <family val="2"/>
          </rPr>
          <t>19.990k</t>
        </r>
      </text>
    </comment>
    <comment ref="G16" authorId="1" shapeId="0" xr:uid="{60926773-E784-4CCF-9A77-177ABFE4AD3A}">
      <text>
        <r>
          <rPr>
            <b/>
            <sz val="10"/>
            <color rgb="FF000000"/>
            <rFont val="Tahoma"/>
            <family val="2"/>
          </rPr>
          <t>Tran Dat:</t>
        </r>
        <r>
          <rPr>
            <sz val="10"/>
            <color rgb="FF000000"/>
            <rFont val="Tahoma"/>
            <family val="2"/>
          </rPr>
          <t>19990</t>
        </r>
      </text>
    </comment>
    <comment ref="C17" authorId="3" shapeId="0" xr:uid="{6A1686EE-DA12-4679-BB61-E71D7C088739}">
      <text>
        <r>
          <rPr>
            <b/>
            <sz val="10"/>
            <color rgb="FF000000"/>
            <rFont val="Tahoma"/>
            <family val="2"/>
          </rPr>
          <t>W10 25990</t>
        </r>
      </text>
    </comment>
    <comment ref="D17" authorId="2" shapeId="0" xr:uid="{70EFAC93-3C99-444C-BD73-5CD30D041AB5}">
      <text>
        <r>
          <rPr>
            <b/>
            <sz val="10"/>
            <color rgb="FF000000"/>
            <rFont val="Tahoma"/>
            <family val="2"/>
          </rPr>
          <t>Việt Hoàng:</t>
        </r>
        <r>
          <rPr>
            <sz val="10"/>
            <color rgb="FF000000"/>
            <rFont val="Tahoma"/>
            <family val="2"/>
          </rPr>
          <t xml:space="preserve">
</t>
        </r>
        <r>
          <rPr>
            <sz val="10"/>
            <color rgb="FF000000"/>
            <rFont val="Tahoma"/>
            <family val="2"/>
          </rPr>
          <t>25.990.000</t>
        </r>
      </text>
    </comment>
    <comment ref="F17" authorId="4" shapeId="0" xr:uid="{53976BCF-2FEA-4EB3-AA8D-B99E33EC4AB7}">
      <text>
        <r>
          <rPr>
            <sz val="12"/>
            <color rgb="FF000000"/>
            <rFont val="Aptos Narrow"/>
            <family val="2"/>
          </rPr>
          <t xml:space="preserve">Người dùng Không xác định:
</t>
        </r>
        <r>
          <rPr>
            <sz val="12"/>
            <color rgb="FF000000"/>
            <rFont val="Aptos Narrow"/>
            <family val="2"/>
          </rPr>
          <t>25.890</t>
        </r>
      </text>
    </comment>
    <comment ref="B18" authorId="0" shapeId="0" xr:uid="{5D2D75FC-5AD2-4C98-BA6B-2686C6483AD9}">
      <text>
        <r>
          <rPr>
            <b/>
            <sz val="10"/>
            <color rgb="FF000000"/>
            <rFont val="Tahoma"/>
            <family val="2"/>
          </rPr>
          <t>was 36640</t>
        </r>
      </text>
    </comment>
    <comment ref="C18" authorId="3" shapeId="0" xr:uid="{C9962BED-ED66-4517-AA29-8F793A29B00E}">
      <text>
        <r>
          <rPr>
            <b/>
            <sz val="10"/>
            <color rgb="FF000000"/>
            <rFont val="Tahoma"/>
            <family val="2"/>
          </rPr>
          <t>W10 33090</t>
        </r>
      </text>
    </comment>
    <comment ref="D18" authorId="2" shapeId="0" xr:uid="{F50086EE-C8A3-C14D-B50A-7C764BB37F79}">
      <text>
        <r>
          <rPr>
            <b/>
            <sz val="10"/>
            <color rgb="FF000000"/>
            <rFont val="Tahoma"/>
            <family val="2"/>
          </rPr>
          <t>Việt Hoàng:</t>
        </r>
        <r>
          <rPr>
            <sz val="10"/>
            <color rgb="FF000000"/>
            <rFont val="Tahoma"/>
            <family val="2"/>
          </rPr>
          <t xml:space="preserve">
</t>
        </r>
        <r>
          <rPr>
            <sz val="10"/>
            <color rgb="FF000000"/>
            <rFont val="Tahoma"/>
            <family val="2"/>
          </rPr>
          <t>33.590.000</t>
        </r>
      </text>
    </comment>
    <comment ref="F18" authorId="5" shapeId="0" xr:uid="{4637401C-E17F-4278-AC67-3B20F34BAAC4}">
      <text>
        <r>
          <rPr>
            <sz val="12"/>
            <color theme="1"/>
            <rFont val="Aptos Narrow"/>
            <family val="2"/>
            <scheme val="minor"/>
          </rPr>
          <t>chit trang:
32.990</t>
        </r>
      </text>
    </comment>
    <comment ref="G18" authorId="1" shapeId="0" xr:uid="{68954EE8-81CB-EF45-98CF-2AA3FDF2E71E}">
      <text>
        <r>
          <rPr>
            <b/>
            <sz val="10"/>
            <color rgb="FF000000"/>
            <rFont val="Tahoma"/>
            <family val="2"/>
          </rPr>
          <t>Tran Dat:</t>
        </r>
        <r>
          <rPr>
            <sz val="10"/>
            <color rgb="FF000000"/>
            <rFont val="Tahoma"/>
            <family val="2"/>
          </rPr>
          <t xml:space="preserve">
</t>
        </r>
        <r>
          <rPr>
            <sz val="10"/>
            <color rgb="FF000000"/>
            <rFont val="Tahoma"/>
            <family val="2"/>
          </rPr>
          <t>35990</t>
        </r>
      </text>
    </comment>
    <comment ref="G19" authorId="1" shapeId="0" xr:uid="{FF593DB8-D96E-4AA9-B424-164352874E2F}">
      <text>
        <r>
          <rPr>
            <b/>
            <sz val="10"/>
            <color rgb="FF000000"/>
            <rFont val="Tahoma"/>
            <family val="2"/>
          </rPr>
          <t>Tran Dat:</t>
        </r>
        <r>
          <rPr>
            <sz val="10"/>
            <color rgb="FF000000"/>
            <rFont val="Tahoma"/>
            <family val="2"/>
          </rPr>
          <t xml:space="preserve">
</t>
        </r>
        <r>
          <rPr>
            <sz val="10"/>
            <color rgb="FF000000"/>
            <rFont val="Tahoma"/>
            <family val="2"/>
          </rPr>
          <t>5690</t>
        </r>
      </text>
    </comment>
    <comment ref="G20" authorId="1" shapeId="0" xr:uid="{A2B9B4E6-1BFC-A047-A0B0-6F93F7F781FF}">
      <text>
        <r>
          <rPr>
            <b/>
            <sz val="10"/>
            <color rgb="FF000000"/>
            <rFont val="Tahoma"/>
            <family val="2"/>
          </rPr>
          <t>Tran Dat:</t>
        </r>
        <r>
          <rPr>
            <sz val="10"/>
            <color rgb="FF000000"/>
            <rFont val="Tahoma"/>
            <family val="2"/>
          </rPr>
          <t xml:space="preserve">
</t>
        </r>
        <r>
          <rPr>
            <sz val="10"/>
            <color rgb="FF000000"/>
            <rFont val="Tahoma"/>
            <family val="2"/>
          </rPr>
          <t>6590</t>
        </r>
      </text>
    </comment>
    <comment ref="G21" authorId="1" shapeId="0" xr:uid="{C2ED38E6-4D82-49F1-B40A-EF55DE941E0E}">
      <text>
        <r>
          <rPr>
            <b/>
            <sz val="10"/>
            <color rgb="FF000000"/>
            <rFont val="Tahoma"/>
            <family val="2"/>
          </rPr>
          <t>Tran Dat:</t>
        </r>
        <r>
          <rPr>
            <sz val="10"/>
            <color rgb="FF000000"/>
            <rFont val="Tahoma"/>
            <family val="2"/>
          </rPr>
          <t xml:space="preserve">
</t>
        </r>
        <r>
          <rPr>
            <sz val="10"/>
            <color rgb="FF000000"/>
            <rFont val="Tahoma"/>
            <family val="2"/>
          </rPr>
          <t>6590</t>
        </r>
      </text>
    </comment>
    <comment ref="G22" authorId="1" shapeId="0" xr:uid="{02894D3E-F800-BF42-B3C4-9C9AA473D6F2}">
      <text>
        <r>
          <rPr>
            <b/>
            <sz val="10"/>
            <color rgb="FF000000"/>
            <rFont val="Tahoma"/>
            <family val="2"/>
          </rPr>
          <t>Tran Dat:</t>
        </r>
        <r>
          <rPr>
            <sz val="10"/>
            <color rgb="FF000000"/>
            <rFont val="Tahoma"/>
            <family val="2"/>
          </rPr>
          <t xml:space="preserve">
</t>
        </r>
        <r>
          <rPr>
            <sz val="10"/>
            <color rgb="FF000000"/>
            <rFont val="Tahoma"/>
            <family val="2"/>
          </rPr>
          <t>7690</t>
        </r>
      </text>
    </comment>
    <comment ref="G23" authorId="1" shapeId="0" xr:uid="{8A8B5C99-1F51-4071-A4ED-5206CB074647}">
      <text>
        <r>
          <rPr>
            <b/>
            <sz val="10"/>
            <color rgb="FF000000"/>
            <rFont val="Tahoma"/>
            <family val="2"/>
          </rPr>
          <t>Tran Dat:</t>
        </r>
        <r>
          <rPr>
            <sz val="10"/>
            <color rgb="FF000000"/>
            <rFont val="Tahoma"/>
            <family val="2"/>
          </rPr>
          <t xml:space="preserve">
</t>
        </r>
        <r>
          <rPr>
            <sz val="10"/>
            <color rgb="FF000000"/>
            <rFont val="Tahoma"/>
            <family val="2"/>
          </rPr>
          <t>8390</t>
        </r>
      </text>
    </comment>
    <comment ref="B26" authorId="0" shapeId="0" xr:uid="{492A2D6F-2C06-49DE-9F23-815ABCD1C9C5}">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27" authorId="4" shapeId="0" xr:uid="{51827293-CF33-4E08-B26F-426A0258BC47}">
      <text>
        <r>
          <rPr>
            <sz val="12"/>
            <color theme="1"/>
            <rFont val="Aptos Narrow"/>
            <family val="2"/>
            <scheme val="minor"/>
          </rPr>
          <t>Người dùng Không xác định
18.190</t>
        </r>
      </text>
    </comment>
    <comment ref="B28" authorId="0" shapeId="0" xr:uid="{4A11BFDB-A037-49E3-A0BC-65249FC033EA}">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29" authorId="0" shapeId="0" xr:uid="{68BEAD8C-E180-4354-BB66-7C84ACF02D34}">
      <text>
        <r>
          <rPr>
            <b/>
            <sz val="10"/>
            <color rgb="FF000000"/>
            <rFont val="Tahoma"/>
            <family val="2"/>
          </rPr>
          <t xml:space="preserve">was 4490
</t>
        </r>
      </text>
    </comment>
    <comment ref="F29" authorId="4" shapeId="0" xr:uid="{FE3FF3CF-F184-44CA-B32E-99196116015A}">
      <text>
        <r>
          <rPr>
            <sz val="12"/>
            <color theme="1"/>
            <rFont val="Aptos Narrow"/>
            <family val="2"/>
            <scheme val="minor"/>
          </rPr>
          <t>Người dùng Không xác định:
4.490</t>
        </r>
      </text>
    </comment>
    <comment ref="G29" authorId="1" shapeId="0" xr:uid="{A79DE3C3-F525-4565-BF02-A89C149393D4}">
      <text>
        <r>
          <rPr>
            <b/>
            <sz val="10"/>
            <color rgb="FF000000"/>
            <rFont val="Tahoma"/>
            <family val="2"/>
          </rPr>
          <t>Tran Dat:</t>
        </r>
        <r>
          <rPr>
            <sz val="10"/>
            <color rgb="FF000000"/>
            <rFont val="Tahoma"/>
            <family val="2"/>
          </rPr>
          <t xml:space="preserve">
</t>
        </r>
        <r>
          <rPr>
            <sz val="10"/>
            <color rgb="FF000000"/>
            <rFont val="Tahoma"/>
            <family val="2"/>
          </rPr>
          <t>4190</t>
        </r>
      </text>
    </comment>
    <comment ref="B30" authorId="0" shapeId="0" xr:uid="{835837BA-B502-4F93-8DDF-0002139C5596}">
      <text>
        <r>
          <rPr>
            <b/>
            <sz val="10"/>
            <color rgb="FF000000"/>
            <rFont val="Tahoma"/>
            <family val="2"/>
          </rPr>
          <t>was 3190</t>
        </r>
      </text>
    </comment>
    <comment ref="F30" authorId="4" shapeId="0" xr:uid="{095939B1-17D7-4D36-A880-9361BEA80CE9}">
      <text>
        <r>
          <rPr>
            <sz val="12"/>
            <color theme="1"/>
            <rFont val="Aptos Narrow"/>
            <family val="2"/>
            <scheme val="minor"/>
          </rPr>
          <t>Người dùng Không xác định:3290</t>
        </r>
      </text>
    </comment>
    <comment ref="G30" authorId="1" shapeId="0" xr:uid="{E0305F84-EA57-4CF2-AE16-565F2033881A}">
      <text>
        <r>
          <rPr>
            <b/>
            <sz val="10"/>
            <color rgb="FF000000"/>
            <rFont val="Tahoma"/>
            <family val="2"/>
          </rPr>
          <t>Tran Dat:</t>
        </r>
        <r>
          <rPr>
            <sz val="10"/>
            <color rgb="FF000000"/>
            <rFont val="Tahoma"/>
            <family val="2"/>
          </rPr>
          <t xml:space="preserve">
</t>
        </r>
        <r>
          <rPr>
            <sz val="10"/>
            <color rgb="FF000000"/>
            <rFont val="Tahoma"/>
            <family val="2"/>
          </rPr>
          <t>2890</t>
        </r>
      </text>
    </comment>
    <comment ref="B31" authorId="0" shapeId="0" xr:uid="{5335F4E8-6B88-46DF-82B5-66DDF910DB96}">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1" authorId="3" shapeId="0" xr:uid="{FDE9F5A8-05D3-6846-8A21-940C9BAE64B2}">
      <text>
        <r>
          <rPr>
            <b/>
            <sz val="10"/>
            <color rgb="FF000000"/>
            <rFont val="Tahoma"/>
            <family val="2"/>
          </rPr>
          <t>W10 17190</t>
        </r>
      </text>
    </comment>
    <comment ref="F32" authorId="4" shapeId="0" xr:uid="{049BE754-7F03-4926-A333-1AD1FB4957FA}">
      <text>
        <r>
          <rPr>
            <sz val="12"/>
            <color theme="1"/>
            <rFont val="Aptos Narrow"/>
            <family val="2"/>
            <scheme val="minor"/>
          </rPr>
          <t>Người dùng Không xác định:
19.590</t>
        </r>
      </text>
    </comment>
    <comment ref="B33" authorId="0" shapeId="0" xr:uid="{C6E07762-C0A4-4A39-91E5-74420B8AF37C}">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4" authorId="3" shapeId="0" xr:uid="{28D440F9-019A-0F4D-83FB-7603E922B3CD}">
      <text>
        <r>
          <rPr>
            <b/>
            <sz val="10"/>
            <color rgb="FF000000"/>
            <rFont val="Tahoma"/>
            <family val="2"/>
          </rPr>
          <t>W10 24290</t>
        </r>
      </text>
    </comment>
    <comment ref="D34" authorId="2" shapeId="0" xr:uid="{C5B09940-47BD-BB48-BD9F-23448394434E}">
      <text>
        <r>
          <rPr>
            <b/>
            <sz val="10"/>
            <color rgb="FF000000"/>
            <rFont val="Tahoma"/>
            <family val="2"/>
          </rPr>
          <t>Việt Hoàng:</t>
        </r>
        <r>
          <rPr>
            <sz val="10"/>
            <color rgb="FF000000"/>
            <rFont val="Tahoma"/>
            <family val="2"/>
          </rPr>
          <t xml:space="preserve">
</t>
        </r>
        <r>
          <rPr>
            <sz val="10"/>
            <color rgb="FF000000"/>
            <rFont val="Tahoma"/>
            <family val="2"/>
          </rPr>
          <t>24.290.000</t>
        </r>
      </text>
    </comment>
    <comment ref="F34" authorId="4" shapeId="0" xr:uid="{C13D8D88-8DC1-40D6-B5B1-562EDFB2D425}">
      <text>
        <r>
          <rPr>
            <sz val="12"/>
            <color theme="1"/>
            <rFont val="Aptos Narrow"/>
            <family val="2"/>
            <scheme val="minor"/>
          </rPr>
          <t>Người dùng Không xác định:
24.290</t>
        </r>
      </text>
    </comment>
    <comment ref="G34" authorId="1" shapeId="0" xr:uid="{AF63508B-98C2-7E41-AA6B-27B299A462B4}">
      <text>
        <r>
          <rPr>
            <b/>
            <sz val="10"/>
            <color rgb="FF000000"/>
            <rFont val="Tahoma"/>
            <family val="2"/>
          </rPr>
          <t>Tran Dat:</t>
        </r>
        <r>
          <rPr>
            <sz val="10"/>
            <color rgb="FF000000"/>
            <rFont val="Tahoma"/>
            <family val="2"/>
          </rPr>
          <t xml:space="preserve">
</t>
        </r>
        <r>
          <rPr>
            <sz val="10"/>
            <color rgb="FF000000"/>
            <rFont val="Tahoma"/>
            <family val="2"/>
          </rPr>
          <t>24290</t>
        </r>
      </text>
    </comment>
    <comment ref="D35" authorId="2" shapeId="0" xr:uid="{411348F9-348C-FF46-9EEB-A1C9DCA16CBF}">
      <text>
        <r>
          <rPr>
            <b/>
            <sz val="10"/>
            <color rgb="FF000000"/>
            <rFont val="Tahoma"/>
            <family val="2"/>
          </rPr>
          <t>Việt Hoàng:</t>
        </r>
        <r>
          <rPr>
            <sz val="10"/>
            <color rgb="FF000000"/>
            <rFont val="Tahoma"/>
            <family val="2"/>
          </rPr>
          <t xml:space="preserve">
</t>
        </r>
        <r>
          <rPr>
            <sz val="10"/>
            <color rgb="FF000000"/>
            <rFont val="Tahoma"/>
            <family val="2"/>
          </rPr>
          <t>29.490.000</t>
        </r>
      </text>
    </comment>
    <comment ref="F35" authorId="4" shapeId="0" xr:uid="{2FCB68BC-0235-47AE-B1FF-F074B4955F4C}">
      <text>
        <r>
          <rPr>
            <sz val="12"/>
            <color theme="1"/>
            <rFont val="Aptos Narrow"/>
            <family val="2"/>
            <scheme val="minor"/>
          </rPr>
          <t>Người dùng Không xác định:
28.990</t>
        </r>
      </text>
    </comment>
    <comment ref="G35" authorId="1" shapeId="0" xr:uid="{B5BAA117-D1A7-2848-A967-799826B516DE}">
      <text>
        <r>
          <rPr>
            <b/>
            <sz val="10"/>
            <color rgb="FF000000"/>
            <rFont val="Tahoma"/>
            <family val="2"/>
          </rPr>
          <t>Tran Dat:</t>
        </r>
        <r>
          <rPr>
            <sz val="10"/>
            <color rgb="FF000000"/>
            <rFont val="Tahoma"/>
            <family val="2"/>
          </rPr>
          <t xml:space="preserve">
</t>
        </r>
        <r>
          <rPr>
            <sz val="10"/>
            <color rgb="FF000000"/>
            <rFont val="Tahoma"/>
            <family val="2"/>
          </rPr>
          <t>29490</t>
        </r>
      </text>
    </comment>
    <comment ref="G36" authorId="1" shapeId="0" xr:uid="{56929671-E407-454B-B9EA-FCD9D226A5DC}">
      <text>
        <r>
          <rPr>
            <b/>
            <sz val="10"/>
            <color rgb="FF000000"/>
            <rFont val="Tahoma"/>
            <family val="2"/>
          </rPr>
          <t>Tran Dat:</t>
        </r>
        <r>
          <rPr>
            <sz val="10"/>
            <color rgb="FF000000"/>
            <rFont val="Tahoma"/>
            <family val="2"/>
          </rPr>
          <t xml:space="preserve">
</t>
        </r>
        <r>
          <rPr>
            <sz val="10"/>
            <color rgb="FF000000"/>
            <rFont val="Tahoma"/>
            <family val="2"/>
          </rPr>
          <t>38290</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chit trang</author>
    <author>Việt Hoàng</author>
    <author>Duy</author>
    <author>Người dùng Khách</author>
  </authors>
  <commentList>
    <comment ref="E2" authorId="0" shapeId="0" xr:uid="{F8B1F944-8D4C-4671-B9F2-39264192B51E}">
      <text>
        <r>
          <rPr>
            <b/>
            <sz val="10"/>
            <color rgb="FF000000"/>
            <rFont val="Tahoma"/>
            <family val="2"/>
          </rPr>
          <t>giờ vàng</t>
        </r>
      </text>
    </comment>
    <comment ref="G2" authorId="1" shapeId="0" xr:uid="{F49E96A7-C78A-4775-AB56-4C0A5D70B1BD}">
      <text>
        <r>
          <rPr>
            <b/>
            <sz val="10"/>
            <color rgb="FF000000"/>
            <rFont val="Tahoma"/>
            <family val="2"/>
          </rPr>
          <t>Tran Dat:</t>
        </r>
        <r>
          <rPr>
            <sz val="10"/>
            <color rgb="FF000000"/>
            <rFont val="Tahoma"/>
            <family val="2"/>
          </rPr>
          <t xml:space="preserve">
</t>
        </r>
        <r>
          <rPr>
            <sz val="10"/>
            <color rgb="FF000000"/>
            <rFont val="Tahoma"/>
            <family val="2"/>
          </rPr>
          <t>15890</t>
        </r>
      </text>
    </comment>
    <comment ref="E6" authorId="0" shapeId="0" xr:uid="{FDCB7C54-F932-4ED5-A112-73CC461414C9}">
      <text>
        <r>
          <rPr>
            <b/>
            <sz val="10"/>
            <color rgb="FF000000"/>
            <rFont val="Tahoma"/>
            <family val="2"/>
          </rPr>
          <t>giờ vàng</t>
        </r>
      </text>
    </comment>
    <comment ref="F6" authorId="2" shapeId="0" xr:uid="{F9AEA1EA-E5DC-4409-815D-394BC8B1238E}">
      <text>
        <r>
          <rPr>
            <sz val="12"/>
            <color theme="1"/>
            <rFont val="Aptos Narrow"/>
            <family val="2"/>
            <scheme val="minor"/>
          </rPr>
          <t>chit trang:
14.990</t>
        </r>
      </text>
    </comment>
    <comment ref="G6" authorId="1" shapeId="0" xr:uid="{F864789B-E482-438D-8066-93B4DB366AE3}">
      <text>
        <r>
          <rPr>
            <b/>
            <sz val="10"/>
            <color rgb="FF000000"/>
            <rFont val="Tahoma"/>
            <family val="2"/>
          </rPr>
          <t>Tran Dat:</t>
        </r>
        <r>
          <rPr>
            <sz val="10"/>
            <color rgb="FF000000"/>
            <rFont val="Tahoma"/>
            <family val="2"/>
          </rPr>
          <t xml:space="preserve">
</t>
        </r>
        <r>
          <rPr>
            <sz val="10"/>
            <color rgb="FF000000"/>
            <rFont val="Tahoma"/>
            <family val="2"/>
          </rPr>
          <t>15890</t>
        </r>
      </text>
    </comment>
    <comment ref="E7" authorId="0" shapeId="0" xr:uid="{56E2142C-200E-42E6-AFD3-BA97787FCBC5}">
      <text>
        <r>
          <rPr>
            <b/>
            <sz val="10"/>
            <color rgb="FF000000"/>
            <rFont val="Tahoma"/>
            <family val="2"/>
          </rPr>
          <t>Giờ vàng</t>
        </r>
      </text>
    </comment>
    <comment ref="B8" authorId="0" shapeId="0" xr:uid="{87530256-E0B2-432D-8426-B945E06E48C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8" authorId="0" shapeId="0" xr:uid="{B84B8116-8769-4004-86BE-960C573088EC}">
      <text>
        <r>
          <rPr>
            <b/>
            <sz val="10"/>
            <color rgb="FF000000"/>
            <rFont val="Tahoma"/>
            <family val="2"/>
          </rPr>
          <t>Giờ vàng</t>
        </r>
      </text>
    </comment>
    <comment ref="D9" authorId="3" shapeId="0" xr:uid="{10606C9B-38D2-4AF0-B37D-D6012DE7D581}">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E9" authorId="0" shapeId="0" xr:uid="{F3A8B878-1478-45C5-AD75-A6BB12C85D69}">
      <text>
        <r>
          <rPr>
            <b/>
            <sz val="10"/>
            <color rgb="FF000000"/>
            <rFont val="Tahoma"/>
            <family val="2"/>
          </rPr>
          <t xml:space="preserve">Giờ vàng
</t>
        </r>
        <r>
          <rPr>
            <sz val="10"/>
            <color rgb="FF000000"/>
            <rFont val="Tahoma"/>
            <family val="2"/>
          </rPr>
          <t xml:space="preserve">
</t>
        </r>
      </text>
    </comment>
    <comment ref="B10" authorId="0" shapeId="0" xr:uid="{2E56267F-6D54-43D9-8273-A8B94648161B}">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10" authorId="0" shapeId="0" xr:uid="{A0059A16-C54A-40D2-A60F-C8C37A4A9B23}">
      <text>
        <r>
          <rPr>
            <b/>
            <sz val="10"/>
            <color rgb="FF000000"/>
            <rFont val="Tahoma"/>
            <family val="2"/>
          </rPr>
          <t>Giờ vàng</t>
        </r>
        <r>
          <rPr>
            <sz val="10"/>
            <color rgb="FF000000"/>
            <rFont val="Tahoma"/>
            <family val="2"/>
          </rPr>
          <t xml:space="preserve">
</t>
        </r>
      </text>
    </comment>
    <comment ref="F10" authorId="2" shapeId="0" xr:uid="{8AC41632-8E3A-4E0D-9E2E-2E930753052C}">
      <text>
        <r>
          <rPr>
            <sz val="12"/>
            <color theme="1"/>
            <rFont val="Aptos Narrow"/>
            <family val="2"/>
            <scheme val="minor"/>
          </rPr>
          <t>chit trang:
29.790</t>
        </r>
      </text>
    </comment>
    <comment ref="G10" authorId="1" shapeId="0" xr:uid="{05670C33-0154-4FA2-98CB-70DAB5E09451}">
      <text>
        <r>
          <rPr>
            <b/>
            <sz val="10"/>
            <color rgb="FF000000"/>
            <rFont val="Tahoma"/>
            <family val="2"/>
          </rPr>
          <t>Tran Dat:</t>
        </r>
        <r>
          <rPr>
            <sz val="10"/>
            <color rgb="FF000000"/>
            <rFont val="Tahoma"/>
            <family val="2"/>
          </rPr>
          <t xml:space="preserve">
</t>
        </r>
        <r>
          <rPr>
            <sz val="10"/>
            <color rgb="FF000000"/>
            <rFont val="Tahoma"/>
            <family val="2"/>
          </rPr>
          <t>29.550</t>
        </r>
      </text>
    </comment>
    <comment ref="C12" authorId="4" shapeId="0" xr:uid="{CF42B7C8-36B1-4192-A8D0-EE9C198B7E4B}">
      <text>
        <r>
          <rPr>
            <b/>
            <sz val="10"/>
            <color rgb="FF000000"/>
            <rFont val="Tahoma"/>
            <family val="2"/>
          </rPr>
          <t>W10 18790</t>
        </r>
      </text>
    </comment>
    <comment ref="D12" authorId="3" shapeId="0" xr:uid="{BED9C7D6-D6E2-4184-AF14-0C10676EB961}">
      <text>
        <r>
          <rPr>
            <b/>
            <sz val="10"/>
            <color rgb="FF000000"/>
            <rFont val="Tahoma"/>
            <family val="2"/>
          </rPr>
          <t>Việt Hoàng:</t>
        </r>
        <r>
          <rPr>
            <sz val="10"/>
            <color rgb="FF000000"/>
            <rFont val="Tahoma"/>
            <family val="2"/>
          </rPr>
          <t xml:space="preserve">
</t>
        </r>
        <r>
          <rPr>
            <sz val="10"/>
            <color rgb="FF000000"/>
            <rFont val="Tahoma"/>
            <family val="2"/>
          </rPr>
          <t>18.590.000</t>
        </r>
      </text>
    </comment>
    <comment ref="F12" authorId="2" shapeId="0" xr:uid="{2F4969E6-BA3A-4381-8D6B-E2BEF7978F8A}">
      <text>
        <r>
          <rPr>
            <sz val="12"/>
            <color theme="1"/>
            <rFont val="Aptos Narrow"/>
            <family val="2"/>
            <scheme val="minor"/>
          </rPr>
          <t>chit trang:
18.490</t>
        </r>
      </text>
    </comment>
    <comment ref="B13" authorId="0" shapeId="0" xr:uid="{B19AB318-D11D-4171-A8FD-74BFAE6159C6}">
      <text>
        <r>
          <rPr>
            <b/>
            <sz val="10"/>
            <color rgb="FF000000"/>
            <rFont val="Tahoma"/>
            <family val="2"/>
          </rPr>
          <t xml:space="preserve">was 29140000
</t>
        </r>
        <r>
          <rPr>
            <b/>
            <sz val="10"/>
            <color rgb="FF000000"/>
            <rFont val="Tahoma"/>
            <family val="2"/>
          </rPr>
          <t xml:space="preserve">
</t>
        </r>
        <r>
          <rPr>
            <b/>
            <sz val="10"/>
            <color rgb="FF000000"/>
            <rFont val="Tahoma"/>
            <family val="2"/>
          </rPr>
          <t>VNP150</t>
        </r>
      </text>
    </comment>
    <comment ref="B14" authorId="0" shapeId="0" xr:uid="{2261D3A3-F982-448B-BD91-1D1D9D5256F3}">
      <text>
        <r>
          <rPr>
            <b/>
            <sz val="10"/>
            <color rgb="FF000000"/>
            <rFont val="Tahoma"/>
            <family val="2"/>
          </rPr>
          <t>was 18440</t>
        </r>
      </text>
    </comment>
    <comment ref="D15" authorId="3" shapeId="0" xr:uid="{2D82E12F-D375-4723-84BA-9ECD7AE2A7B0}">
      <text>
        <r>
          <rPr>
            <b/>
            <sz val="10"/>
            <color rgb="FF000000"/>
            <rFont val="Tahoma"/>
            <family val="2"/>
          </rPr>
          <t>Việt Hoàng:</t>
        </r>
        <r>
          <rPr>
            <sz val="10"/>
            <color rgb="FF000000"/>
            <rFont val="Tahoma"/>
            <family val="2"/>
          </rPr>
          <t xml:space="preserve">
</t>
        </r>
        <r>
          <rPr>
            <sz val="10"/>
            <color rgb="FF000000"/>
            <rFont val="Tahoma"/>
            <family val="2"/>
          </rPr>
          <t>12.690.000</t>
        </r>
      </text>
    </comment>
    <comment ref="E15" authorId="0" shapeId="0" xr:uid="{C1BD7E74-1786-442E-A603-109E0FA3F194}">
      <text>
        <r>
          <rPr>
            <b/>
            <sz val="10"/>
            <color rgb="FF000000"/>
            <rFont val="Tahoma"/>
            <family val="2"/>
          </rPr>
          <t xml:space="preserve">was 12690
</t>
        </r>
        <r>
          <rPr>
            <b/>
            <sz val="10"/>
            <color rgb="FF000000"/>
            <rFont val="Tahoma"/>
            <family val="2"/>
          </rPr>
          <t xml:space="preserve">
</t>
        </r>
        <r>
          <rPr>
            <b/>
            <sz val="10"/>
            <color rgb="FF000000"/>
            <rFont val="Tahoma"/>
            <family val="2"/>
          </rPr>
          <t>FS</t>
        </r>
      </text>
    </comment>
    <comment ref="B16" authorId="0" shapeId="0" xr:uid="{C2CCE8C5-5EA9-4A43-8659-A919E442E2AB}">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6" authorId="0" shapeId="0" xr:uid="{2791CF16-4954-4B01-B0B6-2DA3FA9039F4}">
      <text>
        <r>
          <rPr>
            <b/>
            <sz val="10"/>
            <color rgb="FF000000"/>
            <rFont val="Tahoma"/>
            <family val="2"/>
          </rPr>
          <t>Giờ vàng</t>
        </r>
      </text>
    </comment>
    <comment ref="F16" authorId="5" shapeId="0" xr:uid="{3E58BC97-B6EC-49A8-9C35-C5FB16EF68A2}">
      <text>
        <r>
          <rPr>
            <sz val="12"/>
            <color rgb="FF000000"/>
            <rFont val="Aptos Narrow"/>
            <family val="2"/>
          </rPr>
          <t xml:space="preserve">Người dùng Không xác định:
</t>
        </r>
        <r>
          <rPr>
            <sz val="12"/>
            <color rgb="FF000000"/>
            <rFont val="Aptos Narrow"/>
            <family val="2"/>
          </rPr>
          <t>11.390</t>
        </r>
      </text>
    </comment>
    <comment ref="C17" authorId="4" shapeId="0" xr:uid="{01C94575-B731-4AC8-9715-5516F1BE5AB7}">
      <text>
        <r>
          <rPr>
            <b/>
            <sz val="10"/>
            <color rgb="FF000000"/>
            <rFont val="Tahoma"/>
            <family val="2"/>
          </rPr>
          <t>W10 11790</t>
        </r>
      </text>
    </comment>
    <comment ref="D17" authorId="3" shapeId="0" xr:uid="{07A8C503-B97C-49DE-A107-E9D313FAA92E}">
      <text>
        <r>
          <rPr>
            <b/>
            <sz val="10"/>
            <color rgb="FF000000"/>
            <rFont val="Tahoma"/>
            <family val="2"/>
          </rPr>
          <t>Việt Hoàng:</t>
        </r>
        <r>
          <rPr>
            <sz val="10"/>
            <color rgb="FF000000"/>
            <rFont val="Tahoma"/>
            <family val="2"/>
          </rPr>
          <t xml:space="preserve">
</t>
        </r>
        <r>
          <rPr>
            <sz val="10"/>
            <color rgb="FF000000"/>
            <rFont val="Tahoma"/>
            <family val="2"/>
          </rPr>
          <t>11.790.000</t>
        </r>
      </text>
    </comment>
    <comment ref="E17" authorId="0" shapeId="0" xr:uid="{8A4130D3-02D4-4FC8-9A57-A5E336F23277}">
      <text>
        <r>
          <rPr>
            <b/>
            <sz val="10"/>
            <color rgb="FF000000"/>
            <rFont val="Tahoma"/>
            <family val="2"/>
          </rPr>
          <t xml:space="preserve">was 11276
</t>
        </r>
        <r>
          <rPr>
            <b/>
            <sz val="10"/>
            <color rgb="FF000000"/>
            <rFont val="Tahoma"/>
            <family val="2"/>
          </rPr>
          <t xml:space="preserve">
</t>
        </r>
        <r>
          <rPr>
            <b/>
            <sz val="10"/>
            <color rgb="FF000000"/>
            <rFont val="Tahoma"/>
            <family val="2"/>
          </rPr>
          <t>vnp1%</t>
        </r>
      </text>
    </comment>
    <comment ref="F17" authorId="5" shapeId="0" xr:uid="{15846891-53EF-46BE-B31B-D55A01F45AE3}">
      <text>
        <r>
          <rPr>
            <sz val="12"/>
            <color rgb="FF000000"/>
            <rFont val="Aptos Narrow"/>
            <family val="2"/>
          </rPr>
          <t xml:space="preserve">Người dùng Không xác định:
</t>
        </r>
        <r>
          <rPr>
            <sz val="12"/>
            <color rgb="FF000000"/>
            <rFont val="Aptos Narrow"/>
            <family val="2"/>
          </rPr>
          <t>11.790</t>
        </r>
      </text>
    </comment>
    <comment ref="B18" authorId="0" shapeId="0" xr:uid="{9128C7F5-F3AE-4920-A647-551E4CD24E6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8" authorId="4" shapeId="0" xr:uid="{3B9E5337-0A5C-44D0-99B7-0D9F4E02C3AB}">
      <text>
        <r>
          <rPr>
            <b/>
            <sz val="10"/>
            <color rgb="FF000000"/>
            <rFont val="Tahoma"/>
            <family val="2"/>
          </rPr>
          <t>W10 8790</t>
        </r>
      </text>
    </comment>
    <comment ref="E18" authorId="0" shapeId="0" xr:uid="{B4668982-5833-437F-8386-A86708B95ECE}">
      <text>
        <r>
          <rPr>
            <b/>
            <sz val="10"/>
            <color rgb="FF000000"/>
            <rFont val="Tahoma"/>
            <family val="2"/>
          </rPr>
          <t xml:space="preserve">was 8603
</t>
        </r>
        <r>
          <rPr>
            <b/>
            <sz val="10"/>
            <color rgb="FF000000"/>
            <rFont val="Tahoma"/>
            <family val="2"/>
          </rPr>
          <t xml:space="preserve">
</t>
        </r>
        <r>
          <rPr>
            <b/>
            <sz val="10"/>
            <color rgb="FF000000"/>
            <rFont val="Tahoma"/>
            <family val="2"/>
          </rPr>
          <t>vnp1%</t>
        </r>
      </text>
    </comment>
    <comment ref="F18" authorId="5" shapeId="0" xr:uid="{EF7BB2BE-BFBD-4B73-9A3C-E84DC30EE976}">
      <text>
        <r>
          <rPr>
            <sz val="12"/>
            <color rgb="FF000000"/>
            <rFont val="Aptos Narrow"/>
            <family val="2"/>
          </rPr>
          <t xml:space="preserve">Người dùng Không xác định:
</t>
        </r>
        <r>
          <rPr>
            <sz val="12"/>
            <color rgb="FF000000"/>
            <rFont val="Aptos Narrow"/>
            <family val="2"/>
          </rPr>
          <t>8.690</t>
        </r>
      </text>
    </comment>
    <comment ref="G18" authorId="1" shapeId="0" xr:uid="{4AAD654C-7EE2-40F6-9A79-0D177F01B8F7}">
      <text>
        <r>
          <rPr>
            <b/>
            <sz val="10"/>
            <color rgb="FF000000"/>
            <rFont val="Tahoma"/>
            <family val="2"/>
          </rPr>
          <t>Tran Dat:</t>
        </r>
        <r>
          <rPr>
            <sz val="10"/>
            <color rgb="FF000000"/>
            <rFont val="Tahoma"/>
            <family val="2"/>
          </rPr>
          <t xml:space="preserve">
</t>
        </r>
        <r>
          <rPr>
            <sz val="10"/>
            <color rgb="FF000000"/>
            <rFont val="Tahoma"/>
            <family val="2"/>
          </rPr>
          <t>8590</t>
        </r>
      </text>
    </comment>
    <comment ref="B19" authorId="0" shapeId="0" xr:uid="{D3E6D696-A338-4475-A2D1-8C39A98E93F5}">
      <text>
        <r>
          <rPr>
            <b/>
            <sz val="10"/>
            <color rgb="FF000000"/>
            <rFont val="Tahoma"/>
            <family val="2"/>
          </rPr>
          <t>was 14390</t>
        </r>
      </text>
    </comment>
    <comment ref="C19" authorId="4" shapeId="0" xr:uid="{BE8A2FE8-3115-4FC2-9869-C8834BB60ABE}">
      <text>
        <r>
          <rPr>
            <b/>
            <sz val="10"/>
            <color rgb="FF000000"/>
            <rFont val="Tahoma"/>
            <family val="2"/>
          </rPr>
          <t>W10 14690</t>
        </r>
      </text>
    </comment>
    <comment ref="D19" authorId="3" shapeId="0" xr:uid="{DEA05F4A-570E-4DAB-B801-63AF69674F6E}">
      <text>
        <r>
          <rPr>
            <b/>
            <sz val="10"/>
            <color rgb="FF000000"/>
            <rFont val="Tahoma"/>
            <family val="2"/>
          </rPr>
          <t>Việt Hoàng:</t>
        </r>
        <r>
          <rPr>
            <sz val="10"/>
            <color rgb="FF000000"/>
            <rFont val="Tahoma"/>
            <family val="2"/>
          </rPr>
          <t xml:space="preserve">
</t>
        </r>
        <r>
          <rPr>
            <sz val="10"/>
            <color rgb="FF000000"/>
            <rFont val="Tahoma"/>
            <family val="2"/>
          </rPr>
          <t>14.490.000</t>
        </r>
      </text>
    </comment>
    <comment ref="E19" authorId="0" shapeId="0" xr:uid="{14224B50-3788-440B-968C-FDE2CC06F155}">
      <text>
        <r>
          <rPr>
            <b/>
            <sz val="10"/>
            <color rgb="FF000000"/>
            <rFont val="Tahoma"/>
            <family val="2"/>
          </rPr>
          <t xml:space="preserve">was 14048
</t>
        </r>
        <r>
          <rPr>
            <b/>
            <sz val="10"/>
            <color rgb="FF000000"/>
            <rFont val="Tahoma"/>
            <family val="2"/>
          </rPr>
          <t xml:space="preserve">
</t>
        </r>
        <r>
          <rPr>
            <b/>
            <sz val="10"/>
            <color rgb="FF000000"/>
            <rFont val="Tahoma"/>
            <family val="2"/>
          </rPr>
          <t>vnp1%</t>
        </r>
      </text>
    </comment>
    <comment ref="F19" authorId="5" shapeId="0" xr:uid="{C861EA56-43C0-49E2-BC6D-B65675BEC4EF}">
      <text>
        <r>
          <rPr>
            <sz val="12"/>
            <color rgb="FF000000"/>
            <rFont val="Aptos Narrow"/>
            <family val="2"/>
          </rPr>
          <t xml:space="preserve">Người dùng Không xác định:
</t>
        </r>
        <r>
          <rPr>
            <sz val="12"/>
            <color rgb="FF000000"/>
            <rFont val="Aptos Narrow"/>
            <family val="2"/>
          </rPr>
          <t>14.590</t>
        </r>
      </text>
    </comment>
    <comment ref="G19" authorId="1" shapeId="0" xr:uid="{0AE72B9E-8564-47DD-809E-B845A2A53258}">
      <text>
        <r>
          <rPr>
            <b/>
            <sz val="10"/>
            <color rgb="FF000000"/>
            <rFont val="Tahoma"/>
            <family val="2"/>
          </rPr>
          <t>Tran Dat:</t>
        </r>
        <r>
          <rPr>
            <sz val="10"/>
            <color rgb="FF000000"/>
            <rFont val="Tahoma"/>
            <family val="2"/>
          </rPr>
          <t xml:space="preserve">
</t>
        </r>
        <r>
          <rPr>
            <sz val="10"/>
            <color rgb="FF000000"/>
            <rFont val="Tahoma"/>
            <family val="2"/>
          </rPr>
          <t>14490</t>
        </r>
      </text>
    </comment>
    <comment ref="C20" authorId="4" shapeId="0" xr:uid="{46ED0942-626B-4B3A-AFD2-89C2DCC407A9}">
      <text>
        <r>
          <rPr>
            <b/>
            <sz val="10"/>
            <color rgb="FF000000"/>
            <rFont val="Tahoma"/>
            <family val="2"/>
          </rPr>
          <t>W10 20790</t>
        </r>
      </text>
    </comment>
    <comment ref="D20" authorId="3" shapeId="0" xr:uid="{327DBEFB-3D91-4E22-BA3C-4C581CFC8E67}">
      <text>
        <r>
          <rPr>
            <b/>
            <sz val="10"/>
            <color rgb="FF000000"/>
            <rFont val="Tahoma"/>
            <family val="2"/>
          </rPr>
          <t>Việt Hoàng:</t>
        </r>
        <r>
          <rPr>
            <sz val="10"/>
            <color rgb="FF000000"/>
            <rFont val="Tahoma"/>
            <family val="2"/>
          </rPr>
          <t xml:space="preserve">
</t>
        </r>
        <r>
          <rPr>
            <sz val="10"/>
            <color rgb="FF000000"/>
            <rFont val="Tahoma"/>
            <family val="2"/>
          </rPr>
          <t>20.590.000</t>
        </r>
      </text>
    </comment>
    <comment ref="F20" authorId="5" shapeId="0" xr:uid="{D48F0385-BDA1-4449-AC8A-87F79B0A28EA}">
      <text>
        <r>
          <rPr>
            <sz val="12"/>
            <color rgb="FF000000"/>
            <rFont val="Aptos Narrow"/>
            <family val="2"/>
          </rPr>
          <t xml:space="preserve">Người dùng Không xác định:
</t>
        </r>
        <r>
          <rPr>
            <sz val="12"/>
            <color rgb="FF000000"/>
            <rFont val="Aptos Narrow"/>
            <family val="2"/>
          </rPr>
          <t>19.990k</t>
        </r>
      </text>
    </comment>
    <comment ref="G20" authorId="1" shapeId="0" xr:uid="{A634B6C8-7AE8-4405-B81A-B266A39DDF34}">
      <text>
        <r>
          <rPr>
            <b/>
            <sz val="10"/>
            <color rgb="FF000000"/>
            <rFont val="Tahoma"/>
            <family val="2"/>
          </rPr>
          <t>Tran Dat:</t>
        </r>
        <r>
          <rPr>
            <sz val="10"/>
            <color rgb="FF000000"/>
            <rFont val="Tahoma"/>
            <family val="2"/>
          </rPr>
          <t>19990</t>
        </r>
      </text>
    </comment>
    <comment ref="C21" authorId="4" shapeId="0" xr:uid="{ED60A19A-DC0A-4B12-9845-8ACE2A238B20}">
      <text>
        <r>
          <rPr>
            <b/>
            <sz val="10"/>
            <color rgb="FF000000"/>
            <rFont val="Tahoma"/>
            <family val="2"/>
          </rPr>
          <t>W10 25990</t>
        </r>
      </text>
    </comment>
    <comment ref="D21" authorId="3" shapeId="0" xr:uid="{C0153C82-97C3-4E41-A617-D5B7B2E88A73}">
      <text>
        <r>
          <rPr>
            <b/>
            <sz val="10"/>
            <color rgb="FF000000"/>
            <rFont val="Tahoma"/>
            <family val="2"/>
          </rPr>
          <t>Việt Hoàng:</t>
        </r>
        <r>
          <rPr>
            <sz val="10"/>
            <color rgb="FF000000"/>
            <rFont val="Tahoma"/>
            <family val="2"/>
          </rPr>
          <t xml:space="preserve">
</t>
        </r>
        <r>
          <rPr>
            <sz val="10"/>
            <color rgb="FF000000"/>
            <rFont val="Tahoma"/>
            <family val="2"/>
          </rPr>
          <t>25.990.000</t>
        </r>
      </text>
    </comment>
    <comment ref="F21" authorId="5" shapeId="0" xr:uid="{21545D22-39D4-4517-9DE4-247DB2B04E42}">
      <text>
        <r>
          <rPr>
            <sz val="12"/>
            <color rgb="FF000000"/>
            <rFont val="Aptos Narrow"/>
            <family val="2"/>
          </rPr>
          <t xml:space="preserve">Người dùng Không xác định:
</t>
        </r>
        <r>
          <rPr>
            <sz val="12"/>
            <color rgb="FF000000"/>
            <rFont val="Aptos Narrow"/>
            <family val="2"/>
          </rPr>
          <t>25.890</t>
        </r>
      </text>
    </comment>
    <comment ref="B22" authorId="0" shapeId="0" xr:uid="{B0142DA6-BDC9-42DD-AC63-27582E873A08}">
      <text>
        <r>
          <rPr>
            <b/>
            <sz val="10"/>
            <color rgb="FF000000"/>
            <rFont val="Tahoma"/>
            <family val="2"/>
          </rPr>
          <t>was 36640</t>
        </r>
      </text>
    </comment>
    <comment ref="C22" authorId="4" shapeId="0" xr:uid="{4C2D1033-ED8F-4817-85FF-009CC4CB595B}">
      <text>
        <r>
          <rPr>
            <b/>
            <sz val="10"/>
            <color rgb="FF000000"/>
            <rFont val="Tahoma"/>
            <family val="2"/>
          </rPr>
          <t>W10 33090</t>
        </r>
      </text>
    </comment>
    <comment ref="D22" authorId="3" shapeId="0" xr:uid="{0195B1AB-069D-4674-B987-FF30C9AFEB2A}">
      <text>
        <r>
          <rPr>
            <b/>
            <sz val="10"/>
            <color rgb="FF000000"/>
            <rFont val="Tahoma"/>
            <family val="2"/>
          </rPr>
          <t>Việt Hoàng:</t>
        </r>
        <r>
          <rPr>
            <sz val="10"/>
            <color rgb="FF000000"/>
            <rFont val="Tahoma"/>
            <family val="2"/>
          </rPr>
          <t xml:space="preserve">
</t>
        </r>
        <r>
          <rPr>
            <sz val="10"/>
            <color rgb="FF000000"/>
            <rFont val="Tahoma"/>
            <family val="2"/>
          </rPr>
          <t>33.590.000</t>
        </r>
      </text>
    </comment>
    <comment ref="F22" authorId="2" shapeId="0" xr:uid="{BE0729F7-180A-4412-83DD-BA1CCC66144F}">
      <text>
        <r>
          <rPr>
            <sz val="12"/>
            <color theme="1"/>
            <rFont val="Aptos Narrow"/>
            <family val="2"/>
            <scheme val="minor"/>
          </rPr>
          <t>chit trang:
32.990</t>
        </r>
      </text>
    </comment>
    <comment ref="G22" authorId="1" shapeId="0" xr:uid="{807305FF-8911-4011-A416-4F634C67ECF4}">
      <text>
        <r>
          <rPr>
            <b/>
            <sz val="10"/>
            <color rgb="FF000000"/>
            <rFont val="Tahoma"/>
            <family val="2"/>
          </rPr>
          <t>Tran Dat:</t>
        </r>
        <r>
          <rPr>
            <sz val="10"/>
            <color rgb="FF000000"/>
            <rFont val="Tahoma"/>
            <family val="2"/>
          </rPr>
          <t xml:space="preserve">
</t>
        </r>
        <r>
          <rPr>
            <sz val="10"/>
            <color rgb="FF000000"/>
            <rFont val="Tahoma"/>
            <family val="2"/>
          </rPr>
          <t>35990</t>
        </r>
      </text>
    </comment>
    <comment ref="G23" authorId="1" shapeId="0" xr:uid="{58172445-229D-4C6B-8881-D2CE3C379348}">
      <text>
        <r>
          <rPr>
            <b/>
            <sz val="10"/>
            <color rgb="FF000000"/>
            <rFont val="Tahoma"/>
            <family val="2"/>
          </rPr>
          <t>Tran Dat:</t>
        </r>
        <r>
          <rPr>
            <sz val="10"/>
            <color rgb="FF000000"/>
            <rFont val="Tahoma"/>
            <family val="2"/>
          </rPr>
          <t xml:space="preserve">
</t>
        </r>
        <r>
          <rPr>
            <sz val="10"/>
            <color rgb="FF000000"/>
            <rFont val="Tahoma"/>
            <family val="2"/>
          </rPr>
          <t>5690</t>
        </r>
      </text>
    </comment>
    <comment ref="G24" authorId="1" shapeId="0" xr:uid="{C2D6C698-DA55-473A-AD62-1626822D9D2B}">
      <text>
        <r>
          <rPr>
            <b/>
            <sz val="10"/>
            <color rgb="FF000000"/>
            <rFont val="Tahoma"/>
            <family val="2"/>
          </rPr>
          <t>Tran Dat:</t>
        </r>
        <r>
          <rPr>
            <sz val="10"/>
            <color rgb="FF000000"/>
            <rFont val="Tahoma"/>
            <family val="2"/>
          </rPr>
          <t xml:space="preserve">
</t>
        </r>
        <r>
          <rPr>
            <sz val="10"/>
            <color rgb="FF000000"/>
            <rFont val="Tahoma"/>
            <family val="2"/>
          </rPr>
          <t>6590</t>
        </r>
      </text>
    </comment>
    <comment ref="G25" authorId="1" shapeId="0" xr:uid="{6AC32314-79D4-40ED-B282-4FDC66AE6BA9}">
      <text>
        <r>
          <rPr>
            <b/>
            <sz val="10"/>
            <color rgb="FF000000"/>
            <rFont val="Tahoma"/>
            <family val="2"/>
          </rPr>
          <t>Tran Dat:</t>
        </r>
        <r>
          <rPr>
            <sz val="10"/>
            <color rgb="FF000000"/>
            <rFont val="Tahoma"/>
            <family val="2"/>
          </rPr>
          <t xml:space="preserve">
</t>
        </r>
        <r>
          <rPr>
            <sz val="10"/>
            <color rgb="FF000000"/>
            <rFont val="Tahoma"/>
            <family val="2"/>
          </rPr>
          <t>6590</t>
        </r>
      </text>
    </comment>
    <comment ref="G26" authorId="1" shapeId="0" xr:uid="{67A6E962-51E2-4040-9792-EB065243EB66}">
      <text>
        <r>
          <rPr>
            <b/>
            <sz val="10"/>
            <color rgb="FF000000"/>
            <rFont val="Tahoma"/>
            <family val="2"/>
          </rPr>
          <t>Tran Dat:</t>
        </r>
        <r>
          <rPr>
            <sz val="10"/>
            <color rgb="FF000000"/>
            <rFont val="Tahoma"/>
            <family val="2"/>
          </rPr>
          <t xml:space="preserve">
</t>
        </r>
        <r>
          <rPr>
            <sz val="10"/>
            <color rgb="FF000000"/>
            <rFont val="Tahoma"/>
            <family val="2"/>
          </rPr>
          <t>7690</t>
        </r>
      </text>
    </comment>
    <comment ref="G27" authorId="1" shapeId="0" xr:uid="{D8F1E3C6-6615-4615-A26F-1E84BBA057BA}">
      <text>
        <r>
          <rPr>
            <b/>
            <sz val="10"/>
            <color rgb="FF000000"/>
            <rFont val="Tahoma"/>
            <family val="2"/>
          </rPr>
          <t>Tran Dat:</t>
        </r>
        <r>
          <rPr>
            <sz val="10"/>
            <color rgb="FF000000"/>
            <rFont val="Tahoma"/>
            <family val="2"/>
          </rPr>
          <t xml:space="preserve">
</t>
        </r>
        <r>
          <rPr>
            <sz val="10"/>
            <color rgb="FF000000"/>
            <rFont val="Tahoma"/>
            <family val="2"/>
          </rPr>
          <t>8390</t>
        </r>
      </text>
    </comment>
    <comment ref="B30" authorId="0" shapeId="0" xr:uid="{8B395BFF-7BA3-4661-B539-A858907DB100}">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F31" authorId="5" shapeId="0" xr:uid="{A6B11161-0F89-446F-8C8C-C832985E8B9E}">
      <text>
        <r>
          <rPr>
            <sz val="12"/>
            <color theme="1"/>
            <rFont val="Aptos Narrow"/>
            <family val="2"/>
            <scheme val="minor"/>
          </rPr>
          <t>Người dùng Không xác định
18.190</t>
        </r>
      </text>
    </comment>
    <comment ref="B32" authorId="0" shapeId="0" xr:uid="{98852E42-6EC8-449A-B863-1614F415632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3" authorId="0" shapeId="0" xr:uid="{77598E43-5FF1-4F1A-8727-30089101D7E8}">
      <text>
        <r>
          <rPr>
            <b/>
            <sz val="10"/>
            <color rgb="FF000000"/>
            <rFont val="Tahoma"/>
            <family val="2"/>
          </rPr>
          <t xml:space="preserve">was 4490
</t>
        </r>
      </text>
    </comment>
    <comment ref="F33" authorId="5" shapeId="0" xr:uid="{5AB4D2A1-029A-4125-94C0-D077705273AA}">
      <text>
        <r>
          <rPr>
            <sz val="12"/>
            <color theme="1"/>
            <rFont val="Aptos Narrow"/>
            <family val="2"/>
            <scheme val="minor"/>
          </rPr>
          <t>Người dùng Không xác định:
4.490</t>
        </r>
      </text>
    </comment>
    <comment ref="G33" authorId="1" shapeId="0" xr:uid="{7F93A0D5-7387-44E8-A9CF-619F2E1A3C92}">
      <text>
        <r>
          <rPr>
            <b/>
            <sz val="10"/>
            <color rgb="FF000000"/>
            <rFont val="Tahoma"/>
            <family val="2"/>
          </rPr>
          <t>Tran Dat:</t>
        </r>
        <r>
          <rPr>
            <sz val="10"/>
            <color rgb="FF000000"/>
            <rFont val="Tahoma"/>
            <family val="2"/>
          </rPr>
          <t xml:space="preserve">
</t>
        </r>
        <r>
          <rPr>
            <sz val="10"/>
            <color rgb="FF000000"/>
            <rFont val="Tahoma"/>
            <family val="2"/>
          </rPr>
          <t>4190</t>
        </r>
      </text>
    </comment>
    <comment ref="B34" authorId="0" shapeId="0" xr:uid="{08840780-8391-4630-B37B-06FB227F529D}">
      <text>
        <r>
          <rPr>
            <b/>
            <sz val="10"/>
            <color rgb="FF000000"/>
            <rFont val="Tahoma"/>
            <family val="2"/>
          </rPr>
          <t>was 3190</t>
        </r>
      </text>
    </comment>
    <comment ref="F34" authorId="5" shapeId="0" xr:uid="{137E8B66-6226-42A9-AE6C-E8B34D7E0992}">
      <text>
        <r>
          <rPr>
            <sz val="12"/>
            <color theme="1"/>
            <rFont val="Aptos Narrow"/>
            <family val="2"/>
            <scheme val="minor"/>
          </rPr>
          <t>Người dùng Không xác định:3290</t>
        </r>
      </text>
    </comment>
    <comment ref="G34" authorId="1" shapeId="0" xr:uid="{FD6B7D1E-9838-41D6-A2E1-E5FD7889D800}">
      <text>
        <r>
          <rPr>
            <b/>
            <sz val="10"/>
            <color rgb="FF000000"/>
            <rFont val="Tahoma"/>
            <family val="2"/>
          </rPr>
          <t>Tran Dat:</t>
        </r>
        <r>
          <rPr>
            <sz val="10"/>
            <color rgb="FF000000"/>
            <rFont val="Tahoma"/>
            <family val="2"/>
          </rPr>
          <t xml:space="preserve">
</t>
        </r>
        <r>
          <rPr>
            <sz val="10"/>
            <color rgb="FF000000"/>
            <rFont val="Tahoma"/>
            <family val="2"/>
          </rPr>
          <t>2890</t>
        </r>
      </text>
    </comment>
    <comment ref="B35" authorId="0" shapeId="0" xr:uid="{A5FF05E3-544B-46AE-8CAA-B23870D7B562}">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5" authorId="4" shapeId="0" xr:uid="{EAE5D7BB-FAC0-469D-9CAB-BBFF98C99DCC}">
      <text>
        <r>
          <rPr>
            <b/>
            <sz val="10"/>
            <color rgb="FF000000"/>
            <rFont val="Tahoma"/>
            <family val="2"/>
          </rPr>
          <t>W10 17190</t>
        </r>
      </text>
    </comment>
    <comment ref="F36" authorId="5" shapeId="0" xr:uid="{7011C991-2E3F-4B10-8E4E-08354FB703CD}">
      <text>
        <r>
          <rPr>
            <sz val="12"/>
            <color theme="1"/>
            <rFont val="Aptos Narrow"/>
            <family val="2"/>
            <scheme val="minor"/>
          </rPr>
          <t>Người dùng Không xác định:
19.590</t>
        </r>
      </text>
    </comment>
    <comment ref="B37" authorId="0" shapeId="0" xr:uid="{EA2241AC-D446-41C9-95FC-225914316072}">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38" authorId="4" shapeId="0" xr:uid="{3AA16343-0435-4C90-94B2-626C2AC9389E}">
      <text>
        <r>
          <rPr>
            <b/>
            <sz val="10"/>
            <color rgb="FF000000"/>
            <rFont val="Tahoma"/>
            <family val="2"/>
          </rPr>
          <t>W10 24290</t>
        </r>
      </text>
    </comment>
    <comment ref="D38" authorId="3" shapeId="0" xr:uid="{30D366BC-C4F3-4658-A86F-DF807CF086F7}">
      <text>
        <r>
          <rPr>
            <b/>
            <sz val="10"/>
            <color rgb="FF000000"/>
            <rFont val="Tahoma"/>
            <family val="2"/>
          </rPr>
          <t>Việt Hoàng:</t>
        </r>
        <r>
          <rPr>
            <sz val="10"/>
            <color rgb="FF000000"/>
            <rFont val="Tahoma"/>
            <family val="2"/>
          </rPr>
          <t xml:space="preserve">
</t>
        </r>
        <r>
          <rPr>
            <sz val="10"/>
            <color rgb="FF000000"/>
            <rFont val="Tahoma"/>
            <family val="2"/>
          </rPr>
          <t>24.290.000</t>
        </r>
      </text>
    </comment>
    <comment ref="F38" authorId="5" shapeId="0" xr:uid="{6DB8DD40-0127-4768-971B-2A1D7175213B}">
      <text>
        <r>
          <rPr>
            <sz val="12"/>
            <color theme="1"/>
            <rFont val="Aptos Narrow"/>
            <family val="2"/>
            <scheme val="minor"/>
          </rPr>
          <t>Người dùng Không xác định:
24.290</t>
        </r>
      </text>
    </comment>
    <comment ref="G38" authorId="1" shapeId="0" xr:uid="{62F8C361-6C0C-4FF2-818A-C38068BE11F0}">
      <text>
        <r>
          <rPr>
            <b/>
            <sz val="10"/>
            <color rgb="FF000000"/>
            <rFont val="Tahoma"/>
            <family val="2"/>
          </rPr>
          <t>Tran Dat:</t>
        </r>
        <r>
          <rPr>
            <sz val="10"/>
            <color rgb="FF000000"/>
            <rFont val="Tahoma"/>
            <family val="2"/>
          </rPr>
          <t xml:space="preserve">
</t>
        </r>
        <r>
          <rPr>
            <sz val="10"/>
            <color rgb="FF000000"/>
            <rFont val="Tahoma"/>
            <family val="2"/>
          </rPr>
          <t>24290</t>
        </r>
      </text>
    </comment>
    <comment ref="D39" authorId="3" shapeId="0" xr:uid="{89E34937-DC6C-45AF-B8A3-337BEC460FFA}">
      <text>
        <r>
          <rPr>
            <b/>
            <sz val="10"/>
            <color rgb="FF000000"/>
            <rFont val="Tahoma"/>
            <family val="2"/>
          </rPr>
          <t>Việt Hoàng:</t>
        </r>
        <r>
          <rPr>
            <sz val="10"/>
            <color rgb="FF000000"/>
            <rFont val="Tahoma"/>
            <family val="2"/>
          </rPr>
          <t xml:space="preserve">
</t>
        </r>
        <r>
          <rPr>
            <sz val="10"/>
            <color rgb="FF000000"/>
            <rFont val="Tahoma"/>
            <family val="2"/>
          </rPr>
          <t>29.490.000</t>
        </r>
      </text>
    </comment>
    <comment ref="F39" authorId="5" shapeId="0" xr:uid="{24E2A00E-81CA-4DC0-8B13-83E5B5E3271B}">
      <text>
        <r>
          <rPr>
            <sz val="12"/>
            <color theme="1"/>
            <rFont val="Aptos Narrow"/>
            <family val="2"/>
            <scheme val="minor"/>
          </rPr>
          <t>Người dùng Không xác định:
28.990</t>
        </r>
      </text>
    </comment>
    <comment ref="G39" authorId="1" shapeId="0" xr:uid="{D5506C2C-131B-40CD-B8A2-CA9CEE740D02}">
      <text>
        <r>
          <rPr>
            <b/>
            <sz val="10"/>
            <color rgb="FF000000"/>
            <rFont val="Tahoma"/>
            <family val="2"/>
          </rPr>
          <t>Tran Dat:</t>
        </r>
        <r>
          <rPr>
            <sz val="10"/>
            <color rgb="FF000000"/>
            <rFont val="Tahoma"/>
            <family val="2"/>
          </rPr>
          <t xml:space="preserve">
</t>
        </r>
        <r>
          <rPr>
            <sz val="10"/>
            <color rgb="FF000000"/>
            <rFont val="Tahoma"/>
            <family val="2"/>
          </rPr>
          <t>29490</t>
        </r>
      </text>
    </comment>
    <comment ref="G40" authorId="1" shapeId="0" xr:uid="{24983B65-B6F5-465E-BE24-59E9425754AE}">
      <text>
        <r>
          <rPr>
            <b/>
            <sz val="10"/>
            <color rgb="FF000000"/>
            <rFont val="Tahoma"/>
            <family val="2"/>
          </rPr>
          <t>Tran Dat:</t>
        </r>
        <r>
          <rPr>
            <sz val="10"/>
            <color rgb="FF000000"/>
            <rFont val="Tahoma"/>
            <family val="2"/>
          </rPr>
          <t xml:space="preserve">
</t>
        </r>
        <r>
          <rPr>
            <sz val="10"/>
            <color rgb="FF000000"/>
            <rFont val="Tahoma"/>
            <family val="2"/>
          </rPr>
          <t>38290</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Tran Dat</author>
    <author>Duy</author>
    <author>Việt Hoàng</author>
    <author>Người dùng Khách</author>
  </authors>
  <commentList>
    <comment ref="E2" authorId="0" shapeId="0" xr:uid="{708E0051-F1EA-8740-A62F-CA86ADB80817}">
      <text>
        <r>
          <rPr>
            <b/>
            <sz val="10"/>
            <color rgb="FF000000"/>
            <rFont val="Tahoma"/>
            <family val="2"/>
          </rPr>
          <t>VNP500K</t>
        </r>
      </text>
    </comment>
    <comment ref="E3" authorId="0" shapeId="0" xr:uid="{214A6304-31EC-1240-ACB8-7F9DA65AFA04}">
      <text>
        <r>
          <rPr>
            <b/>
            <sz val="10"/>
            <color rgb="FF000000"/>
            <rFont val="Tahoma"/>
            <family val="2"/>
          </rPr>
          <t>VNP500</t>
        </r>
      </text>
    </comment>
    <comment ref="E4" authorId="0" shapeId="0" xr:uid="{50974A5B-8FFF-7F4B-9F91-3DEC2BEB7975}">
      <text>
        <r>
          <rPr>
            <b/>
            <sz val="10"/>
            <color rgb="FF000000"/>
            <rFont val="Tahoma"/>
            <family val="2"/>
          </rPr>
          <t>VNP500</t>
        </r>
      </text>
    </comment>
    <comment ref="E6" authorId="0" shapeId="0" xr:uid="{2C649F76-24A3-9D48-A30F-EA78F0A1FA25}">
      <text>
        <r>
          <rPr>
            <b/>
            <sz val="10"/>
            <color rgb="FF000000"/>
            <rFont val="Tahoma"/>
            <family val="2"/>
          </rPr>
          <t>giờ vàng</t>
        </r>
      </text>
    </comment>
    <comment ref="E7" authorId="0" shapeId="0" xr:uid="{287C8328-19B0-6943-9AD0-1E6D6FB43669}">
      <text>
        <r>
          <rPr>
            <b/>
            <sz val="10"/>
            <color rgb="FF000000"/>
            <rFont val="Tahoma"/>
            <family val="2"/>
          </rPr>
          <t>Giờ vàng</t>
        </r>
      </text>
    </comment>
    <comment ref="B8" authorId="0" shapeId="0" xr:uid="{1DD00601-B7AC-9F4E-901B-19812518587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8" authorId="0" shapeId="0" xr:uid="{83211C01-F9CD-9A4C-86F9-1A87B13CA2B0}">
      <text>
        <r>
          <rPr>
            <b/>
            <sz val="10"/>
            <color rgb="FF000000"/>
            <rFont val="Tahoma"/>
            <family val="2"/>
          </rPr>
          <t>Giờ vàng</t>
        </r>
      </text>
    </comment>
    <comment ref="C9" authorId="1" shapeId="0" xr:uid="{33FBAC8A-ADFE-4577-8157-AEAD42374261}">
      <text>
        <r>
          <rPr>
            <sz val="12"/>
            <color theme="1"/>
            <rFont val="Aptos Narrow"/>
            <family val="2"/>
            <scheme val="minor"/>
          </rPr>
          <t>W12 24.990</t>
        </r>
      </text>
    </comment>
    <comment ref="E9" authorId="0" shapeId="0" xr:uid="{8177DA55-D7A4-FC47-8935-39AEDE59105F}">
      <text>
        <r>
          <rPr>
            <b/>
            <sz val="10"/>
            <color rgb="FF000000"/>
            <rFont val="Tahoma"/>
            <family val="2"/>
          </rPr>
          <t xml:space="preserve">Giờ vàng
</t>
        </r>
        <r>
          <rPr>
            <sz val="10"/>
            <color rgb="FF000000"/>
            <rFont val="Tahoma"/>
            <family val="2"/>
          </rPr>
          <t xml:space="preserve">
</t>
        </r>
      </text>
    </comment>
    <comment ref="B10" authorId="0" shapeId="0" xr:uid="{A93BC308-EC1D-6D44-A713-30C5469D76B6}">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E10" authorId="0" shapeId="0" xr:uid="{65CB4BC0-0FDC-1D47-B514-B0FD4C73278A}">
      <text>
        <r>
          <rPr>
            <b/>
            <sz val="10"/>
            <color rgb="FF000000"/>
            <rFont val="Tahoma"/>
            <family val="2"/>
          </rPr>
          <t>Giờ vàng</t>
        </r>
        <r>
          <rPr>
            <sz val="10"/>
            <color rgb="FF000000"/>
            <rFont val="Tahoma"/>
            <family val="2"/>
          </rPr>
          <t xml:space="preserve">
</t>
        </r>
      </text>
    </comment>
    <comment ref="G10" authorId="2" shapeId="0" xr:uid="{F0DE3C8C-C0C9-F443-84D1-6CFEDA3FFEED}">
      <text>
        <r>
          <rPr>
            <b/>
            <sz val="10"/>
            <color rgb="FF000000"/>
            <rFont val="Tahoma"/>
            <family val="2"/>
          </rPr>
          <t>Tran Dat:</t>
        </r>
        <r>
          <rPr>
            <sz val="10"/>
            <color rgb="FF000000"/>
            <rFont val="Tahoma"/>
            <family val="2"/>
          </rPr>
          <t xml:space="preserve">
</t>
        </r>
        <r>
          <rPr>
            <sz val="10"/>
            <color rgb="FF000000"/>
            <rFont val="Tahoma"/>
            <family val="2"/>
          </rPr>
          <t>29.490</t>
        </r>
      </text>
    </comment>
    <comment ref="C11" authorId="1" shapeId="0" xr:uid="{8ADE5A64-D0A8-4280-9A68-37356FC68629}">
      <text>
        <r>
          <rPr>
            <sz val="12"/>
            <color theme="1"/>
            <rFont val="Aptos Narrow"/>
            <family val="2"/>
            <scheme val="minor"/>
          </rPr>
          <t>W12 15.290</t>
        </r>
      </text>
    </comment>
    <comment ref="C12" authorId="3" shapeId="0" xr:uid="{A38B09D3-7CFF-3B40-AB3E-4419DB5AE52C}">
      <text>
        <r>
          <rPr>
            <sz val="12"/>
            <color theme="1"/>
            <rFont val="Aptos Narrow"/>
            <family val="2"/>
            <scheme val="minor"/>
          </rPr>
          <t>W12 18590</t>
        </r>
      </text>
    </comment>
    <comment ref="C13" authorId="1" shapeId="0" xr:uid="{A5B969DA-2942-4521-92D8-1202F635C4B1}">
      <text>
        <r>
          <rPr>
            <sz val="12"/>
            <color theme="1"/>
            <rFont val="Aptos Narrow"/>
            <family val="2"/>
            <scheme val="minor"/>
          </rPr>
          <t>W12 12390</t>
        </r>
      </text>
    </comment>
    <comment ref="D13" authorId="4" shapeId="0" xr:uid="{7734069B-3504-ED49-8805-9B69C03E601C}">
      <text>
        <r>
          <rPr>
            <b/>
            <sz val="10"/>
            <color rgb="FF000000"/>
            <rFont val="Tahoma"/>
            <family val="2"/>
          </rPr>
          <t>Việt Hoàng:</t>
        </r>
        <r>
          <rPr>
            <sz val="10"/>
            <color rgb="FF000000"/>
            <rFont val="Tahoma"/>
            <family val="2"/>
          </rPr>
          <t xml:space="preserve">
</t>
        </r>
        <r>
          <rPr>
            <sz val="10"/>
            <color rgb="FF000000"/>
            <rFont val="Tahoma"/>
            <family val="2"/>
          </rPr>
          <t>12.390.000</t>
        </r>
      </text>
    </comment>
    <comment ref="E13" authorId="0" shapeId="0" xr:uid="{02281365-5356-8E49-89BC-296779E3B44A}">
      <text>
        <r>
          <rPr>
            <b/>
            <sz val="10"/>
            <color rgb="FF000000"/>
            <rFont val="Tahoma"/>
            <family val="2"/>
          </rPr>
          <t xml:space="preserve">was 12690
</t>
        </r>
        <r>
          <rPr>
            <b/>
            <sz val="10"/>
            <color rgb="FF000000"/>
            <rFont val="Tahoma"/>
            <family val="2"/>
          </rPr>
          <t xml:space="preserve">
</t>
        </r>
        <r>
          <rPr>
            <b/>
            <sz val="10"/>
            <color rgb="FF000000"/>
            <rFont val="Tahoma"/>
            <family val="2"/>
          </rPr>
          <t>FS</t>
        </r>
      </text>
    </comment>
    <comment ref="F13" authorId="5" shapeId="0" xr:uid="{6027FC0E-B01D-4F8B-83BB-252CD231C91D}">
      <text>
        <r>
          <rPr>
            <sz val="12"/>
            <color theme="1"/>
            <rFont val="Aptos Narrow"/>
            <family val="2"/>
            <scheme val="minor"/>
          </rPr>
          <t>Người dùng Không xác định:
12.390</t>
        </r>
      </text>
    </comment>
    <comment ref="B14" authorId="0" shapeId="0" xr:uid="{9A3B14FA-F9F0-4248-B74C-B523876FC380}">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4" authorId="0" shapeId="0" xr:uid="{5CA91116-61C5-B448-8DA5-4AF4A84A68C9}">
      <text>
        <r>
          <rPr>
            <b/>
            <sz val="10"/>
            <color rgb="FF000000"/>
            <rFont val="Tahoma"/>
            <family val="2"/>
          </rPr>
          <t>Giờ vàng</t>
        </r>
      </text>
    </comment>
    <comment ref="F14" authorId="5" shapeId="0" xr:uid="{468DB3EB-3B52-2942-BAE7-4550DA881039}">
      <text>
        <r>
          <rPr>
            <sz val="12"/>
            <color theme="1"/>
            <rFont val="Aptos Narrow"/>
            <family val="2"/>
            <scheme val="minor"/>
          </rPr>
          <t>Người dùng Không xác định:
11.290</t>
        </r>
      </text>
    </comment>
    <comment ref="B16" authorId="0" shapeId="0" xr:uid="{628FD662-3DE8-E94B-8A9A-D7BBA0E506D2}">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G16" authorId="2" shapeId="0" xr:uid="{D3A8F9F2-1FFE-E948-A3EC-250413EFAE46}">
      <text>
        <r>
          <rPr>
            <b/>
            <sz val="10"/>
            <color rgb="FF000000"/>
            <rFont val="Tahoma"/>
            <family val="2"/>
          </rPr>
          <t>Tran Dat:</t>
        </r>
        <r>
          <rPr>
            <sz val="10"/>
            <color rgb="FF000000"/>
            <rFont val="Tahoma"/>
            <family val="2"/>
          </rPr>
          <t xml:space="preserve">
</t>
        </r>
        <r>
          <rPr>
            <sz val="10"/>
            <color rgb="FF000000"/>
            <rFont val="Tahoma"/>
            <family val="2"/>
          </rPr>
          <t>9490</t>
        </r>
      </text>
    </comment>
    <comment ref="B17" authorId="0" shapeId="0" xr:uid="{2345329C-984D-0448-9E42-0A858CF9E697}">
      <text>
        <r>
          <rPr>
            <b/>
            <sz val="10"/>
            <color rgb="FF000000"/>
            <rFont val="Tahoma"/>
            <family val="2"/>
          </rPr>
          <t>was 14390</t>
        </r>
      </text>
    </comment>
    <comment ref="C18" authorId="3" shapeId="0" xr:uid="{8FE319A8-6633-5A43-A667-5BE7D414E93A}">
      <text>
        <r>
          <rPr>
            <sz val="12"/>
            <color theme="1"/>
            <rFont val="Aptos Narrow"/>
            <family val="2"/>
            <scheme val="minor"/>
          </rPr>
          <t>W12 21690</t>
        </r>
      </text>
    </comment>
    <comment ref="F18" authorId="5" shapeId="0" xr:uid="{4561A042-F932-6D44-AFED-A45096E5B26E}">
      <text>
        <r>
          <rPr>
            <sz val="12"/>
            <color rgb="FF000000"/>
            <rFont val="Aptos Narrow"/>
            <family val="2"/>
          </rPr>
          <t xml:space="preserve">Người dùng Không xác định:
</t>
        </r>
        <r>
          <rPr>
            <sz val="12"/>
            <color rgb="FF000000"/>
            <rFont val="Aptos Narrow"/>
            <family val="2"/>
          </rPr>
          <t>19.990k</t>
        </r>
      </text>
    </comment>
    <comment ref="C19" authorId="3" shapeId="0" xr:uid="{F0F94DD1-9B6A-6C43-BD9C-8A26E83EA71E}">
      <text>
        <r>
          <rPr>
            <sz val="12"/>
            <color theme="1"/>
            <rFont val="Aptos Narrow"/>
            <family val="2"/>
            <scheme val="minor"/>
          </rPr>
          <t>W12 26990</t>
        </r>
      </text>
    </comment>
    <comment ref="F19" authorId="5" shapeId="0" xr:uid="{8AA53E7F-430A-E742-ABF6-76FF00E6DA0B}">
      <text>
        <r>
          <rPr>
            <sz val="12"/>
            <color theme="1"/>
            <rFont val="Aptos Narrow"/>
            <family val="2"/>
            <scheme val="minor"/>
          </rPr>
          <t>Người dùng Không xác định:
26690.</t>
        </r>
      </text>
    </comment>
    <comment ref="G19" authorId="2" shapeId="0" xr:uid="{A57467C5-7075-0C49-ACF4-BF2362D42676}">
      <text>
        <r>
          <rPr>
            <b/>
            <sz val="10"/>
            <color rgb="FF000000"/>
            <rFont val="Tahoma"/>
            <family val="2"/>
          </rPr>
          <t>Tran Dat:</t>
        </r>
        <r>
          <rPr>
            <sz val="10"/>
            <color rgb="FF000000"/>
            <rFont val="Tahoma"/>
            <family val="2"/>
          </rPr>
          <t xml:space="preserve">
</t>
        </r>
        <r>
          <rPr>
            <sz val="10"/>
            <color rgb="FF000000"/>
            <rFont val="Tahoma"/>
            <family val="2"/>
          </rPr>
          <t>25890</t>
        </r>
      </text>
    </comment>
    <comment ref="B20" authorId="0" shapeId="0" xr:uid="{9D4D0E80-E8A6-344F-9370-011BEE78584D}">
      <text>
        <r>
          <rPr>
            <b/>
            <sz val="10"/>
            <color rgb="FF000000"/>
            <rFont val="Tahoma"/>
            <family val="2"/>
          </rPr>
          <t>was 36640</t>
        </r>
      </text>
    </comment>
    <comment ref="E21" authorId="0" shapeId="0" xr:uid="{359CBD19-C332-4B4A-BE55-B885411824D9}">
      <text>
        <r>
          <rPr>
            <b/>
            <sz val="10"/>
            <color rgb="FF000000"/>
            <rFont val="Tahoma"/>
            <family val="2"/>
          </rPr>
          <t xml:space="preserve">was 5732
</t>
        </r>
        <r>
          <rPr>
            <b/>
            <sz val="10"/>
            <color rgb="FF000000"/>
            <rFont val="Tahoma"/>
            <family val="2"/>
          </rPr>
          <t xml:space="preserve">
</t>
        </r>
        <r>
          <rPr>
            <b/>
            <sz val="10"/>
            <color rgb="FF000000"/>
            <rFont val="Tahoma"/>
            <family val="2"/>
          </rPr>
          <t>vnp1%</t>
        </r>
      </text>
    </comment>
    <comment ref="G21" authorId="2" shapeId="0" xr:uid="{A6E9ACF4-6A1C-784B-AE00-6E0BEC38025B}">
      <text>
        <r>
          <rPr>
            <b/>
            <sz val="10"/>
            <color rgb="FF000000"/>
            <rFont val="Tahoma"/>
            <family val="2"/>
          </rPr>
          <t>Tran Dat:</t>
        </r>
        <r>
          <rPr>
            <sz val="10"/>
            <color rgb="FF000000"/>
            <rFont val="Tahoma"/>
            <family val="2"/>
          </rPr>
          <t xml:space="preserve">
</t>
        </r>
        <r>
          <rPr>
            <sz val="10"/>
            <color rgb="FF000000"/>
            <rFont val="Tahoma"/>
            <family val="2"/>
          </rPr>
          <t>5890</t>
        </r>
      </text>
    </comment>
    <comment ref="G22" authorId="2" shapeId="0" xr:uid="{6B56C782-A08B-6B46-8806-09C537C52D6C}">
      <text>
        <r>
          <rPr>
            <b/>
            <sz val="10"/>
            <color rgb="FF000000"/>
            <rFont val="Tahoma"/>
            <family val="2"/>
          </rPr>
          <t>Tran Dat:</t>
        </r>
        <r>
          <rPr>
            <sz val="10"/>
            <color rgb="FF000000"/>
            <rFont val="Tahoma"/>
            <family val="2"/>
          </rPr>
          <t xml:space="preserve">
</t>
        </r>
        <r>
          <rPr>
            <sz val="10"/>
            <color rgb="FF000000"/>
            <rFont val="Tahoma"/>
            <family val="2"/>
          </rPr>
          <t>7190</t>
        </r>
      </text>
    </comment>
    <comment ref="E23" authorId="0" shapeId="0" xr:uid="{2CDC51B2-F850-CE48-BB24-8398F583FDAE}">
      <text>
        <r>
          <rPr>
            <b/>
            <sz val="10"/>
            <color rgb="FF000000"/>
            <rFont val="Tahoma"/>
            <family val="2"/>
          </rPr>
          <t xml:space="preserve">was 6128
</t>
        </r>
        <r>
          <rPr>
            <b/>
            <sz val="10"/>
            <color rgb="FF000000"/>
            <rFont val="Tahoma"/>
            <family val="2"/>
          </rPr>
          <t xml:space="preserve">
</t>
        </r>
        <r>
          <rPr>
            <b/>
            <sz val="10"/>
            <color rgb="FF000000"/>
            <rFont val="Tahoma"/>
            <family val="2"/>
          </rPr>
          <t>vnp1%</t>
        </r>
      </text>
    </comment>
    <comment ref="G23" authorId="2" shapeId="0" xr:uid="{29EF9F97-6EDB-AB41-A914-8E4224EBCE48}">
      <text>
        <r>
          <rPr>
            <b/>
            <sz val="10"/>
            <color rgb="FF000000"/>
            <rFont val="Tahoma"/>
            <family val="2"/>
          </rPr>
          <t>6790</t>
        </r>
      </text>
    </comment>
    <comment ref="G24" authorId="2" shapeId="0" xr:uid="{D128D6E7-FB9C-AF4F-8435-048BFEB41EF0}">
      <text>
        <r>
          <rPr>
            <b/>
            <sz val="10"/>
            <color rgb="FF000000"/>
            <rFont val="Tahoma"/>
            <family val="2"/>
          </rPr>
          <t>Tran Dat:</t>
        </r>
        <r>
          <rPr>
            <sz val="10"/>
            <color rgb="FF000000"/>
            <rFont val="Tahoma"/>
            <family val="2"/>
          </rPr>
          <t xml:space="preserve">
</t>
        </r>
        <r>
          <rPr>
            <sz val="10"/>
            <color rgb="FF000000"/>
            <rFont val="Tahoma"/>
            <family val="2"/>
          </rPr>
          <t>7790</t>
        </r>
      </text>
    </comment>
    <comment ref="E25" authorId="0" shapeId="0" xr:uid="{8D5ECDB7-63AB-F54C-A721-7916652CAC23}">
      <text>
        <r>
          <rPr>
            <b/>
            <sz val="10"/>
            <color rgb="FF000000"/>
            <rFont val="Tahoma"/>
            <family val="2"/>
          </rPr>
          <t xml:space="preserve">was 10187
</t>
        </r>
        <r>
          <rPr>
            <b/>
            <sz val="10"/>
            <color rgb="FF000000"/>
            <rFont val="Tahoma"/>
            <family val="2"/>
          </rPr>
          <t xml:space="preserve">
</t>
        </r>
        <r>
          <rPr>
            <b/>
            <sz val="10"/>
            <color rgb="FF000000"/>
            <rFont val="Tahoma"/>
            <family val="2"/>
          </rPr>
          <t>vnp1%</t>
        </r>
      </text>
    </comment>
    <comment ref="F25" authorId="5" shapeId="0" xr:uid="{A02F64A6-C2B0-4854-9429-CBDD2AA78AF0}">
      <text>
        <r>
          <rPr>
            <sz val="12"/>
            <color rgb="FF000000"/>
            <rFont val="Aptos Narrow"/>
            <family val="2"/>
          </rPr>
          <t xml:space="preserve">Người dùng Không xác định:
</t>
        </r>
        <r>
          <rPr>
            <sz val="12"/>
            <color rgb="FF000000"/>
            <rFont val="Aptos Narrow"/>
            <family val="2"/>
          </rPr>
          <t>10.390</t>
        </r>
      </text>
    </comment>
    <comment ref="G25" authorId="2" shapeId="0" xr:uid="{C910F6C4-6810-AA40-B4AC-684853B68BC3}">
      <text>
        <r>
          <rPr>
            <b/>
            <sz val="10"/>
            <color rgb="FF000000"/>
            <rFont val="Tahoma"/>
            <family val="2"/>
          </rPr>
          <t>Tran Dat:</t>
        </r>
        <r>
          <rPr>
            <sz val="10"/>
            <color rgb="FF000000"/>
            <rFont val="Tahoma"/>
            <family val="2"/>
          </rPr>
          <t xml:space="preserve">
</t>
        </r>
        <r>
          <rPr>
            <sz val="10"/>
            <color rgb="FF000000"/>
            <rFont val="Tahoma"/>
            <family val="2"/>
          </rPr>
          <t>8390</t>
        </r>
      </text>
    </comment>
    <comment ref="E26" authorId="0" shapeId="0" xr:uid="{7DFE0F4D-3AD8-1644-9710-B544166343AF}">
      <text>
        <r>
          <rPr>
            <b/>
            <sz val="10"/>
            <color rgb="FF000000"/>
            <rFont val="Tahoma"/>
            <family val="2"/>
          </rPr>
          <t xml:space="preserve">was 12860
</t>
        </r>
        <r>
          <rPr>
            <b/>
            <sz val="10"/>
            <color rgb="FF000000"/>
            <rFont val="Tahoma"/>
            <family val="2"/>
          </rPr>
          <t xml:space="preserve">
</t>
        </r>
        <r>
          <rPr>
            <b/>
            <sz val="10"/>
            <color rgb="FF000000"/>
            <rFont val="Tahoma"/>
            <family val="2"/>
          </rPr>
          <t>vnp1%</t>
        </r>
      </text>
    </comment>
    <comment ref="E27" authorId="0" shapeId="0" xr:uid="{4498D87E-97F3-2741-B4CD-EA695648F721}">
      <text>
        <r>
          <rPr>
            <b/>
            <sz val="10"/>
            <color rgb="FF000000"/>
            <rFont val="Tahoma"/>
            <family val="2"/>
          </rPr>
          <t xml:space="preserve">was 10880
</t>
        </r>
        <r>
          <rPr>
            <b/>
            <sz val="10"/>
            <color rgb="FF000000"/>
            <rFont val="Tahoma"/>
            <family val="2"/>
          </rPr>
          <t xml:space="preserve">
</t>
        </r>
        <r>
          <rPr>
            <b/>
            <sz val="10"/>
            <color rgb="FF000000"/>
            <rFont val="Tahoma"/>
            <family val="2"/>
          </rPr>
          <t>vnp1%</t>
        </r>
      </text>
    </comment>
    <comment ref="B28" authorId="0" shapeId="0" xr:uid="{C6F6C080-2285-F04A-91E3-E99DC02C8E59}">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1" shapeId="0" xr:uid="{A5F91167-9A66-42E8-8575-125FF8DAB5C9}">
      <text>
        <r>
          <rPr>
            <sz val="12"/>
            <color theme="1"/>
            <rFont val="Aptos Narrow"/>
            <family val="2"/>
            <scheme val="minor"/>
          </rPr>
          <t>W12 13890</t>
        </r>
      </text>
    </comment>
    <comment ref="E28" authorId="0" shapeId="0" xr:uid="{076F9060-E890-824B-B694-9919C7FCBD63}">
      <text>
        <r>
          <rPr>
            <b/>
            <sz val="10"/>
            <color rgb="FF000000"/>
            <rFont val="Tahoma"/>
            <family val="2"/>
          </rPr>
          <t xml:space="preserve">was 13553
</t>
        </r>
        <r>
          <rPr>
            <b/>
            <sz val="10"/>
            <color rgb="FF000000"/>
            <rFont val="Tahoma"/>
            <family val="2"/>
          </rPr>
          <t xml:space="preserve">
</t>
        </r>
        <r>
          <rPr>
            <b/>
            <sz val="10"/>
            <color rgb="FF000000"/>
            <rFont val="Tahoma"/>
            <family val="2"/>
          </rPr>
          <t>vnp1%</t>
        </r>
      </text>
    </comment>
    <comment ref="F29" authorId="5" shapeId="0" xr:uid="{6838C407-6D47-0640-9D38-D592CAD25B30}">
      <text>
        <r>
          <rPr>
            <sz val="12"/>
            <color rgb="FF000000"/>
            <rFont val="Aptos Narrow"/>
            <family val="2"/>
          </rPr>
          <t xml:space="preserve">Người dùng Không xác định
</t>
        </r>
        <r>
          <rPr>
            <sz val="12"/>
            <color rgb="FF000000"/>
            <rFont val="Aptos Narrow"/>
            <family val="2"/>
          </rPr>
          <t>21.590</t>
        </r>
      </text>
    </comment>
    <comment ref="B30" authorId="0" shapeId="0" xr:uid="{DC84F22F-901B-FD47-9C80-EA958D9F4AB0}">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1" authorId="0" shapeId="0" xr:uid="{C232EC31-E0D9-0E44-B933-A06138F24FD9}">
      <text>
        <r>
          <rPr>
            <b/>
            <sz val="10"/>
            <color rgb="FF000000"/>
            <rFont val="Tahoma"/>
            <family val="2"/>
          </rPr>
          <t xml:space="preserve">was 4490
</t>
        </r>
      </text>
    </comment>
    <comment ref="B32" authorId="0" shapeId="0" xr:uid="{3D9A01FB-205F-3946-BBC7-D7D564A0D716}">
      <text>
        <r>
          <rPr>
            <b/>
            <sz val="10"/>
            <color rgb="FF000000"/>
            <rFont val="Tahoma"/>
            <family val="2"/>
          </rPr>
          <t>was 3190</t>
        </r>
      </text>
    </comment>
    <comment ref="E32" authorId="0" shapeId="0" xr:uid="{AF6E67E4-F185-AE46-ADAB-1E6DE696854D}">
      <text>
        <r>
          <rPr>
            <b/>
            <sz val="10"/>
            <color rgb="FF000000"/>
            <rFont val="Tahoma"/>
            <family val="2"/>
          </rPr>
          <t>was 3190</t>
        </r>
      </text>
    </comment>
    <comment ref="B34" authorId="0" shapeId="0" xr:uid="{04C55743-E6BF-D641-AEC1-5A6836E90F7E}">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4" authorId="3" shapeId="0" xr:uid="{77EC44A2-4034-5F4E-BDCF-8487A1CF6900}">
      <text>
        <r>
          <rPr>
            <sz val="12"/>
            <color theme="1"/>
            <rFont val="Aptos Narrow"/>
            <family val="2"/>
            <scheme val="minor"/>
          </rPr>
          <t>W12 16990</t>
        </r>
      </text>
    </comment>
    <comment ref="C35" authorId="1" shapeId="0" xr:uid="{637C944B-F39B-4F89-98C7-23638C5E8B44}">
      <text>
        <r>
          <rPr>
            <sz val="12"/>
            <color theme="1"/>
            <rFont val="Aptos Narrow"/>
            <family val="2"/>
            <scheme val="minor"/>
          </rPr>
          <t>W12 19590</t>
        </r>
      </text>
    </comment>
    <comment ref="B36" authorId="0" shapeId="0" xr:uid="{236904EF-F992-1744-8905-3C9E536245AF}">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F37" authorId="5" shapeId="0" xr:uid="{F1030CBD-CD60-DE46-B3BC-22BE703519FF}">
      <text>
        <r>
          <rPr>
            <sz val="12"/>
            <color theme="1"/>
            <rFont val="Aptos Narrow"/>
            <family val="2"/>
            <scheme val="minor"/>
          </rPr>
          <t>Người dùng Không xác định:
24.990</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Việt Hoàng</author>
    <author>Người dùng Khách</author>
    <author>Tran Dat</author>
    <author>Duy</author>
  </authors>
  <commentList>
    <comment ref="E2" authorId="0" shapeId="0" xr:uid="{6C5279EE-130D-BA42-B1E6-7C629277775C}">
      <text>
        <r>
          <rPr>
            <b/>
            <sz val="10"/>
            <color rgb="FF000000"/>
            <rFont val="Tahoma"/>
            <family val="2"/>
          </rPr>
          <t>VNP500K</t>
        </r>
      </text>
    </comment>
    <comment ref="E4" authorId="0" shapeId="0" xr:uid="{56E3A832-A96E-CF48-8D49-30D2241049A6}">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E6" authorId="0" shapeId="0" xr:uid="{08EA91CA-2D42-B74B-9154-FF4E4367B7FC}">
      <text>
        <r>
          <rPr>
            <b/>
            <sz val="10"/>
            <color rgb="FF000000"/>
            <rFont val="Tahoma"/>
            <family val="2"/>
          </rPr>
          <t xml:space="preserve">giờ vàng
</t>
        </r>
        <r>
          <rPr>
            <b/>
            <sz val="10"/>
            <color rgb="FF000000"/>
            <rFont val="Tahoma"/>
            <family val="2"/>
          </rPr>
          <t xml:space="preserve">
</t>
        </r>
        <r>
          <rPr>
            <b/>
            <sz val="10"/>
            <color rgb="FF000000"/>
            <rFont val="Tahoma"/>
            <family val="2"/>
          </rPr>
          <t>GIảm 200K</t>
        </r>
      </text>
    </comment>
    <comment ref="C7" authorId="1" shapeId="0" xr:uid="{9EB2F623-1C3E-4BD9-97FC-382BD0BE105A}">
      <text>
        <r>
          <rPr>
            <sz val="12"/>
            <color theme="1"/>
            <rFont val="Aptos Narrow"/>
            <family val="2"/>
            <scheme val="minor"/>
          </rPr>
          <t>W13 18.890</t>
        </r>
      </text>
    </comment>
    <comment ref="D7" authorId="2" shapeId="0" xr:uid="{5AEF9D61-AB89-4646-B218-5ED4DD0A1313}">
      <text>
        <r>
          <rPr>
            <b/>
            <sz val="10"/>
            <color rgb="FF000000"/>
            <rFont val="Tahoma"/>
            <family val="2"/>
          </rPr>
          <t>Việt Hoàng:</t>
        </r>
        <r>
          <rPr>
            <sz val="10"/>
            <color rgb="FF000000"/>
            <rFont val="Tahoma"/>
            <family val="2"/>
          </rPr>
          <t xml:space="preserve">
</t>
        </r>
        <r>
          <rPr>
            <sz val="10"/>
            <color rgb="FF000000"/>
            <rFont val="Tahoma"/>
            <family val="2"/>
          </rPr>
          <t>18.890.000</t>
        </r>
      </text>
    </comment>
    <comment ref="E7" authorId="0" shapeId="0" xr:uid="{5CA66FCE-41EF-2E49-9A50-EA727B42A708}">
      <text>
        <r>
          <rPr>
            <b/>
            <sz val="10"/>
            <color rgb="FF000000"/>
            <rFont val="Tahoma"/>
            <family val="2"/>
          </rPr>
          <t>Giờ vàng</t>
        </r>
      </text>
    </comment>
    <comment ref="F7" authorId="3" shapeId="0" xr:uid="{23E697F3-4816-492C-8EC9-9B93D618C550}">
      <text>
        <r>
          <rPr>
            <sz val="12"/>
            <color theme="1"/>
            <rFont val="Aptos Narrow"/>
            <family val="2"/>
            <scheme val="minor"/>
          </rPr>
          <t>Người dùng Không xác định:
18.790</t>
        </r>
      </text>
    </comment>
    <comment ref="B8" authorId="0" shapeId="0" xr:uid="{518CD618-2017-E249-887C-11F35C6DD5B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1" shapeId="0" xr:uid="{9B2944E7-00E6-4E0C-975A-F12DFAC6D081}">
      <text>
        <r>
          <rPr>
            <sz val="12"/>
            <color theme="1"/>
            <rFont val="Aptos Narrow"/>
            <family val="2"/>
            <scheme val="minor"/>
          </rPr>
          <t>W13 21990</t>
        </r>
      </text>
    </comment>
    <comment ref="D8" authorId="2" shapeId="0" xr:uid="{C4F1DF41-8B08-754A-B1FF-B597674A404A}">
      <text>
        <r>
          <rPr>
            <b/>
            <sz val="10"/>
            <color rgb="FF000000"/>
            <rFont val="Tahoma"/>
            <family val="2"/>
          </rPr>
          <t>Việt Hoàng:</t>
        </r>
        <r>
          <rPr>
            <sz val="10"/>
            <color rgb="FF000000"/>
            <rFont val="Tahoma"/>
            <family val="2"/>
          </rPr>
          <t xml:space="preserve">
</t>
        </r>
        <r>
          <rPr>
            <sz val="10"/>
            <color rgb="FF000000"/>
            <rFont val="Tahoma"/>
            <family val="2"/>
          </rPr>
          <t>21.990.000</t>
        </r>
      </text>
    </comment>
    <comment ref="E8" authorId="0" shapeId="0" xr:uid="{C2945C0F-4957-0344-92DB-F1607AB3FD85}">
      <text>
        <r>
          <rPr>
            <b/>
            <sz val="10"/>
            <color rgb="FF000000"/>
            <rFont val="Tahoma"/>
            <family val="2"/>
          </rPr>
          <t xml:space="preserve">Giờ vàng
</t>
        </r>
        <r>
          <rPr>
            <b/>
            <sz val="10"/>
            <color rgb="FF000000"/>
            <rFont val="Tahoma"/>
            <family val="2"/>
          </rPr>
          <t xml:space="preserve">
</t>
        </r>
        <r>
          <rPr>
            <b/>
            <sz val="10"/>
            <color rgb="FF000000"/>
            <rFont val="Tahoma"/>
            <family val="2"/>
          </rPr>
          <t>Tăng 200K</t>
        </r>
      </text>
    </comment>
    <comment ref="F8" authorId="3" shapeId="0" xr:uid="{397F4266-4A67-442E-8DA5-FD4E9441E0E2}">
      <text>
        <r>
          <rPr>
            <sz val="12"/>
            <color theme="1"/>
            <rFont val="Aptos Narrow"/>
            <family val="2"/>
            <scheme val="minor"/>
          </rPr>
          <t>Người dùng Không xác định:
21.890</t>
        </r>
      </text>
    </comment>
    <comment ref="C9" authorId="1" shapeId="0" xr:uid="{B2228BFE-2CCD-BA44-9712-15205A133865}">
      <text>
        <r>
          <rPr>
            <sz val="12"/>
            <color theme="1"/>
            <rFont val="Aptos Narrow"/>
            <family val="2"/>
            <scheme val="minor"/>
          </rPr>
          <t>W13 25.090</t>
        </r>
      </text>
    </comment>
    <comment ref="D9" authorId="2" shapeId="0" xr:uid="{E6E21E5A-F259-B745-919A-A32DAF6FF945}">
      <text>
        <r>
          <rPr>
            <b/>
            <sz val="10"/>
            <color rgb="FF000000"/>
            <rFont val="Tahoma"/>
            <family val="2"/>
          </rPr>
          <t>Việt Hoàng:</t>
        </r>
        <r>
          <rPr>
            <sz val="10"/>
            <color rgb="FF000000"/>
            <rFont val="Tahoma"/>
            <family val="2"/>
          </rPr>
          <t xml:space="preserve">
</t>
        </r>
        <r>
          <rPr>
            <sz val="10"/>
            <color rgb="FF000000"/>
            <rFont val="Tahoma"/>
            <family val="2"/>
          </rPr>
          <t>24.990.000</t>
        </r>
      </text>
    </comment>
    <comment ref="E9" authorId="0" shapeId="0" xr:uid="{C5FE8681-9CC2-6841-B6E3-0C17B7DE614C}">
      <text>
        <r>
          <rPr>
            <b/>
            <sz val="10"/>
            <color rgb="FF000000"/>
            <rFont val="Tahoma"/>
            <family val="2"/>
          </rPr>
          <t xml:space="preserve">Giờ vàng
</t>
        </r>
        <r>
          <rPr>
            <sz val="10"/>
            <color rgb="FF000000"/>
            <rFont val="Tahoma"/>
            <family val="2"/>
          </rPr>
          <t xml:space="preserve">
</t>
        </r>
      </text>
    </comment>
    <comment ref="F9" authorId="3" shapeId="0" xr:uid="{49A68305-EE3A-4E07-A47F-D1C6CB4139F9}">
      <text>
        <r>
          <rPr>
            <sz val="12"/>
            <color theme="1"/>
            <rFont val="Aptos Narrow"/>
            <family val="2"/>
            <scheme val="minor"/>
          </rPr>
          <t>Người dùng Không xác định:
24.890</t>
        </r>
      </text>
    </comment>
    <comment ref="G9" authorId="4" shapeId="0" xr:uid="{43E15B99-CB00-2249-9556-A68A8A0B768B}">
      <text>
        <r>
          <rPr>
            <b/>
            <sz val="10"/>
            <color rgb="FF000000"/>
            <rFont val="Tahoma"/>
            <family val="2"/>
          </rPr>
          <t>Tran Dat:</t>
        </r>
        <r>
          <rPr>
            <sz val="10"/>
            <color rgb="FF000000"/>
            <rFont val="Tahoma"/>
            <family val="2"/>
          </rPr>
          <t xml:space="preserve">
</t>
        </r>
        <r>
          <rPr>
            <sz val="10"/>
            <color rgb="FF000000"/>
            <rFont val="Tahoma"/>
            <family val="2"/>
          </rPr>
          <t>24590</t>
        </r>
      </text>
    </comment>
    <comment ref="B10" authorId="0" shapeId="0" xr:uid="{FD2E531D-D457-A44B-813C-0DDF1AE174CA}">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1" shapeId="0" xr:uid="{FCE1D781-E784-4C3B-BC7E-47B3AF61E6CE}">
      <text>
        <r>
          <rPr>
            <sz val="12"/>
            <color theme="1"/>
            <rFont val="Aptos Narrow"/>
            <family val="2"/>
            <scheme val="minor"/>
          </rPr>
          <t>W13 30090</t>
        </r>
      </text>
    </comment>
    <comment ref="D10" authorId="2" shapeId="0" xr:uid="{6D0226A6-705F-C843-AC08-93F148E31841}">
      <text>
        <r>
          <rPr>
            <b/>
            <sz val="10"/>
            <color rgb="FF000000"/>
            <rFont val="Tahoma"/>
            <family val="2"/>
          </rPr>
          <t>Việt Hoàng:</t>
        </r>
        <r>
          <rPr>
            <sz val="10"/>
            <color rgb="FF000000"/>
            <rFont val="Tahoma"/>
            <family val="2"/>
          </rPr>
          <t xml:space="preserve">
</t>
        </r>
        <r>
          <rPr>
            <sz val="10"/>
            <color rgb="FF000000"/>
            <rFont val="Tahoma"/>
            <family val="2"/>
          </rPr>
          <t>29.990.000</t>
        </r>
      </text>
    </comment>
    <comment ref="E10" authorId="0" shapeId="0" xr:uid="{1E358E09-3500-1B46-AE7D-6D6C04D92A32}">
      <text>
        <r>
          <rPr>
            <b/>
            <sz val="10"/>
            <color rgb="FF000000"/>
            <rFont val="Tahoma"/>
            <family val="2"/>
          </rPr>
          <t>Giờ vàng</t>
        </r>
        <r>
          <rPr>
            <sz val="10"/>
            <color rgb="FF000000"/>
            <rFont val="Tahoma"/>
            <family val="2"/>
          </rPr>
          <t xml:space="preserve">
</t>
        </r>
      </text>
    </comment>
    <comment ref="F10" authorId="3" shapeId="0" xr:uid="{C2A0EE18-FCDC-400B-9215-CF17000F0639}">
      <text>
        <r>
          <rPr>
            <sz val="12"/>
            <color theme="1"/>
            <rFont val="Aptos Narrow"/>
            <family val="2"/>
            <scheme val="minor"/>
          </rPr>
          <t>Người dùng Không xác định:
29.990</t>
        </r>
      </text>
    </comment>
    <comment ref="G10" authorId="4" shapeId="0" xr:uid="{4EEB7302-525F-0C43-9898-F4390110487C}">
      <text>
        <r>
          <rPr>
            <b/>
            <sz val="10"/>
            <color rgb="FF000000"/>
            <rFont val="Tahoma"/>
            <family val="2"/>
          </rPr>
          <t>Tran Dat:</t>
        </r>
        <r>
          <rPr>
            <sz val="10"/>
            <color rgb="FF000000"/>
            <rFont val="Tahoma"/>
            <family val="2"/>
          </rPr>
          <t xml:space="preserve">
</t>
        </r>
        <r>
          <rPr>
            <sz val="10"/>
            <color rgb="FF000000"/>
            <rFont val="Tahoma"/>
            <family val="2"/>
          </rPr>
          <t>29.490</t>
        </r>
      </text>
    </comment>
    <comment ref="C11" authorId="1" shapeId="0" xr:uid="{8D5B61A7-0909-E545-8457-75A55F6F78AE}">
      <text>
        <r>
          <rPr>
            <sz val="12"/>
            <color theme="1"/>
            <rFont val="Aptos Narrow"/>
            <family val="2"/>
            <scheme val="minor"/>
          </rPr>
          <t>W13 15.490</t>
        </r>
      </text>
    </comment>
    <comment ref="D11" authorId="2" shapeId="0" xr:uid="{B2DB24C5-ACC9-504A-B949-8C6CEBCF3480}">
      <text>
        <r>
          <rPr>
            <b/>
            <sz val="10"/>
            <color rgb="FF000000"/>
            <rFont val="Tahoma"/>
            <family val="2"/>
          </rPr>
          <t>Việt Hoàng:</t>
        </r>
        <r>
          <rPr>
            <sz val="10"/>
            <color rgb="FF000000"/>
            <rFont val="Tahoma"/>
            <family val="2"/>
          </rPr>
          <t xml:space="preserve">
</t>
        </r>
        <r>
          <rPr>
            <sz val="10"/>
            <color rgb="FF000000"/>
            <rFont val="Tahoma"/>
            <family val="2"/>
          </rPr>
          <t>15.290.000</t>
        </r>
      </text>
    </comment>
    <comment ref="F11" authorId="3" shapeId="0" xr:uid="{3E17FFA3-7BA0-4F80-BC95-7EA1B295298B}">
      <text>
        <r>
          <rPr>
            <sz val="12"/>
            <color theme="1"/>
            <rFont val="Aptos Narrow"/>
            <family val="2"/>
            <scheme val="minor"/>
          </rPr>
          <t>Người dùng Không xác định:
15390</t>
        </r>
      </text>
    </comment>
    <comment ref="G11" authorId="4" shapeId="0" xr:uid="{CFFCBB9B-7649-CD43-84A3-1093979C7C71}">
      <text>
        <r>
          <rPr>
            <b/>
            <sz val="10"/>
            <color rgb="FF000000"/>
            <rFont val="Tahoma"/>
            <family val="2"/>
          </rPr>
          <t>Tran Dat:</t>
        </r>
        <r>
          <rPr>
            <sz val="10"/>
            <color rgb="FF000000"/>
            <rFont val="Tahoma"/>
            <family val="2"/>
          </rPr>
          <t>15090</t>
        </r>
      </text>
    </comment>
    <comment ref="C12" authorId="5" shapeId="0" xr:uid="{667E2833-32D7-CE4B-AB66-5DF2A73223DC}">
      <text>
        <r>
          <rPr>
            <sz val="12"/>
            <color theme="1"/>
            <rFont val="Aptos Narrow"/>
            <family val="2"/>
            <scheme val="minor"/>
          </rPr>
          <t>W13 18890</t>
        </r>
      </text>
    </comment>
    <comment ref="D12" authorId="2" shapeId="0" xr:uid="{85BCE695-C4BA-874E-A31A-2FAD44E84345}">
      <text>
        <r>
          <rPr>
            <b/>
            <sz val="10"/>
            <color rgb="FF000000"/>
            <rFont val="Tahoma"/>
            <family val="2"/>
          </rPr>
          <t>Việt Hoàng:</t>
        </r>
        <r>
          <rPr>
            <sz val="10"/>
            <color rgb="FF000000"/>
            <rFont val="Tahoma"/>
            <family val="2"/>
          </rPr>
          <t xml:space="preserve">
</t>
        </r>
        <r>
          <rPr>
            <sz val="10"/>
            <color rgb="FF000000"/>
            <rFont val="Tahoma"/>
            <family val="2"/>
          </rPr>
          <t>18.790.000</t>
        </r>
      </text>
    </comment>
    <comment ref="E12" authorId="0" shapeId="0" xr:uid="{A7B08A06-2538-2040-B0D4-EEA5F32AA11A}">
      <text>
        <r>
          <rPr>
            <b/>
            <sz val="10"/>
            <color rgb="FF000000"/>
            <rFont val="Tahoma"/>
            <family val="2"/>
          </rPr>
          <t xml:space="preserve">Giờ vàng
</t>
        </r>
        <r>
          <rPr>
            <b/>
            <sz val="10"/>
            <color rgb="FF000000"/>
            <rFont val="Tahoma"/>
            <family val="2"/>
          </rPr>
          <t xml:space="preserve">
</t>
        </r>
        <r>
          <rPr>
            <sz val="10"/>
            <color rgb="FF000000"/>
            <rFont val="Tahoma"/>
            <family val="2"/>
          </rPr>
          <t>Gỉam 300K</t>
        </r>
      </text>
    </comment>
    <comment ref="C13" authorId="1" shapeId="0" xr:uid="{D982F4E3-6927-3D4C-917C-537411033DBE}">
      <text>
        <r>
          <rPr>
            <sz val="12"/>
            <color theme="1"/>
            <rFont val="Aptos Narrow"/>
            <family val="2"/>
            <scheme val="minor"/>
          </rPr>
          <t>W13 12590</t>
        </r>
      </text>
    </comment>
    <comment ref="D13" authorId="2" shapeId="0" xr:uid="{953D4A08-DC16-8D48-8CBF-5BADF113D1CD}">
      <text>
        <r>
          <rPr>
            <b/>
            <sz val="10"/>
            <color rgb="FF000000"/>
            <rFont val="Tahoma"/>
            <family val="2"/>
          </rPr>
          <t>Việt Hoàng:</t>
        </r>
        <r>
          <rPr>
            <sz val="10"/>
            <color rgb="FF000000"/>
            <rFont val="Tahoma"/>
            <family val="2"/>
          </rPr>
          <t xml:space="preserve">
</t>
        </r>
        <r>
          <rPr>
            <sz val="10"/>
            <color rgb="FF000000"/>
            <rFont val="Tahoma"/>
            <family val="2"/>
          </rPr>
          <t>12.490.000</t>
        </r>
      </text>
    </comment>
    <comment ref="E13" authorId="0" shapeId="0" xr:uid="{D7A8BD28-EBAD-504F-A43B-6E2EBDF1001D}">
      <text>
        <r>
          <rPr>
            <b/>
            <sz val="10"/>
            <color rgb="FF000000"/>
            <rFont val="Tahoma"/>
            <family val="2"/>
          </rPr>
          <t xml:space="preserve">Giờ vàng
</t>
        </r>
        <r>
          <rPr>
            <b/>
            <sz val="10"/>
            <color rgb="FF000000"/>
            <rFont val="Tahoma"/>
            <family val="2"/>
          </rPr>
          <t xml:space="preserve">
</t>
        </r>
        <r>
          <rPr>
            <b/>
            <sz val="10"/>
            <color rgb="FF000000"/>
            <rFont val="Tahoma"/>
            <family val="2"/>
          </rPr>
          <t>Tăng 200K</t>
        </r>
      </text>
    </comment>
    <comment ref="F13" authorId="3" shapeId="0" xr:uid="{EF0ED4F7-7BDE-254A-AF69-0C98CB1188E4}">
      <text>
        <r>
          <rPr>
            <sz val="12"/>
            <color theme="1"/>
            <rFont val="Aptos Narrow"/>
            <family val="2"/>
            <scheme val="minor"/>
          </rPr>
          <t>Người dùng Không xác định:
12.190</t>
        </r>
      </text>
    </comment>
    <comment ref="B14" authorId="0" shapeId="0" xr:uid="{EC184731-F908-7949-97E6-7E4FF7F8B2A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1" shapeId="0" xr:uid="{6DEC6D76-6A05-4B6D-BB51-9FB4C127ACD4}">
      <text>
        <r>
          <rPr>
            <sz val="12"/>
            <color theme="1"/>
            <rFont val="Aptos Narrow"/>
            <family val="2"/>
            <scheme val="minor"/>
          </rPr>
          <t>W13 11590</t>
        </r>
      </text>
    </comment>
    <comment ref="D14" authorId="2" shapeId="0" xr:uid="{252660AB-3200-054C-A037-027440A0DDF6}">
      <text>
        <r>
          <rPr>
            <b/>
            <sz val="10"/>
            <color rgb="FF000000"/>
            <rFont val="Tahoma"/>
            <family val="2"/>
          </rPr>
          <t>Việt Hoàng:</t>
        </r>
        <r>
          <rPr>
            <sz val="10"/>
            <color rgb="FF000000"/>
            <rFont val="Tahoma"/>
            <family val="2"/>
          </rPr>
          <t xml:space="preserve">
</t>
        </r>
        <r>
          <rPr>
            <sz val="10"/>
            <color rgb="FF000000"/>
            <rFont val="Tahoma"/>
            <family val="2"/>
          </rPr>
          <t>11.490.000</t>
        </r>
      </text>
    </comment>
    <comment ref="E14" authorId="0" shapeId="0" xr:uid="{238824AD-5748-3749-9258-3C467F61D905}">
      <text>
        <r>
          <rPr>
            <b/>
            <sz val="10"/>
            <color rgb="FF000000"/>
            <rFont val="Tahoma"/>
            <family val="2"/>
          </rPr>
          <t xml:space="preserve">Giờ vàng
</t>
        </r>
        <r>
          <rPr>
            <b/>
            <sz val="10"/>
            <color rgb="FF000000"/>
            <rFont val="Tahoma"/>
            <family val="2"/>
          </rPr>
          <t xml:space="preserve">
</t>
        </r>
        <r>
          <rPr>
            <b/>
            <sz val="10"/>
            <color rgb="FF000000"/>
            <rFont val="Tahoma"/>
            <family val="2"/>
          </rPr>
          <t>Giảm 100K</t>
        </r>
      </text>
    </comment>
    <comment ref="F14" authorId="3" shapeId="0" xr:uid="{E320C1B7-2F89-0C4A-8041-24E2396DA27A}">
      <text>
        <r>
          <rPr>
            <sz val="12"/>
            <color rgb="FF000000"/>
            <rFont val="Aptos Narrow"/>
            <family val="2"/>
          </rPr>
          <t xml:space="preserve">Người dùng Không xác định:
</t>
        </r>
        <r>
          <rPr>
            <sz val="12"/>
            <color rgb="FF000000"/>
            <rFont val="Aptos Narrow"/>
            <family val="2"/>
          </rPr>
          <t>11.390</t>
        </r>
      </text>
    </comment>
    <comment ref="B16" authorId="0" shapeId="0" xr:uid="{1377A387-AEDA-7D47-AF7E-E28B4CC7FEF1}">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2" shapeId="0" xr:uid="{25A5765D-638A-5549-9E58-F8B8DD0F9414}">
      <text>
        <r>
          <rPr>
            <b/>
            <sz val="10"/>
            <color rgb="FF000000"/>
            <rFont val="Tahoma"/>
            <family val="2"/>
          </rPr>
          <t xml:space="preserve">Việt Hoàng
</t>
        </r>
        <r>
          <rPr>
            <sz val="10"/>
            <color rgb="FF000000"/>
            <rFont val="Tahoma"/>
            <family val="2"/>
          </rPr>
          <t>8.490.000</t>
        </r>
      </text>
    </comment>
    <comment ref="E16" authorId="0" shapeId="0" xr:uid="{AFADE48D-467C-504E-B238-3A104499F921}">
      <text>
        <r>
          <rPr>
            <b/>
            <sz val="10"/>
            <color rgb="FF000000"/>
            <rFont val="Tahoma"/>
            <family val="2"/>
          </rPr>
          <t>was 9296</t>
        </r>
      </text>
    </comment>
    <comment ref="B17" authorId="0" shapeId="0" xr:uid="{28879FFD-5839-CF47-9859-3BDE42A37035}">
      <text>
        <r>
          <rPr>
            <b/>
            <sz val="10"/>
            <color rgb="FF000000"/>
            <rFont val="Tahoma"/>
            <family val="2"/>
          </rPr>
          <t>was 14390</t>
        </r>
      </text>
    </comment>
    <comment ref="E17" authorId="0" shapeId="0" xr:uid="{6C0162C0-3A99-5946-8B03-8EBEA1E868D3}">
      <text>
        <r>
          <rPr>
            <b/>
            <sz val="10"/>
            <color rgb="FF000000"/>
            <rFont val="Tahoma"/>
            <family val="2"/>
          </rPr>
          <t>was 15830</t>
        </r>
      </text>
    </comment>
    <comment ref="C18" authorId="5" shapeId="0" xr:uid="{9943B3D7-1F92-7542-96CD-25969DCBA0BB}">
      <text>
        <r>
          <rPr>
            <sz val="12"/>
            <color theme="1"/>
            <rFont val="Aptos Narrow"/>
            <family val="2"/>
            <scheme val="minor"/>
          </rPr>
          <t>W12 21690</t>
        </r>
      </text>
    </comment>
    <comment ref="C19" authorId="5" shapeId="0" xr:uid="{C928E4D7-2046-1340-92AE-1440DA370D50}">
      <text>
        <r>
          <rPr>
            <sz val="12"/>
            <color theme="1"/>
            <rFont val="Aptos Narrow"/>
            <family val="2"/>
            <scheme val="minor"/>
          </rPr>
          <t>W12 26990</t>
        </r>
      </text>
    </comment>
    <comment ref="D19" authorId="2" shapeId="0" xr:uid="{7EDD0C45-227B-4B45-ABB5-6CE740BF790E}">
      <text>
        <r>
          <rPr>
            <b/>
            <sz val="10"/>
            <color rgb="FF000000"/>
            <rFont val="Tahoma"/>
            <family val="2"/>
          </rPr>
          <t>Việt Hoàng:</t>
        </r>
        <r>
          <rPr>
            <sz val="10"/>
            <color rgb="FF000000"/>
            <rFont val="Tahoma"/>
            <family val="2"/>
          </rPr>
          <t xml:space="preserve">
</t>
        </r>
        <r>
          <rPr>
            <sz val="10"/>
            <color rgb="FF000000"/>
            <rFont val="Tahoma"/>
            <family val="2"/>
          </rPr>
          <t>26.890.000</t>
        </r>
      </text>
    </comment>
    <comment ref="E19" authorId="0" shapeId="0" xr:uid="{0BA77775-5DB4-994F-87E1-E73A65B22C1A}">
      <text>
        <r>
          <rPr>
            <b/>
            <sz val="10"/>
            <color rgb="FF000000"/>
            <rFont val="Tahoma"/>
            <family val="2"/>
          </rPr>
          <t>was 26290</t>
        </r>
      </text>
    </comment>
    <comment ref="F19" authorId="3" shapeId="0" xr:uid="{448BAE9E-C129-E441-84FB-D92A780BF25C}">
      <text>
        <r>
          <rPr>
            <sz val="12"/>
            <color theme="1"/>
            <rFont val="Aptos Narrow"/>
            <family val="2"/>
            <scheme val="minor"/>
          </rPr>
          <t>Người dùng Không xác định:
26990.</t>
        </r>
      </text>
    </comment>
    <comment ref="G19" authorId="4" shapeId="0" xr:uid="{2CF919C4-563B-9941-9672-ACB4AA9A0585}">
      <text>
        <r>
          <rPr>
            <b/>
            <sz val="10"/>
            <color rgb="FF000000"/>
            <rFont val="Tahoma"/>
            <family val="2"/>
          </rPr>
          <t>Tran Dat:</t>
        </r>
        <r>
          <rPr>
            <sz val="10"/>
            <color rgb="FF000000"/>
            <rFont val="Tahoma"/>
            <family val="2"/>
          </rPr>
          <t xml:space="preserve">
</t>
        </r>
        <r>
          <rPr>
            <sz val="10"/>
            <color rgb="FF000000"/>
            <rFont val="Tahoma"/>
            <family val="2"/>
          </rPr>
          <t>26590</t>
        </r>
      </text>
    </comment>
    <comment ref="B20" authorId="0" shapeId="0" xr:uid="{F7E16FD6-F918-C841-B033-0479ADD43202}">
      <text>
        <r>
          <rPr>
            <b/>
            <sz val="10"/>
            <color rgb="FF000000"/>
            <rFont val="Tahoma"/>
            <family val="2"/>
          </rPr>
          <t>was 36640</t>
        </r>
      </text>
    </comment>
    <comment ref="D20" authorId="2" shapeId="0" xr:uid="{446DDA79-3E4B-1145-923F-830AEBC72772}">
      <text>
        <r>
          <rPr>
            <b/>
            <sz val="10"/>
            <color rgb="FF000000"/>
            <rFont val="Tahoma"/>
            <family val="2"/>
          </rPr>
          <t>Việt Hoàng:</t>
        </r>
        <r>
          <rPr>
            <sz val="10"/>
            <color rgb="FF000000"/>
            <rFont val="Tahoma"/>
            <family val="2"/>
          </rPr>
          <t xml:space="preserve">
</t>
        </r>
        <r>
          <rPr>
            <sz val="10"/>
            <color rgb="FF000000"/>
            <rFont val="Tahoma"/>
            <family val="2"/>
          </rPr>
          <t>35.990.000</t>
        </r>
      </text>
    </comment>
    <comment ref="E20" authorId="0" shapeId="0" xr:uid="{3CFDFCF4-D7CE-B748-AE6C-3543200F89A1}">
      <text>
        <r>
          <rPr>
            <b/>
            <sz val="10"/>
            <color rgb="FF000000"/>
            <rFont val="Tahoma"/>
            <family val="2"/>
          </rPr>
          <t>was 35290</t>
        </r>
      </text>
    </comment>
    <comment ref="F20" authorId="3" shapeId="0" xr:uid="{DA30FE7A-2014-4EF4-8505-B1B1B719657B}">
      <text>
        <r>
          <rPr>
            <sz val="12"/>
            <color theme="1"/>
            <rFont val="Aptos Narrow"/>
            <family val="2"/>
            <scheme val="minor"/>
          </rPr>
          <t>Người dùng Không xác định:
36.290</t>
        </r>
      </text>
    </comment>
    <comment ref="E21" authorId="0" shapeId="0" xr:uid="{43488F4F-68CE-D74D-A169-8A2E97738F26}">
      <text>
        <r>
          <rPr>
            <b/>
            <sz val="10"/>
            <color rgb="FF000000"/>
            <rFont val="Tahoma"/>
            <family val="2"/>
          </rPr>
          <t>was 5435</t>
        </r>
      </text>
    </comment>
    <comment ref="E22" authorId="0" shapeId="0" xr:uid="{BFDED36F-611C-7342-A487-C08B88640AD5}">
      <text>
        <r>
          <rPr>
            <b/>
            <sz val="10"/>
            <color rgb="FF000000"/>
            <rFont val="Tahoma"/>
            <family val="2"/>
          </rPr>
          <t>was 6920</t>
        </r>
      </text>
    </comment>
    <comment ref="E23" authorId="0" shapeId="0" xr:uid="{D3A2FCE2-4D45-7842-AB17-CADC637EA2E9}">
      <text>
        <r>
          <rPr>
            <b/>
            <sz val="10"/>
            <color rgb="FF000000"/>
            <rFont val="Tahoma"/>
            <family val="2"/>
          </rPr>
          <t>was 6326</t>
        </r>
      </text>
    </comment>
    <comment ref="E24" authorId="0" shapeId="0" xr:uid="{EC7AC11D-06C5-F74F-B5A9-8EFDF254D523}">
      <text>
        <r>
          <rPr>
            <b/>
            <sz val="10"/>
            <color rgb="FF000000"/>
            <rFont val="Tahoma"/>
            <family val="2"/>
          </rPr>
          <t>was 7712</t>
        </r>
      </text>
    </comment>
    <comment ref="E25" authorId="0" shapeId="0" xr:uid="{9BA893E0-BCC0-B64D-82A7-9A36A8CEBCF3}">
      <text>
        <r>
          <rPr>
            <b/>
            <sz val="10"/>
            <color rgb="FF000000"/>
            <rFont val="Tahoma"/>
            <family val="2"/>
          </rPr>
          <t>was 9890</t>
        </r>
      </text>
    </comment>
    <comment ref="F25" authorId="3" shapeId="0" xr:uid="{8B4FD804-DA9A-CC4B-B6D2-3E7D9DE6BC27}">
      <text>
        <r>
          <rPr>
            <sz val="12"/>
            <color theme="1"/>
            <rFont val="Aptos Narrow"/>
            <family val="2"/>
            <scheme val="minor"/>
          </rPr>
          <t>Người dùng Không xác định:
10.790</t>
        </r>
      </text>
    </comment>
    <comment ref="E26" authorId="0" shapeId="0" xr:uid="{6E0AE769-C9E7-8141-BC3F-280C9747692F}">
      <text>
        <r>
          <rPr>
            <b/>
            <sz val="10"/>
            <color rgb="FF000000"/>
            <rFont val="Tahoma"/>
            <family val="2"/>
          </rPr>
          <t>was 12365</t>
        </r>
      </text>
    </comment>
    <comment ref="E27" authorId="0" shapeId="0" xr:uid="{1FF75C18-25FE-7649-842B-C1B8E08ABC5A}">
      <text>
        <r>
          <rPr>
            <b/>
            <sz val="10"/>
            <color rgb="FF000000"/>
            <rFont val="Tahoma"/>
            <family val="2"/>
          </rPr>
          <t>was 10583</t>
        </r>
      </text>
    </comment>
    <comment ref="B28" authorId="0" shapeId="0" xr:uid="{9EE0AA34-534A-F145-AC8F-812DC8D95D70}">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C28" authorId="1" shapeId="0" xr:uid="{556AA79B-B867-9A4F-8796-B69CC352727F}">
      <text>
        <r>
          <rPr>
            <sz val="12"/>
            <color theme="1"/>
            <rFont val="Aptos Narrow"/>
            <family val="2"/>
            <scheme val="minor"/>
          </rPr>
          <t>W12 13890</t>
        </r>
      </text>
    </comment>
    <comment ref="E28" authorId="0" shapeId="0" xr:uid="{64A94DD6-06E5-D245-86A6-3444A6E8A27D}">
      <text>
        <r>
          <rPr>
            <b/>
            <sz val="10"/>
            <color rgb="FF000000"/>
            <rFont val="Tahoma"/>
            <family val="2"/>
          </rPr>
          <t>was 13150</t>
        </r>
      </text>
    </comment>
    <comment ref="E29" authorId="0" shapeId="0" xr:uid="{7CB952BB-DA7E-B548-82BC-38A18FEBD05F}">
      <text>
        <r>
          <rPr>
            <b/>
            <sz val="10"/>
            <color rgb="FF000000"/>
            <rFont val="Tahoma"/>
            <family val="2"/>
          </rPr>
          <t>was 21790</t>
        </r>
      </text>
    </comment>
    <comment ref="B30" authorId="0" shapeId="0" xr:uid="{78B7F736-59C4-3E44-A157-B4333540789E}">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E30" authorId="0" shapeId="0" xr:uid="{CE382D98-7063-A34D-A763-C0617D41EA65}">
      <text>
        <r>
          <rPr>
            <b/>
            <sz val="10"/>
            <color rgb="FF000000"/>
            <rFont val="Tahoma"/>
            <family val="2"/>
          </rPr>
          <t>was 5534</t>
        </r>
      </text>
    </comment>
    <comment ref="B31" authorId="0" shapeId="0" xr:uid="{2FA73E43-8156-4F4B-9779-03D9650A1A12}">
      <text>
        <r>
          <rPr>
            <b/>
            <sz val="10"/>
            <color rgb="FF000000"/>
            <rFont val="Tahoma"/>
            <family val="2"/>
          </rPr>
          <t xml:space="preserve">was 4490
</t>
        </r>
      </text>
    </comment>
    <comment ref="D31" authorId="2" shapeId="0" xr:uid="{AAFFAD70-4538-8E42-976C-EE02AAC22A0E}">
      <text>
        <r>
          <rPr>
            <b/>
            <sz val="10"/>
            <color rgb="FF000000"/>
            <rFont val="Tahoma"/>
            <family val="2"/>
          </rPr>
          <t>Việt Hoàng:</t>
        </r>
        <r>
          <rPr>
            <sz val="10"/>
            <color rgb="FF000000"/>
            <rFont val="Tahoma"/>
            <family val="2"/>
          </rPr>
          <t xml:space="preserve">
</t>
        </r>
        <r>
          <rPr>
            <sz val="10"/>
            <color rgb="FF000000"/>
            <rFont val="Tahoma"/>
            <family val="2"/>
          </rPr>
          <t>4.490.000</t>
        </r>
      </text>
    </comment>
    <comment ref="E31" authorId="0" shapeId="0" xr:uid="{A9E34AD8-ACBF-C447-A0D6-54AB1F676423}">
      <text>
        <r>
          <rPr>
            <b/>
            <sz val="10"/>
            <color rgb="FF000000"/>
            <rFont val="Tahoma"/>
            <family val="2"/>
          </rPr>
          <t>was 4346</t>
        </r>
      </text>
    </comment>
    <comment ref="F31" authorId="3" shapeId="0" xr:uid="{B7816714-D462-40AA-8360-1AB35336B9A6}">
      <text>
        <r>
          <rPr>
            <sz val="12"/>
            <color theme="1"/>
            <rFont val="Aptos Narrow"/>
            <family val="2"/>
            <scheme val="minor"/>
          </rPr>
          <t>Người dùng Không xác định:
4.590</t>
        </r>
      </text>
    </comment>
    <comment ref="B32" authorId="0" shapeId="0" xr:uid="{AE1111CB-321C-824A-BFD7-E975EC2A0E8D}">
      <text>
        <r>
          <rPr>
            <b/>
            <sz val="10"/>
            <color rgb="FF000000"/>
            <rFont val="Tahoma"/>
            <family val="2"/>
          </rPr>
          <t>was 3190</t>
        </r>
      </text>
    </comment>
    <comment ref="D32" authorId="2" shapeId="0" xr:uid="{51E19398-3FCA-B842-B8E1-EAF7C81C12B9}">
      <text>
        <r>
          <rPr>
            <b/>
            <sz val="10"/>
            <color rgb="FF000000"/>
            <rFont val="Tahoma"/>
            <family val="2"/>
          </rPr>
          <t>Việt Hoàng:</t>
        </r>
        <r>
          <rPr>
            <sz val="10"/>
            <color rgb="FF000000"/>
            <rFont val="Tahoma"/>
            <family val="2"/>
          </rPr>
          <t xml:space="preserve">
</t>
        </r>
        <r>
          <rPr>
            <sz val="10"/>
            <color rgb="FF000000"/>
            <rFont val="Tahoma"/>
            <family val="2"/>
          </rPr>
          <t>3.290.000</t>
        </r>
      </text>
    </comment>
    <comment ref="F32" authorId="3" shapeId="0" xr:uid="{F44ED87D-AE2B-485C-BA06-23CD5F9C8E5B}">
      <text>
        <r>
          <rPr>
            <sz val="12"/>
            <color theme="1"/>
            <rFont val="Aptos Narrow"/>
            <family val="2"/>
            <scheme val="minor"/>
          </rPr>
          <t>Người dùng Không xác định:
3.390</t>
        </r>
      </text>
    </comment>
    <comment ref="D33" authorId="2" shapeId="0" xr:uid="{86C620D4-3A61-F54A-B310-6E1F0B5E1F26}">
      <text>
        <r>
          <rPr>
            <b/>
            <sz val="10"/>
            <color rgb="FF000000"/>
            <rFont val="Tahoma"/>
            <family val="2"/>
          </rPr>
          <t>Việt Hoàng:</t>
        </r>
        <r>
          <rPr>
            <sz val="10"/>
            <color rgb="FF000000"/>
            <rFont val="Tahoma"/>
            <family val="2"/>
          </rPr>
          <t xml:space="preserve">
</t>
        </r>
        <r>
          <rPr>
            <sz val="10"/>
            <color rgb="FF000000"/>
            <rFont val="Tahoma"/>
            <family val="2"/>
          </rPr>
          <t>6.690.000</t>
        </r>
      </text>
    </comment>
    <comment ref="B34" authorId="0" shapeId="0" xr:uid="{9F16E372-17F9-0946-8A25-4BC7828EA013}">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4" authorId="5" shapeId="0" xr:uid="{8CABAFA9-8F2A-4D40-A43A-6B7C2B32A169}">
      <text>
        <r>
          <rPr>
            <sz val="12"/>
            <color theme="1"/>
            <rFont val="Aptos Narrow"/>
            <family val="2"/>
            <scheme val="minor"/>
          </rPr>
          <t>W12 16990</t>
        </r>
      </text>
    </comment>
    <comment ref="C35" authorId="1" shapeId="0" xr:uid="{E8D98A05-D5B2-5B4C-8956-FF598EFD458F}">
      <text>
        <r>
          <rPr>
            <sz val="12"/>
            <color theme="1"/>
            <rFont val="Aptos Narrow"/>
            <family val="2"/>
            <scheme val="minor"/>
          </rPr>
          <t>W12 19590</t>
        </r>
      </text>
    </comment>
    <comment ref="D35" authorId="2" shapeId="0" xr:uid="{B186DFF6-F7FD-8246-96DE-5049F523B84C}">
      <text>
        <r>
          <rPr>
            <b/>
            <sz val="10"/>
            <color rgb="FF000000"/>
            <rFont val="Tahoma"/>
            <family val="2"/>
          </rPr>
          <t>Việt Hoàng:</t>
        </r>
        <r>
          <rPr>
            <sz val="10"/>
            <color rgb="FF000000"/>
            <rFont val="Tahoma"/>
            <family val="2"/>
          </rPr>
          <t xml:space="preserve">
</t>
        </r>
        <r>
          <rPr>
            <sz val="10"/>
            <color rgb="FF000000"/>
            <rFont val="Tahoma"/>
            <family val="2"/>
          </rPr>
          <t>19.590.000</t>
        </r>
      </text>
    </comment>
    <comment ref="B36" authorId="0" shapeId="0" xr:uid="{04CA83DD-3F42-C442-B6A9-673CA03964BC}">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37" authorId="2" shapeId="0" xr:uid="{E7F6E986-DB9C-C347-8272-FA8EC058B560}">
      <text>
        <r>
          <rPr>
            <b/>
            <sz val="10"/>
            <color rgb="FF000000"/>
            <rFont val="Tahoma"/>
            <family val="2"/>
          </rPr>
          <t>Việt Hoàng:</t>
        </r>
        <r>
          <rPr>
            <sz val="10"/>
            <color rgb="FF000000"/>
            <rFont val="Tahoma"/>
            <family val="2"/>
          </rPr>
          <t xml:space="preserve">
</t>
        </r>
        <r>
          <rPr>
            <sz val="10"/>
            <color rgb="FF000000"/>
            <rFont val="Tahoma"/>
            <family val="2"/>
          </rPr>
          <t>24.990.000</t>
        </r>
      </text>
    </comment>
    <comment ref="G37" authorId="4" shapeId="0" xr:uid="{92D6AA2E-400A-3549-BAEA-89EBB666A592}">
      <text>
        <r>
          <rPr>
            <b/>
            <sz val="10"/>
            <color rgb="FF000000"/>
            <rFont val="Tahoma"/>
            <family val="2"/>
          </rPr>
          <t>Tran Dat:</t>
        </r>
        <r>
          <rPr>
            <sz val="10"/>
            <color rgb="FF000000"/>
            <rFont val="Tahoma"/>
            <family val="2"/>
          </rPr>
          <t xml:space="preserve">
</t>
        </r>
        <r>
          <rPr>
            <sz val="10"/>
            <color rgb="FF000000"/>
            <rFont val="Tahoma"/>
            <family val="2"/>
          </rPr>
          <t>24990</t>
        </r>
      </text>
    </comment>
    <comment ref="D39" authorId="2" shapeId="0" xr:uid="{00A2225B-CCBA-8A4A-BCFE-0E0B257F6F8F}">
      <text>
        <r>
          <rPr>
            <b/>
            <sz val="10"/>
            <color rgb="FF000000"/>
            <rFont val="Tahoma"/>
            <family val="2"/>
          </rPr>
          <t>Việt Hoàng:</t>
        </r>
        <r>
          <rPr>
            <sz val="10"/>
            <color rgb="FF000000"/>
            <rFont val="Tahoma"/>
            <family val="2"/>
          </rPr>
          <t xml:space="preserve">
</t>
        </r>
        <r>
          <rPr>
            <sz val="10"/>
            <color rgb="FF000000"/>
            <rFont val="Tahoma"/>
            <family val="2"/>
          </rPr>
          <t>38.190.000</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Việt Hoàng</author>
    <author>Tran Dat</author>
    <author>Người dùng Khách</author>
    <author>Duy</author>
  </authors>
  <commentList>
    <comment ref="E2" authorId="0" shapeId="0" xr:uid="{BD73CB17-515A-488A-95BD-1D87F6ADE8DC}">
      <text>
        <r>
          <rPr>
            <b/>
            <sz val="10"/>
            <color rgb="FF000000"/>
            <rFont val="Tahoma"/>
            <family val="2"/>
          </rPr>
          <t>VNP500K</t>
        </r>
      </text>
    </comment>
    <comment ref="E4" authorId="0" shapeId="0" xr:uid="{D14D2E87-33D8-4D99-B2B9-18FA09E8E947}">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E6" authorId="0" shapeId="0" xr:uid="{C1946DF2-7E63-417D-93EA-CB4EB07C28AC}">
      <text>
        <r>
          <rPr>
            <b/>
            <sz val="10"/>
            <color rgb="FF000000"/>
            <rFont val="Tahoma"/>
            <family val="2"/>
          </rPr>
          <t xml:space="preserve">giờ vàng
</t>
        </r>
        <r>
          <rPr>
            <b/>
            <sz val="10"/>
            <color rgb="FF000000"/>
            <rFont val="Tahoma"/>
            <family val="2"/>
          </rPr>
          <t xml:space="preserve">
</t>
        </r>
        <r>
          <rPr>
            <b/>
            <sz val="10"/>
            <color rgb="FF000000"/>
            <rFont val="Tahoma"/>
            <family val="2"/>
          </rPr>
          <t>GIảm 200K</t>
        </r>
      </text>
    </comment>
    <comment ref="C7" authorId="1" shapeId="0" xr:uid="{7740ACB1-029F-4AC7-ACD5-EE56DB853CC2}">
      <text>
        <r>
          <rPr>
            <sz val="12"/>
            <color theme="1"/>
            <rFont val="Aptos Narrow"/>
            <family val="2"/>
            <scheme val="minor"/>
          </rPr>
          <t>W1 19990</t>
        </r>
      </text>
    </comment>
    <comment ref="D7" authorId="2" shapeId="0" xr:uid="{3A31B112-1E41-44DB-B9E2-D3986556D1B9}">
      <text>
        <r>
          <rPr>
            <b/>
            <sz val="10"/>
            <color rgb="FF000000"/>
            <rFont val="Tahoma"/>
            <family val="2"/>
          </rPr>
          <t>Việt Hoàng:</t>
        </r>
        <r>
          <rPr>
            <sz val="10"/>
            <color rgb="FF000000"/>
            <rFont val="Tahoma"/>
            <family val="2"/>
          </rPr>
          <t xml:space="preserve">
</t>
        </r>
        <r>
          <rPr>
            <sz val="10"/>
            <color rgb="FF000000"/>
            <rFont val="Tahoma"/>
            <family val="2"/>
          </rPr>
          <t>19.990.000</t>
        </r>
      </text>
    </comment>
    <comment ref="E7" authorId="0" shapeId="0" xr:uid="{46057027-069F-45E7-8972-0FA4C8D606CB}">
      <text>
        <r>
          <rPr>
            <b/>
            <sz val="10"/>
            <color rgb="FF000000"/>
            <rFont val="Tahoma"/>
            <family val="2"/>
          </rPr>
          <t>Giờ vàng</t>
        </r>
      </text>
    </comment>
    <comment ref="G7" authorId="3" shapeId="0" xr:uid="{BB681472-4D14-9D4C-B14F-63C084B52167}">
      <text>
        <r>
          <rPr>
            <b/>
            <sz val="10"/>
            <color rgb="FF000000"/>
            <rFont val="Tahoma"/>
            <family val="2"/>
          </rPr>
          <t>Tran Dat:</t>
        </r>
        <r>
          <rPr>
            <sz val="10"/>
            <color rgb="FF000000"/>
            <rFont val="Tahoma"/>
            <family val="2"/>
          </rPr>
          <t xml:space="preserve">
</t>
        </r>
        <r>
          <rPr>
            <sz val="10"/>
            <color rgb="FF000000"/>
            <rFont val="Tahoma"/>
            <family val="2"/>
          </rPr>
          <t>18590</t>
        </r>
      </text>
    </comment>
    <comment ref="B8" authorId="0" shapeId="0" xr:uid="{A8CF6048-C63D-4DD4-9481-7009977FD37A}">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1" shapeId="0" xr:uid="{06E5CA2C-C0F4-4727-BA42-1B52606F6E1B}">
      <text>
        <r>
          <rPr>
            <sz val="12"/>
            <color theme="1"/>
            <rFont val="Aptos Narrow"/>
            <family val="2"/>
            <scheme val="minor"/>
          </rPr>
          <t>W1 22990</t>
        </r>
      </text>
    </comment>
    <comment ref="D8" authorId="2" shapeId="0" xr:uid="{23DA0965-BB86-497B-899C-0A8DD54D4EFD}">
      <text>
        <r>
          <rPr>
            <b/>
            <sz val="10"/>
            <color rgb="FF000000"/>
            <rFont val="Tahoma"/>
            <family val="2"/>
          </rPr>
          <t>Việt Hoàng:</t>
        </r>
        <r>
          <rPr>
            <sz val="10"/>
            <color rgb="FF000000"/>
            <rFont val="Tahoma"/>
            <family val="2"/>
          </rPr>
          <t xml:space="preserve">
</t>
        </r>
        <r>
          <rPr>
            <sz val="10"/>
            <color rgb="FF000000"/>
            <rFont val="Tahoma"/>
            <family val="2"/>
          </rPr>
          <t>22.990.000</t>
        </r>
      </text>
    </comment>
    <comment ref="E8" authorId="0" shapeId="0" xr:uid="{6B6D8381-3F87-4CB3-A4CB-9F7C9365883D}">
      <text>
        <r>
          <rPr>
            <b/>
            <sz val="10"/>
            <color rgb="FF000000"/>
            <rFont val="Tahoma"/>
            <family val="2"/>
          </rPr>
          <t xml:space="preserve">Giờ vàng
</t>
        </r>
        <r>
          <rPr>
            <b/>
            <sz val="10"/>
            <color rgb="FF000000"/>
            <rFont val="Tahoma"/>
            <family val="2"/>
          </rPr>
          <t xml:space="preserve">
</t>
        </r>
        <r>
          <rPr>
            <b/>
            <sz val="10"/>
            <color rgb="FF000000"/>
            <rFont val="Tahoma"/>
            <family val="2"/>
          </rPr>
          <t>Tăng 200K</t>
        </r>
      </text>
    </comment>
    <comment ref="G8" authorId="3" shapeId="0" xr:uid="{651F97C7-BB4D-454B-9959-867612311908}">
      <text>
        <r>
          <rPr>
            <b/>
            <sz val="10"/>
            <color rgb="FF000000"/>
            <rFont val="Tahoma"/>
            <family val="2"/>
          </rPr>
          <t>Tran Dat:</t>
        </r>
        <r>
          <rPr>
            <sz val="10"/>
            <color rgb="FF000000"/>
            <rFont val="Tahoma"/>
            <family val="2"/>
          </rPr>
          <t xml:space="preserve">
</t>
        </r>
        <r>
          <rPr>
            <sz val="10"/>
            <color rgb="FF000000"/>
            <rFont val="Tahoma"/>
            <family val="2"/>
          </rPr>
          <t>21690</t>
        </r>
      </text>
    </comment>
    <comment ref="E9" authorId="0" shapeId="0" xr:uid="{3232389E-2A85-4F2C-86B2-02780B88C91D}">
      <text>
        <r>
          <rPr>
            <b/>
            <sz val="10"/>
            <color rgb="FF000000"/>
            <rFont val="Tahoma"/>
            <family val="2"/>
          </rPr>
          <t xml:space="preserve">Giờ vàng
</t>
        </r>
        <r>
          <rPr>
            <sz val="10"/>
            <color rgb="FF000000"/>
            <rFont val="Tahoma"/>
            <family val="2"/>
          </rPr>
          <t xml:space="preserve">
</t>
        </r>
      </text>
    </comment>
    <comment ref="F9" authorId="4" shapeId="0" xr:uid="{DFCBED77-9281-433C-BB4A-AFDD69CAA87F}">
      <text>
        <r>
          <rPr>
            <sz val="12"/>
            <color theme="1"/>
            <rFont val="Aptos Narrow"/>
            <family val="2"/>
            <scheme val="minor"/>
          </rPr>
          <t>Người dùng Không xác định:
25.390</t>
        </r>
      </text>
    </comment>
    <comment ref="G9" authorId="3" shapeId="0" xr:uid="{3C2188DE-88DC-4719-A29E-67B21CB1B784}">
      <text>
        <r>
          <rPr>
            <b/>
            <sz val="10"/>
            <color rgb="FF000000"/>
            <rFont val="Tahoma"/>
            <family val="2"/>
          </rPr>
          <t>Tran Dat:</t>
        </r>
        <r>
          <rPr>
            <sz val="10"/>
            <color rgb="FF000000"/>
            <rFont val="Tahoma"/>
            <family val="2"/>
          </rPr>
          <t xml:space="preserve">
</t>
        </r>
        <r>
          <rPr>
            <sz val="10"/>
            <color rgb="FF000000"/>
            <rFont val="Tahoma"/>
            <family val="2"/>
          </rPr>
          <t>25490</t>
        </r>
      </text>
    </comment>
    <comment ref="B10" authorId="0" shapeId="0" xr:uid="{084FA74F-B072-42D4-A71F-9BC9F825393F}">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2" shapeId="0" xr:uid="{4F60FB44-8E17-4FED-BA32-0EA0037E6A6C}">
      <text>
        <r>
          <rPr>
            <b/>
            <sz val="10"/>
            <color rgb="FF000000"/>
            <rFont val="Tahoma"/>
            <family val="2"/>
          </rPr>
          <t>Việt Hoàng:</t>
        </r>
        <r>
          <rPr>
            <sz val="10"/>
            <color rgb="FF000000"/>
            <rFont val="Tahoma"/>
            <family val="2"/>
          </rPr>
          <t xml:space="preserve">
</t>
        </r>
        <r>
          <rPr>
            <sz val="10"/>
            <color rgb="FF000000"/>
            <rFont val="Tahoma"/>
            <family val="2"/>
          </rPr>
          <t>29.990.000</t>
        </r>
      </text>
    </comment>
    <comment ref="E10" authorId="0" shapeId="0" xr:uid="{146E00BD-8E2A-4E0F-800B-584928A3846D}">
      <text>
        <r>
          <rPr>
            <b/>
            <sz val="10"/>
            <color rgb="FF000000"/>
            <rFont val="Tahoma"/>
            <family val="2"/>
          </rPr>
          <t>Giờ vàng</t>
        </r>
        <r>
          <rPr>
            <sz val="10"/>
            <color rgb="FF000000"/>
            <rFont val="Tahoma"/>
            <family val="2"/>
          </rPr>
          <t xml:space="preserve">
</t>
        </r>
      </text>
    </comment>
    <comment ref="G10" authorId="3" shapeId="0" xr:uid="{11129FA1-D202-4930-9D3C-5563D7FA6772}">
      <text>
        <r>
          <rPr>
            <b/>
            <sz val="10"/>
            <color rgb="FF000000"/>
            <rFont val="Tahoma"/>
            <family val="2"/>
          </rPr>
          <t>Tran Dat:</t>
        </r>
        <r>
          <rPr>
            <sz val="10"/>
            <color rgb="FF000000"/>
            <rFont val="Tahoma"/>
            <family val="2"/>
          </rPr>
          <t xml:space="preserve">
</t>
        </r>
        <r>
          <rPr>
            <sz val="10"/>
            <color rgb="FF000000"/>
            <rFont val="Tahoma"/>
            <family val="2"/>
          </rPr>
          <t>29.490</t>
        </r>
      </text>
    </comment>
    <comment ref="C11" authorId="1" shapeId="0" xr:uid="{ED92FE4D-7DD4-4FFD-937E-D7069EF1BA76}">
      <text>
        <r>
          <rPr>
            <sz val="12"/>
            <color theme="1"/>
            <rFont val="Aptos Narrow"/>
            <family val="2"/>
            <scheme val="minor"/>
          </rPr>
          <t>W1 15990</t>
        </r>
      </text>
    </comment>
    <comment ref="D11" authorId="2" shapeId="0" xr:uid="{DB055918-D911-472C-A7AD-0D2AB27B2DB8}">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G11" authorId="3" shapeId="0" xr:uid="{AB048393-ED98-4177-BF0E-8C47B44DC50B}">
      <text>
        <r>
          <rPr>
            <b/>
            <sz val="10"/>
            <color rgb="FF000000"/>
            <rFont val="Tahoma"/>
            <family val="2"/>
          </rPr>
          <t>Tran Dat:</t>
        </r>
        <r>
          <rPr>
            <sz val="10"/>
            <color rgb="FF000000"/>
            <rFont val="Tahoma"/>
            <family val="2"/>
          </rPr>
          <t>15990</t>
        </r>
      </text>
    </comment>
    <comment ref="D12" authorId="2" shapeId="0" xr:uid="{524E8C05-0185-4EE7-B6A4-E9660A3C30CD}">
      <text>
        <r>
          <rPr>
            <b/>
            <sz val="10"/>
            <color rgb="FF000000"/>
            <rFont val="Tahoma"/>
            <family val="2"/>
          </rPr>
          <t>Việt Hoàng:</t>
        </r>
        <r>
          <rPr>
            <sz val="10"/>
            <color rgb="FF000000"/>
            <rFont val="Tahoma"/>
            <family val="2"/>
          </rPr>
          <t xml:space="preserve">
</t>
        </r>
        <r>
          <rPr>
            <sz val="10"/>
            <color rgb="FF000000"/>
            <rFont val="Tahoma"/>
            <family val="2"/>
          </rPr>
          <t>18.890.000</t>
        </r>
      </text>
    </comment>
    <comment ref="E12" authorId="0" shapeId="0" xr:uid="{BD1063BD-AA8A-41B6-B3BB-C4D178DC84BC}">
      <text>
        <r>
          <rPr>
            <b/>
            <sz val="10"/>
            <color rgb="FF000000"/>
            <rFont val="Tahoma"/>
            <family val="2"/>
          </rPr>
          <t xml:space="preserve">Giờ vàng
</t>
        </r>
        <r>
          <rPr>
            <b/>
            <sz val="10"/>
            <color rgb="FF000000"/>
            <rFont val="Tahoma"/>
            <family val="2"/>
          </rPr>
          <t xml:space="preserve">
</t>
        </r>
        <r>
          <rPr>
            <sz val="10"/>
            <color rgb="FF000000"/>
            <rFont val="Tahoma"/>
            <family val="2"/>
          </rPr>
          <t>Gỉam 300K</t>
        </r>
      </text>
    </comment>
    <comment ref="F12" authorId="4" shapeId="0" xr:uid="{2ABF6F27-DA41-4379-A809-B91A8518DE78}">
      <text>
        <r>
          <rPr>
            <sz val="12"/>
            <color theme="1"/>
            <rFont val="Aptos Narrow"/>
            <family val="2"/>
            <scheme val="minor"/>
          </rPr>
          <t>Người dùng Không xác định:
18.790</t>
        </r>
      </text>
    </comment>
    <comment ref="C13" authorId="1" shapeId="0" xr:uid="{B1E92752-456F-4066-9D71-8E9E3B06AFEB}">
      <text>
        <r>
          <rPr>
            <sz val="12"/>
            <color theme="1"/>
            <rFont val="Aptos Narrow"/>
            <family val="2"/>
            <scheme val="minor"/>
          </rPr>
          <t>W1 12990</t>
        </r>
      </text>
    </comment>
    <comment ref="D13" authorId="2" shapeId="0" xr:uid="{770E1B21-515E-49A7-A1FE-443D850DE0DC}">
      <text>
        <r>
          <rPr>
            <b/>
            <sz val="10"/>
            <color rgb="FF000000"/>
            <rFont val="Tahoma"/>
            <family val="2"/>
          </rPr>
          <t>Việt Hoàng:</t>
        </r>
        <r>
          <rPr>
            <sz val="10"/>
            <color rgb="FF000000"/>
            <rFont val="Tahoma"/>
            <family val="2"/>
          </rPr>
          <t xml:space="preserve">
</t>
        </r>
        <r>
          <rPr>
            <sz val="10"/>
            <color rgb="FF000000"/>
            <rFont val="Tahoma"/>
            <family val="2"/>
          </rPr>
          <t>12.990.000</t>
        </r>
      </text>
    </comment>
    <comment ref="E13" authorId="0" shapeId="0" xr:uid="{08DE7B15-A8BA-4874-892C-A241F8BDC8CA}">
      <text>
        <r>
          <rPr>
            <b/>
            <sz val="10"/>
            <color rgb="FF000000"/>
            <rFont val="Tahoma"/>
            <family val="2"/>
          </rPr>
          <t xml:space="preserve">Giờ vàng
</t>
        </r>
        <r>
          <rPr>
            <b/>
            <sz val="10"/>
            <color rgb="FF000000"/>
            <rFont val="Tahoma"/>
            <family val="2"/>
          </rPr>
          <t xml:space="preserve">
</t>
        </r>
        <r>
          <rPr>
            <b/>
            <sz val="10"/>
            <color rgb="FF000000"/>
            <rFont val="Tahoma"/>
            <family val="2"/>
          </rPr>
          <t>Tăng 200K</t>
        </r>
      </text>
    </comment>
    <comment ref="F13" authorId="4" shapeId="0" xr:uid="{D92D16B4-4B95-4498-80F2-F81333308E2C}">
      <text>
        <r>
          <rPr>
            <sz val="12"/>
            <color theme="1"/>
            <rFont val="Aptos Narrow"/>
            <family val="2"/>
            <scheme val="minor"/>
          </rPr>
          <t>Người dùng Không xác định:
12.890</t>
        </r>
      </text>
    </comment>
    <comment ref="B14" authorId="0" shapeId="0" xr:uid="{439BC426-2F93-4612-8772-E1877A235BE7}">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1" shapeId="0" xr:uid="{DAFF8034-5676-45C4-8C94-D5320C2B05B8}">
      <text>
        <r>
          <rPr>
            <sz val="12"/>
            <color theme="1"/>
            <rFont val="Aptos Narrow"/>
            <family val="2"/>
            <scheme val="minor"/>
          </rPr>
          <t>W1 11990</t>
        </r>
      </text>
    </comment>
    <comment ref="D14" authorId="2" shapeId="0" xr:uid="{53054A08-55BC-42D5-B96B-5A1D731F4AF0}">
      <text>
        <r>
          <rPr>
            <b/>
            <sz val="10"/>
            <color rgb="FF000000"/>
            <rFont val="Tahoma"/>
            <family val="2"/>
          </rPr>
          <t>Việt Hoàng:</t>
        </r>
        <r>
          <rPr>
            <sz val="10"/>
            <color rgb="FF000000"/>
            <rFont val="Tahoma"/>
            <family val="2"/>
          </rPr>
          <t xml:space="preserve">
</t>
        </r>
        <r>
          <rPr>
            <sz val="10"/>
            <color rgb="FF000000"/>
            <rFont val="Tahoma"/>
            <family val="2"/>
          </rPr>
          <t>11.890.000</t>
        </r>
      </text>
    </comment>
    <comment ref="E14" authorId="0" shapeId="0" xr:uid="{C23E3DB0-3333-4C6B-AC64-336E128D1313}">
      <text>
        <r>
          <rPr>
            <b/>
            <sz val="10"/>
            <color rgb="FF000000"/>
            <rFont val="Tahoma"/>
            <family val="2"/>
          </rPr>
          <t xml:space="preserve">Giờ vàng
</t>
        </r>
        <r>
          <rPr>
            <b/>
            <sz val="10"/>
            <color rgb="FF000000"/>
            <rFont val="Tahoma"/>
            <family val="2"/>
          </rPr>
          <t xml:space="preserve">
</t>
        </r>
        <r>
          <rPr>
            <b/>
            <sz val="10"/>
            <color rgb="FF000000"/>
            <rFont val="Tahoma"/>
            <family val="2"/>
          </rPr>
          <t>Giảm 100K</t>
        </r>
      </text>
    </comment>
    <comment ref="F14" authorId="4" shapeId="0" xr:uid="{AA454E05-8103-4C5D-AD96-903A60B2F14C}">
      <text>
        <r>
          <rPr>
            <sz val="12"/>
            <color theme="1"/>
            <rFont val="Aptos Narrow"/>
            <family val="2"/>
            <scheme val="minor"/>
          </rPr>
          <t>Người dùng Không xác định:
11.790</t>
        </r>
      </text>
    </comment>
    <comment ref="E15" authorId="0" shapeId="0" xr:uid="{5938A04F-221A-9447-93B8-E8BAF9905FFA}">
      <text>
        <r>
          <rPr>
            <b/>
            <sz val="10"/>
            <color rgb="FF000000"/>
            <rFont val="Tahoma"/>
            <family val="2"/>
          </rPr>
          <t>was 13652</t>
        </r>
      </text>
    </comment>
    <comment ref="B16" authorId="0" shapeId="0" xr:uid="{B7FEE435-FEEA-4AC6-BC06-16CC6073790C}">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2" shapeId="0" xr:uid="{F0BA7D39-2971-4558-98E3-70806D1B1224}">
      <text>
        <r>
          <rPr>
            <b/>
            <sz val="10"/>
            <color rgb="FF000000"/>
            <rFont val="Tahoma"/>
            <family val="2"/>
          </rPr>
          <t xml:space="preserve">Việt Hoàng
</t>
        </r>
        <r>
          <rPr>
            <sz val="10"/>
            <color rgb="FF000000"/>
            <rFont val="Tahoma"/>
            <family val="2"/>
          </rPr>
          <t>9.590.000</t>
        </r>
      </text>
    </comment>
    <comment ref="B17" authorId="0" shapeId="0" xr:uid="{88F6E75F-F2C2-4902-A1DD-7C9CFC60061E}">
      <text>
        <r>
          <rPr>
            <b/>
            <sz val="10"/>
            <color rgb="FF000000"/>
            <rFont val="Tahoma"/>
            <family val="2"/>
          </rPr>
          <t>was 14390</t>
        </r>
      </text>
    </comment>
    <comment ref="C18" authorId="5" shapeId="0" xr:uid="{120E0881-409A-46DA-91E8-8CB5C6B33835}">
      <text>
        <r>
          <rPr>
            <sz val="12"/>
            <color theme="1"/>
            <rFont val="Aptos Narrow"/>
            <family val="2"/>
            <scheme val="minor"/>
          </rPr>
          <t>W1 21590</t>
        </r>
      </text>
    </comment>
    <comment ref="C19" authorId="5" shapeId="0" xr:uid="{BA89B518-88DC-46B1-A6E1-27B9DCCF73C5}">
      <text>
        <r>
          <rPr>
            <sz val="12"/>
            <color theme="1"/>
            <rFont val="Aptos Narrow"/>
            <family val="2"/>
            <scheme val="minor"/>
          </rPr>
          <t>W1 27090</t>
        </r>
      </text>
    </comment>
    <comment ref="B20" authorId="0" shapeId="0" xr:uid="{6CF9A654-2BFC-4AB8-B018-C202C12FEEBD}">
      <text>
        <r>
          <rPr>
            <b/>
            <sz val="10"/>
            <color rgb="FF000000"/>
            <rFont val="Tahoma"/>
            <family val="2"/>
          </rPr>
          <t>was 36640</t>
        </r>
      </text>
    </comment>
    <comment ref="B28" authorId="0" shapeId="0" xr:uid="{BFF7E8E0-A195-4A16-9038-F0E73C8D73E4}">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30" authorId="0" shapeId="0" xr:uid="{F7B7A0FE-98F1-4988-BB7C-A9CE14D8DDDD}">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1" authorId="0" shapeId="0" xr:uid="{A439A751-4CBE-4F83-A81A-7D1F59ED838E}">
      <text>
        <r>
          <rPr>
            <b/>
            <sz val="10"/>
            <color rgb="FF000000"/>
            <rFont val="Tahoma"/>
            <family val="2"/>
          </rPr>
          <t xml:space="preserve">was 4490
</t>
        </r>
      </text>
    </comment>
    <comment ref="B32" authorId="0" shapeId="0" xr:uid="{C51E9FC9-A3CE-43F2-B249-0A1075770A72}">
      <text>
        <r>
          <rPr>
            <b/>
            <sz val="10"/>
            <color rgb="FF000000"/>
            <rFont val="Tahoma"/>
            <family val="2"/>
          </rPr>
          <t>was 3190</t>
        </r>
      </text>
    </comment>
    <comment ref="E33" authorId="0" shapeId="0" xr:uid="{7F63203B-DCB6-AA4C-A67E-98ACC3DEA14C}">
      <text>
        <r>
          <rPr>
            <b/>
            <sz val="10"/>
            <color rgb="FF000000"/>
            <rFont val="Tahoma"/>
            <family val="2"/>
          </rPr>
          <t>was 6790</t>
        </r>
        <r>
          <rPr>
            <sz val="10"/>
            <color rgb="FF000000"/>
            <rFont val="Tahoma"/>
            <family val="2"/>
          </rPr>
          <t xml:space="preserve">
</t>
        </r>
      </text>
    </comment>
    <comment ref="B34" authorId="0" shapeId="0" xr:uid="{A516C77F-3158-45A9-ADC7-CDA4BBEDD810}">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35" authorId="1" shapeId="0" xr:uid="{E2AA2812-44F8-46D5-9B83-8390F37A3F56}">
      <text>
        <r>
          <rPr>
            <sz val="12"/>
            <color theme="1"/>
            <rFont val="Aptos Narrow"/>
            <family val="2"/>
            <scheme val="minor"/>
          </rPr>
          <t>W1 19790</t>
        </r>
      </text>
    </comment>
    <comment ref="D35" authorId="2" shapeId="0" xr:uid="{09570F21-DBA9-D044-8329-C1FAA0F59148}">
      <text>
        <r>
          <rPr>
            <b/>
            <sz val="10"/>
            <color rgb="FF000000"/>
            <rFont val="Tahoma"/>
            <family val="2"/>
          </rPr>
          <t>Việt Hoàng:</t>
        </r>
        <r>
          <rPr>
            <sz val="10"/>
            <color rgb="FF000000"/>
            <rFont val="Tahoma"/>
            <family val="2"/>
          </rPr>
          <t xml:space="preserve">
</t>
        </r>
        <r>
          <rPr>
            <sz val="10"/>
            <color rgb="FF000000"/>
            <rFont val="Tahoma"/>
            <family val="2"/>
          </rPr>
          <t>19.890.000</t>
        </r>
      </text>
    </comment>
    <comment ref="F35" authorId="4" shapeId="0" xr:uid="{77692415-8293-4DD1-AF75-AD6C41F71BAD}">
      <text>
        <r>
          <rPr>
            <sz val="12"/>
            <color theme="1"/>
            <rFont val="Aptos Narrow"/>
            <family val="2"/>
            <scheme val="minor"/>
          </rPr>
          <t>Người dùng Không xác định:
19.790</t>
        </r>
      </text>
    </comment>
    <comment ref="B36" authorId="0" shapeId="0" xr:uid="{35DECDF8-004D-4239-8212-4B38FEFE694F}">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G37" authorId="3" shapeId="0" xr:uid="{05A84FD1-030A-4ADE-9305-3DE0D38C4DAB}">
      <text>
        <r>
          <rPr>
            <b/>
            <sz val="10"/>
            <color rgb="FF000000"/>
            <rFont val="Tahoma"/>
            <family val="2"/>
          </rPr>
          <t>Tran Dat:</t>
        </r>
        <r>
          <rPr>
            <sz val="10"/>
            <color rgb="FF000000"/>
            <rFont val="Tahoma"/>
            <family val="2"/>
          </rPr>
          <t xml:space="preserve">
</t>
        </r>
        <r>
          <rPr>
            <sz val="10"/>
            <color rgb="FF000000"/>
            <rFont val="Tahoma"/>
            <family val="2"/>
          </rPr>
          <t>24990</t>
        </r>
      </text>
    </comment>
    <comment ref="D38" authorId="2" shapeId="0" xr:uid="{D5983C67-5234-8842-88E6-683E4BE397F2}">
      <text>
        <r>
          <rPr>
            <b/>
            <sz val="10"/>
            <color rgb="FF000000"/>
            <rFont val="Tahoma"/>
            <family val="2"/>
          </rPr>
          <t>Việt Hoàng:</t>
        </r>
        <r>
          <rPr>
            <sz val="10"/>
            <color rgb="FF000000"/>
            <rFont val="Tahoma"/>
            <family val="2"/>
          </rPr>
          <t xml:space="preserve">
</t>
        </r>
        <r>
          <rPr>
            <sz val="10"/>
            <color rgb="FF000000"/>
            <rFont val="Tahoma"/>
            <family val="2"/>
          </rPr>
          <t>30.490.000</t>
        </r>
      </text>
    </comment>
    <comment ref="F38" authorId="4" shapeId="0" xr:uid="{9EF7EDAD-A5AC-4250-8F16-24A5878AD202}">
      <text>
        <r>
          <rPr>
            <sz val="12"/>
            <color theme="1"/>
            <rFont val="Aptos Narrow"/>
            <family val="2"/>
            <scheme val="minor"/>
          </rPr>
          <t>Người dùng Không xác định:
29.290</t>
        </r>
      </text>
    </comment>
    <comment ref="F39" authorId="4" shapeId="0" xr:uid="{09E31A09-AE40-480A-94D5-DE69FB354802}">
      <text>
        <r>
          <rPr>
            <sz val="12"/>
            <color theme="1"/>
            <rFont val="Aptos Narrow"/>
            <family val="2"/>
            <scheme val="minor"/>
          </rPr>
          <t>Người dùng Không xác định:
37.590</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Tran Dat</author>
    <author>Việt Hoàng</author>
    <author>Người dùng Khách</author>
    <author>Duy Ha Minh</author>
  </authors>
  <commentList>
    <comment ref="E2" authorId="0" shapeId="0" xr:uid="{CE609D57-7590-4420-90D1-98629045257F}">
      <text>
        <r>
          <rPr>
            <b/>
            <sz val="10"/>
            <color rgb="FF000000"/>
            <rFont val="Tahoma"/>
            <family val="2"/>
          </rPr>
          <t>VNP500K</t>
        </r>
      </text>
    </comment>
    <comment ref="C3" authorId="1" shapeId="0" xr:uid="{41E93645-B011-EE47-A379-167933A0C5E1}">
      <text>
        <r>
          <rPr>
            <b/>
            <sz val="10"/>
            <color rgb="FF000000"/>
            <rFont val="Tahoma"/>
            <family val="2"/>
          </rPr>
          <t>W2 31990</t>
        </r>
      </text>
    </comment>
    <comment ref="G3" authorId="2" shapeId="0" xr:uid="{7D5246CA-BB1C-174B-BF3D-41612D5E4C5A}">
      <text>
        <r>
          <rPr>
            <b/>
            <sz val="10"/>
            <color rgb="FF000000"/>
            <rFont val="Tahoma"/>
            <family val="2"/>
          </rPr>
          <t>Tran Dat:</t>
        </r>
        <r>
          <rPr>
            <sz val="10"/>
            <color rgb="FF000000"/>
            <rFont val="Tahoma"/>
            <family val="2"/>
          </rPr>
          <t xml:space="preserve">
</t>
        </r>
        <r>
          <rPr>
            <sz val="10"/>
            <color rgb="FF000000"/>
            <rFont val="Tahoma"/>
            <family val="2"/>
          </rPr>
          <t xml:space="preserve">30990000
</t>
        </r>
      </text>
    </comment>
    <comment ref="E4" authorId="0" shapeId="0" xr:uid="{6EE29E0C-1589-481C-8807-29DD8686D470}">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G4" authorId="2" shapeId="0" xr:uid="{7E6B1C94-9090-3247-9290-D5CC49829C40}">
      <text>
        <r>
          <rPr>
            <b/>
            <sz val="10"/>
            <color rgb="FF000000"/>
            <rFont val="Tahoma"/>
            <family val="2"/>
          </rPr>
          <t>Tran Dat:</t>
        </r>
        <r>
          <rPr>
            <sz val="10"/>
            <color rgb="FF000000"/>
            <rFont val="Tahoma"/>
            <family val="2"/>
          </rPr>
          <t xml:space="preserve">
</t>
        </r>
        <r>
          <rPr>
            <sz val="10"/>
            <color rgb="FF000000"/>
            <rFont val="Tahoma"/>
            <family val="2"/>
          </rPr>
          <t>34990</t>
        </r>
      </text>
    </comment>
    <comment ref="C6" authorId="1" shapeId="0" xr:uid="{86DEDADD-77A4-4744-A87A-A9F5FD255E09}">
      <text>
        <r>
          <rPr>
            <b/>
            <sz val="10"/>
            <color rgb="FF000000"/>
            <rFont val="Tahoma"/>
            <family val="2"/>
          </rPr>
          <t>W2 15990</t>
        </r>
      </text>
    </comment>
    <comment ref="D6" authorId="3" shapeId="0" xr:uid="{2DBE018B-6627-784D-A244-ECD77F7CFB67}">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E6" authorId="0" shapeId="0" xr:uid="{9C5B562A-A4CF-4AFE-818F-61370D2A68FF}">
      <text>
        <r>
          <rPr>
            <b/>
            <sz val="10"/>
            <color rgb="FF000000"/>
            <rFont val="Tahoma"/>
            <family val="2"/>
          </rPr>
          <t xml:space="preserve">giờ vàng
</t>
        </r>
        <r>
          <rPr>
            <b/>
            <sz val="10"/>
            <color rgb="FF000000"/>
            <rFont val="Tahoma"/>
            <family val="2"/>
          </rPr>
          <t xml:space="preserve">
</t>
        </r>
        <r>
          <rPr>
            <b/>
            <sz val="10"/>
            <color rgb="FF000000"/>
            <rFont val="Tahoma"/>
            <family val="2"/>
          </rPr>
          <t>GIảm 200K</t>
        </r>
      </text>
    </comment>
    <comment ref="F6" authorId="4" shapeId="0" xr:uid="{C6D70740-6A73-4199-AC72-AC06E11886BE}">
      <text>
        <r>
          <rPr>
            <sz val="12"/>
            <color theme="1"/>
            <rFont val="Aptos Narrow"/>
            <family val="2"/>
            <scheme val="minor"/>
          </rPr>
          <t>Người dùng Không xác định:
15.590</t>
        </r>
      </text>
    </comment>
    <comment ref="C7" authorId="5" shapeId="0" xr:uid="{53EBB657-EFD3-49AB-8748-1E3E4FC36AEE}">
      <text>
        <r>
          <rPr>
            <sz val="12"/>
            <color rgb="FF000000"/>
            <rFont val="Aptos Narrow"/>
            <family val="2"/>
          </rPr>
          <t>W2 20990</t>
        </r>
      </text>
    </comment>
    <comment ref="D7" authorId="3" shapeId="0" xr:uid="{A291BB40-DDBA-471E-A2EC-F2FB547306B0}">
      <text>
        <r>
          <rPr>
            <b/>
            <sz val="10"/>
            <color rgb="FF000000"/>
            <rFont val="Tahoma"/>
            <family val="2"/>
          </rPr>
          <t>Việt Hoàng:</t>
        </r>
        <r>
          <rPr>
            <sz val="10"/>
            <color rgb="FF000000"/>
            <rFont val="Tahoma"/>
            <family val="2"/>
          </rPr>
          <t xml:space="preserve">
</t>
        </r>
        <r>
          <rPr>
            <sz val="10"/>
            <color rgb="FF000000"/>
            <rFont val="Tahoma"/>
            <family val="2"/>
          </rPr>
          <t>20.990.000</t>
        </r>
      </text>
    </comment>
    <comment ref="E7" authorId="0" shapeId="0" xr:uid="{047E5431-AFBA-4663-9D04-984C4C271083}">
      <text>
        <r>
          <rPr>
            <b/>
            <sz val="10"/>
            <color rgb="FF000000"/>
            <rFont val="Tahoma"/>
            <family val="2"/>
          </rPr>
          <t>was 18490</t>
        </r>
      </text>
    </comment>
    <comment ref="F7" authorId="4" shapeId="0" xr:uid="{97D2B14E-EDCF-4904-AD7A-B1D96AD05EB9}">
      <text>
        <r>
          <rPr>
            <sz val="12"/>
            <color theme="1"/>
            <rFont val="Aptos Narrow"/>
            <family val="2"/>
            <scheme val="minor"/>
          </rPr>
          <t>Người dùng Không xác định:
18.990k</t>
        </r>
      </text>
    </comment>
    <comment ref="B8" authorId="0" shapeId="0" xr:uid="{714B3458-969B-42E7-BE68-A07AC331EB4E}">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5" shapeId="0" xr:uid="{C248A935-507F-4ED7-82B6-548A3FA6EA88}">
      <text>
        <r>
          <rPr>
            <sz val="12"/>
            <color rgb="FF000000"/>
            <rFont val="Aptos Narrow"/>
            <family val="2"/>
          </rPr>
          <t>W2 23990</t>
        </r>
      </text>
    </comment>
    <comment ref="D8" authorId="3" shapeId="0" xr:uid="{5676B405-8F4B-415D-9C96-424C89A49A36}">
      <text>
        <r>
          <rPr>
            <b/>
            <sz val="10"/>
            <color rgb="FF000000"/>
            <rFont val="Tahoma"/>
            <family val="2"/>
          </rPr>
          <t>Việt Hoàng:</t>
        </r>
        <r>
          <rPr>
            <sz val="10"/>
            <color rgb="FF000000"/>
            <rFont val="Tahoma"/>
            <family val="2"/>
          </rPr>
          <t xml:space="preserve">
</t>
        </r>
        <r>
          <rPr>
            <sz val="10"/>
            <color rgb="FF000000"/>
            <rFont val="Tahoma"/>
            <family val="2"/>
          </rPr>
          <t>23.990.000</t>
        </r>
      </text>
    </comment>
    <comment ref="E8" authorId="0" shapeId="0" xr:uid="{F2545C7A-32C4-43D0-BA43-FB35B590FFAC}">
      <text>
        <r>
          <rPr>
            <b/>
            <sz val="10"/>
            <color rgb="FF000000"/>
            <rFont val="Tahoma"/>
            <family val="2"/>
          </rPr>
          <t>was 21890</t>
        </r>
      </text>
    </comment>
    <comment ref="E9" authorId="0" shapeId="0" xr:uid="{60911BDC-6FA7-43EF-999B-DBE80AB603DE}">
      <text>
        <r>
          <rPr>
            <b/>
            <sz val="10"/>
            <color rgb="FF000000"/>
            <rFont val="Tahoma"/>
            <family val="2"/>
          </rPr>
          <t xml:space="preserve">Giờ vàng
</t>
        </r>
        <r>
          <rPr>
            <sz val="10"/>
            <color rgb="FF000000"/>
            <rFont val="Tahoma"/>
            <family val="2"/>
          </rPr>
          <t xml:space="preserve">
</t>
        </r>
      </text>
    </comment>
    <comment ref="G9" authorId="2" shapeId="0" xr:uid="{02665EA2-6834-415C-BCA7-D45CB1023340}">
      <text>
        <r>
          <rPr>
            <b/>
            <sz val="10"/>
            <color rgb="FF000000"/>
            <rFont val="Tahoma"/>
            <family val="2"/>
          </rPr>
          <t>Tran Dat:</t>
        </r>
        <r>
          <rPr>
            <sz val="10"/>
            <color rgb="FF000000"/>
            <rFont val="Tahoma"/>
            <family val="2"/>
          </rPr>
          <t xml:space="preserve">
</t>
        </r>
        <r>
          <rPr>
            <sz val="10"/>
            <color rgb="FF000000"/>
            <rFont val="Tahoma"/>
            <family val="2"/>
          </rPr>
          <t>25490</t>
        </r>
      </text>
    </comment>
    <comment ref="B10" authorId="0" shapeId="0" xr:uid="{04F99430-1CC0-4AB5-A355-25D63050EA7B}">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46BEAD3C-C7A6-43C0-9117-51FE6016F394}">
      <text>
        <r>
          <rPr>
            <b/>
            <sz val="10"/>
            <color rgb="FF000000"/>
            <rFont val="Tahoma"/>
            <family val="2"/>
          </rPr>
          <t>Việt Hoàng:</t>
        </r>
        <r>
          <rPr>
            <sz val="10"/>
            <color rgb="FF000000"/>
            <rFont val="Tahoma"/>
            <family val="2"/>
          </rPr>
          <t xml:space="preserve">
</t>
        </r>
        <r>
          <rPr>
            <sz val="10"/>
            <color rgb="FF000000"/>
            <rFont val="Tahoma"/>
            <family val="2"/>
          </rPr>
          <t>30.490.000</t>
        </r>
      </text>
    </comment>
    <comment ref="E10" authorId="0" shapeId="0" xr:uid="{F1F8E120-9B4A-4496-9F74-DDF2964E18EA}">
      <text>
        <r>
          <rPr>
            <b/>
            <sz val="10"/>
            <color rgb="FF000000"/>
            <rFont val="Tahoma"/>
            <family val="2"/>
          </rPr>
          <t>Giờ vàng</t>
        </r>
        <r>
          <rPr>
            <sz val="10"/>
            <color rgb="FF000000"/>
            <rFont val="Tahoma"/>
            <family val="2"/>
          </rPr>
          <t xml:space="preserve">
</t>
        </r>
        <r>
          <rPr>
            <sz val="10"/>
            <color rgb="FF000000"/>
            <rFont val="Tahoma"/>
            <family val="2"/>
          </rPr>
          <t>KH mới 400</t>
        </r>
      </text>
    </comment>
    <comment ref="F10" authorId="4" shapeId="0" xr:uid="{2A2DE039-2232-4BB8-B4AF-313B9810ABF2}">
      <text>
        <r>
          <rPr>
            <sz val="12"/>
            <color rgb="FF000000"/>
            <rFont val="Aptos Narrow"/>
            <family val="2"/>
          </rPr>
          <t xml:space="preserve">Người dùng Không xác định:
</t>
        </r>
        <r>
          <rPr>
            <sz val="12"/>
            <color rgb="FF000000"/>
            <rFont val="Aptos Narrow"/>
            <family val="2"/>
          </rPr>
          <t>30.590</t>
        </r>
      </text>
    </comment>
    <comment ref="G10" authorId="2" shapeId="0" xr:uid="{1F968D2A-1FF0-4A73-9E4D-9B5089068A87}">
      <text>
        <r>
          <rPr>
            <b/>
            <sz val="10"/>
            <color rgb="FF000000"/>
            <rFont val="Tahoma"/>
            <family val="2"/>
          </rPr>
          <t>Tran Dat:</t>
        </r>
        <r>
          <rPr>
            <sz val="10"/>
            <color rgb="FF000000"/>
            <rFont val="Tahoma"/>
            <family val="2"/>
          </rPr>
          <t xml:space="preserve">
</t>
        </r>
        <r>
          <rPr>
            <sz val="10"/>
            <color rgb="FF000000"/>
            <rFont val="Tahoma"/>
            <family val="2"/>
          </rPr>
          <t>30490</t>
        </r>
      </text>
    </comment>
    <comment ref="C11" authorId="5" shapeId="0" xr:uid="{1ACE2719-0596-4148-8473-5FF5335A0CF2}">
      <text>
        <r>
          <rPr>
            <sz val="12"/>
            <color rgb="FF000000"/>
            <rFont val="Aptos Narrow"/>
            <family val="2"/>
          </rPr>
          <t>W2 16990</t>
        </r>
      </text>
    </comment>
    <comment ref="D11" authorId="3" shapeId="0" xr:uid="{5CAFED68-4276-41F2-9F91-206882C99507}">
      <text>
        <r>
          <rPr>
            <b/>
            <sz val="10"/>
            <color rgb="FF000000"/>
            <rFont val="Tahoma"/>
            <family val="2"/>
          </rPr>
          <t>Việt Hoàng:</t>
        </r>
        <r>
          <rPr>
            <sz val="10"/>
            <color rgb="FF000000"/>
            <rFont val="Tahoma"/>
            <family val="2"/>
          </rPr>
          <t xml:space="preserve">
</t>
        </r>
        <r>
          <rPr>
            <sz val="10"/>
            <color rgb="FF000000"/>
            <rFont val="Tahoma"/>
            <family val="2"/>
          </rPr>
          <t>16.990.000</t>
        </r>
      </text>
    </comment>
    <comment ref="E11" authorId="0" shapeId="0" xr:uid="{98C331E6-2F2C-7542-B25E-8BB7A7D8AED6}">
      <text>
        <r>
          <rPr>
            <b/>
            <sz val="10"/>
            <color rgb="FF000000"/>
            <rFont val="Tahoma"/>
            <family val="2"/>
          </rPr>
          <t>was 15190</t>
        </r>
      </text>
    </comment>
    <comment ref="F11" authorId="4" shapeId="0" xr:uid="{85EC8202-8A81-4A48-B0BF-71D45FA00F8E}">
      <text>
        <r>
          <rPr>
            <sz val="12"/>
            <color theme="1"/>
            <rFont val="Aptos Narrow"/>
            <family val="2"/>
            <scheme val="minor"/>
          </rPr>
          <t>Người dùng Không xác định:
15.990</t>
        </r>
      </text>
    </comment>
    <comment ref="G11" authorId="2" shapeId="0" xr:uid="{52EAD564-CDDD-4CF6-AD86-2933DA55FEC8}">
      <text>
        <r>
          <rPr>
            <b/>
            <sz val="10"/>
            <color rgb="FF000000"/>
            <rFont val="Tahoma"/>
            <family val="2"/>
          </rPr>
          <t>Tran Dat:</t>
        </r>
        <r>
          <rPr>
            <sz val="10"/>
            <color rgb="FF000000"/>
            <rFont val="Tahoma"/>
            <family val="2"/>
          </rPr>
          <t>15990</t>
        </r>
      </text>
    </comment>
    <comment ref="E12" authorId="0" shapeId="0" xr:uid="{B8FDB281-9C45-415A-B3B4-474515648AF8}">
      <text>
        <r>
          <rPr>
            <b/>
            <sz val="10"/>
            <color rgb="FF000000"/>
            <rFont val="Tahoma"/>
            <family val="2"/>
          </rPr>
          <t xml:space="preserve">Giờ vàng
</t>
        </r>
        <r>
          <rPr>
            <b/>
            <sz val="10"/>
            <color rgb="FF000000"/>
            <rFont val="Tahoma"/>
            <family val="2"/>
          </rPr>
          <t xml:space="preserve">
</t>
        </r>
        <r>
          <rPr>
            <sz val="10"/>
            <color rgb="FF000000"/>
            <rFont val="Tahoma"/>
            <family val="2"/>
          </rPr>
          <t>Gỉam 300K</t>
        </r>
      </text>
    </comment>
    <comment ref="F12" authorId="4" shapeId="0" xr:uid="{AD151957-3077-4596-A2E9-F78C5E02EC86}">
      <text>
        <r>
          <rPr>
            <sz val="12"/>
            <color theme="1"/>
            <rFont val="Aptos Narrow"/>
            <family val="2"/>
            <scheme val="minor"/>
          </rPr>
          <t>Người dùng Không xác định:
17.990</t>
        </r>
      </text>
    </comment>
    <comment ref="D13" authorId="3" shapeId="0" xr:uid="{162BCDE6-BB8B-4054-9CC7-D887D14C90A5}">
      <text>
        <r>
          <rPr>
            <b/>
            <sz val="10"/>
            <color rgb="FF000000"/>
            <rFont val="Tahoma"/>
            <family val="2"/>
          </rPr>
          <t>Việt Hoàng:</t>
        </r>
        <r>
          <rPr>
            <sz val="10"/>
            <color rgb="FF000000"/>
            <rFont val="Tahoma"/>
            <family val="2"/>
          </rPr>
          <t xml:space="preserve">
</t>
        </r>
        <r>
          <rPr>
            <sz val="10"/>
            <color rgb="FF000000"/>
            <rFont val="Tahoma"/>
            <family val="2"/>
          </rPr>
          <t>13.990.000</t>
        </r>
      </text>
    </comment>
    <comment ref="E13" authorId="0" shapeId="0" xr:uid="{55AC47E3-C1EC-4088-B789-79229BDC8DCA}">
      <text>
        <r>
          <rPr>
            <b/>
            <sz val="10"/>
            <color rgb="FF000000"/>
            <rFont val="Tahoma"/>
            <family val="2"/>
          </rPr>
          <t>was 12490</t>
        </r>
      </text>
    </comment>
    <comment ref="F13" authorId="4" shapeId="0" xr:uid="{056412AA-DC4C-41E0-9D41-4B2B0DAD1A80}">
      <text>
        <r>
          <rPr>
            <sz val="12"/>
            <color rgb="FF000000"/>
            <rFont val="Aptos Narrow"/>
            <family val="2"/>
          </rPr>
          <t xml:space="preserve">Người dùng Không xác định:
</t>
        </r>
        <r>
          <rPr>
            <sz val="12"/>
            <color rgb="FF000000"/>
            <rFont val="Aptos Narrow"/>
            <family val="2"/>
          </rPr>
          <t>13990</t>
        </r>
      </text>
    </comment>
    <comment ref="G13" authorId="2" shapeId="0" xr:uid="{25E50963-F0C4-2246-94F0-B49FB52FCAAF}">
      <text>
        <r>
          <rPr>
            <b/>
            <sz val="10"/>
            <color rgb="FF000000"/>
            <rFont val="Tahoma"/>
            <family val="2"/>
          </rPr>
          <t>Tran Dat:</t>
        </r>
        <r>
          <rPr>
            <sz val="10"/>
            <color rgb="FF000000"/>
            <rFont val="Tahoma"/>
            <family val="2"/>
          </rPr>
          <t xml:space="preserve">
</t>
        </r>
        <r>
          <rPr>
            <sz val="10"/>
            <color rgb="FF000000"/>
            <rFont val="Tahoma"/>
            <family val="2"/>
          </rPr>
          <t>12190</t>
        </r>
      </text>
    </comment>
    <comment ref="B14" authorId="0" shapeId="0" xr:uid="{C9DF9F22-7D2E-4D4F-A0E2-9467846062F9}">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3" shapeId="0" xr:uid="{D642A7D1-B65E-41AD-8CAE-FD5B96E72EEB}">
      <text>
        <r>
          <rPr>
            <b/>
            <sz val="10"/>
            <color rgb="FF000000"/>
            <rFont val="Tahoma"/>
            <family val="2"/>
          </rPr>
          <t>Việt Hoàng:</t>
        </r>
        <r>
          <rPr>
            <sz val="10"/>
            <color rgb="FF000000"/>
            <rFont val="Tahoma"/>
            <family val="2"/>
          </rPr>
          <t xml:space="preserve">
</t>
        </r>
        <r>
          <rPr>
            <sz val="10"/>
            <color rgb="FF000000"/>
            <rFont val="Tahoma"/>
            <family val="2"/>
          </rPr>
          <t>12.590.000</t>
        </r>
      </text>
    </comment>
    <comment ref="E14" authorId="0" shapeId="0" xr:uid="{354776F3-E1BD-43D8-A24C-F36428C0961A}">
      <text>
        <r>
          <rPr>
            <b/>
            <sz val="10"/>
            <color rgb="FF000000"/>
            <rFont val="Tahoma"/>
            <family val="2"/>
          </rPr>
          <t>was 11290</t>
        </r>
      </text>
    </comment>
    <comment ref="F14" authorId="4" shapeId="0" xr:uid="{FD178CCC-4473-4316-ACC6-86F138F60471}">
      <text>
        <r>
          <rPr>
            <sz val="12"/>
            <color theme="1"/>
            <rFont val="Aptos Narrow"/>
            <family val="2"/>
            <scheme val="minor"/>
          </rPr>
          <t>Người dùng Không xác định:
12390</t>
        </r>
      </text>
    </comment>
    <comment ref="C15" authorId="1" shapeId="0" xr:uid="{6069CA5A-12C4-714F-A282-78B3FB3998DA}">
      <text>
        <r>
          <rPr>
            <b/>
            <sz val="10"/>
            <color rgb="FF000000"/>
            <rFont val="Tahoma"/>
            <family val="2"/>
          </rPr>
          <t>W2 13590</t>
        </r>
      </text>
    </comment>
    <comment ref="D15" authorId="3" shapeId="0" xr:uid="{76259AE0-4D89-9542-9970-E0C235AF273E}">
      <text>
        <r>
          <rPr>
            <b/>
            <sz val="10"/>
            <color rgb="FF000000"/>
            <rFont val="Tahoma"/>
            <family val="2"/>
          </rPr>
          <t>Việt Hoàng:</t>
        </r>
        <r>
          <rPr>
            <sz val="10"/>
            <color rgb="FF000000"/>
            <rFont val="Tahoma"/>
            <family val="2"/>
          </rPr>
          <t xml:space="preserve">
</t>
        </r>
        <r>
          <rPr>
            <sz val="10"/>
            <color rgb="FF000000"/>
            <rFont val="Tahoma"/>
            <family val="2"/>
          </rPr>
          <t>13.590.000</t>
        </r>
      </text>
    </comment>
    <comment ref="E15" authorId="0" shapeId="0" xr:uid="{6FD3E323-1EB1-40BA-BEAD-5ADBBCE906F0}">
      <text>
        <r>
          <rPr>
            <b/>
            <sz val="10"/>
            <color rgb="FF000000"/>
            <rFont val="Tahoma"/>
            <family val="2"/>
          </rPr>
          <t>was 13790</t>
        </r>
      </text>
    </comment>
    <comment ref="F15" authorId="4" shapeId="0" xr:uid="{03DFD4CA-B28B-43CE-8012-624F1794B65E}">
      <text>
        <r>
          <rPr>
            <sz val="12"/>
            <color rgb="FF000000"/>
            <rFont val="Aptos Narrow"/>
            <family val="2"/>
          </rPr>
          <t xml:space="preserve">Người dùng Không xác định:
</t>
        </r>
        <r>
          <rPr>
            <sz val="12"/>
            <color rgb="FF000000"/>
            <rFont val="Aptos Narrow"/>
            <family val="2"/>
          </rPr>
          <t>13.390</t>
        </r>
      </text>
    </comment>
    <comment ref="B16" authorId="0" shapeId="0" xr:uid="{111570D9-18FA-4F1B-8D10-65C8A4B3DE82}">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1" shapeId="0" xr:uid="{EAD3F717-4C09-2A47-BBE7-F9D792FD56BC}">
      <text>
        <r>
          <rPr>
            <b/>
            <sz val="10"/>
            <color rgb="FF000000"/>
            <rFont val="Tahoma"/>
            <family val="2"/>
          </rPr>
          <t>W2 9690</t>
        </r>
      </text>
    </comment>
    <comment ref="D16" authorId="3" shapeId="0" xr:uid="{7B414459-3A61-45D8-BEED-F24737817D6D}">
      <text>
        <r>
          <rPr>
            <b/>
            <sz val="10"/>
            <color rgb="FF000000"/>
            <rFont val="Tahoma"/>
            <family val="2"/>
          </rPr>
          <t xml:space="preserve">Việt Hoàng
</t>
        </r>
        <r>
          <rPr>
            <sz val="10"/>
            <color rgb="FF000000"/>
            <rFont val="Tahoma"/>
            <family val="2"/>
          </rPr>
          <t>8.490.000</t>
        </r>
      </text>
    </comment>
    <comment ref="E16" authorId="0" shapeId="0" xr:uid="{176ECACE-75E7-8D4F-B328-FD31D3924488}">
      <text>
        <r>
          <rPr>
            <b/>
            <sz val="10"/>
            <color rgb="FF000000"/>
            <rFont val="Tahoma"/>
            <family val="2"/>
          </rPr>
          <t xml:space="preserve">was 9390
</t>
        </r>
        <r>
          <rPr>
            <b/>
            <sz val="10"/>
            <color rgb="FF000000"/>
            <rFont val="Tahoma"/>
            <family val="2"/>
          </rPr>
          <t xml:space="preserve">
</t>
        </r>
        <r>
          <rPr>
            <b/>
            <sz val="10"/>
            <color rgb="FF000000"/>
            <rFont val="Tahoma"/>
            <family val="2"/>
          </rPr>
          <t>HSSV 200</t>
        </r>
      </text>
    </comment>
    <comment ref="F16" authorId="4" shapeId="0" xr:uid="{E9FA2924-444D-4764-958A-37D9F1EBDD44}">
      <text>
        <r>
          <rPr>
            <sz val="12"/>
            <color theme="1"/>
            <rFont val="Aptos Narrow"/>
            <family val="2"/>
            <scheme val="minor"/>
          </rPr>
          <t>Người dùng Không xác định:
9.590</t>
        </r>
      </text>
    </comment>
    <comment ref="G16" authorId="2" shapeId="0" xr:uid="{2493EC1E-CF96-E243-836B-213F95BF7E13}">
      <text>
        <r>
          <rPr>
            <b/>
            <sz val="10"/>
            <color rgb="FF000000"/>
            <rFont val="Tahoma"/>
            <family val="2"/>
          </rPr>
          <t>Tran Dat:</t>
        </r>
        <r>
          <rPr>
            <sz val="10"/>
            <color rgb="FF000000"/>
            <rFont val="Tahoma"/>
            <family val="2"/>
          </rPr>
          <t xml:space="preserve">
</t>
        </r>
        <r>
          <rPr>
            <sz val="10"/>
            <color rgb="FF000000"/>
            <rFont val="Tahoma"/>
            <family val="2"/>
          </rPr>
          <t>9190</t>
        </r>
      </text>
    </comment>
    <comment ref="B17" authorId="0" shapeId="0" xr:uid="{E073E3FA-C710-4F15-B422-EA67467010CF}">
      <text>
        <r>
          <rPr>
            <b/>
            <sz val="10"/>
            <color rgb="FF000000"/>
            <rFont val="Tahoma"/>
            <family val="2"/>
          </rPr>
          <t>was 14390</t>
        </r>
      </text>
    </comment>
    <comment ref="C17" authorId="1" shapeId="0" xr:uid="{4EAA023B-0D43-8847-8A82-4172CA51FF8D}">
      <text>
        <r>
          <rPr>
            <b/>
            <sz val="10"/>
            <color rgb="FF000000"/>
            <rFont val="Tahoma"/>
            <family val="2"/>
          </rPr>
          <t>W2 16290</t>
        </r>
      </text>
    </comment>
    <comment ref="D17" authorId="3" shapeId="0" xr:uid="{C8545304-38F9-1B42-B9A5-C89C0DE43DC9}">
      <text>
        <r>
          <rPr>
            <b/>
            <sz val="10"/>
            <color rgb="FF000000"/>
            <rFont val="Tahoma"/>
            <family val="2"/>
          </rPr>
          <t>Việt Hoàng:</t>
        </r>
        <r>
          <rPr>
            <sz val="10"/>
            <color rgb="FF000000"/>
            <rFont val="Tahoma"/>
            <family val="2"/>
          </rPr>
          <t xml:space="preserve">
</t>
        </r>
        <r>
          <rPr>
            <sz val="10"/>
            <color rgb="FF000000"/>
            <rFont val="Tahoma"/>
            <family val="2"/>
          </rPr>
          <t>16.190.000</t>
        </r>
      </text>
    </comment>
    <comment ref="E17" authorId="0" shapeId="0" xr:uid="{5AD44A16-48A0-D645-9A9A-A9AFD7A2CAF2}">
      <text>
        <r>
          <rPr>
            <b/>
            <sz val="10"/>
            <color rgb="FF000000"/>
            <rFont val="Tahoma"/>
            <family val="2"/>
          </rPr>
          <t xml:space="preserve">was 15790
</t>
        </r>
        <r>
          <rPr>
            <b/>
            <sz val="10"/>
            <color rgb="FF000000"/>
            <rFont val="Tahoma"/>
            <family val="2"/>
          </rPr>
          <t xml:space="preserve">
</t>
        </r>
        <r>
          <rPr>
            <b/>
            <sz val="10"/>
            <color rgb="FF000000"/>
            <rFont val="Tahoma"/>
            <family val="2"/>
          </rPr>
          <t>HSSV 200</t>
        </r>
      </text>
    </comment>
    <comment ref="F17" authorId="4" shapeId="0" xr:uid="{0A0DEF09-10A4-4FAE-9BA9-6D05938A548D}">
      <text>
        <r>
          <rPr>
            <sz val="12"/>
            <color rgb="FF000000"/>
            <rFont val="Aptos Narrow"/>
            <family val="2"/>
          </rPr>
          <t xml:space="preserve">Người dùng Không xác định:
</t>
        </r>
        <r>
          <rPr>
            <sz val="12"/>
            <color rgb="FF000000"/>
            <rFont val="Aptos Narrow"/>
            <family val="2"/>
          </rPr>
          <t>16.190</t>
        </r>
      </text>
    </comment>
    <comment ref="G17" authorId="2" shapeId="0" xr:uid="{DE677D1A-AD94-5841-8D14-7EAA2514A1B6}">
      <text>
        <r>
          <rPr>
            <b/>
            <sz val="10"/>
            <color rgb="FF000000"/>
            <rFont val="Tahoma"/>
            <family val="2"/>
          </rPr>
          <t>Tran Dat:</t>
        </r>
        <r>
          <rPr>
            <sz val="10"/>
            <color rgb="FF000000"/>
            <rFont val="Tahoma"/>
            <family val="2"/>
          </rPr>
          <t xml:space="preserve">
</t>
        </r>
        <r>
          <rPr>
            <sz val="10"/>
            <color rgb="FF000000"/>
            <rFont val="Tahoma"/>
            <family val="2"/>
          </rPr>
          <t>15.990</t>
        </r>
      </text>
    </comment>
    <comment ref="C18" authorId="1" shapeId="0" xr:uid="{F8A1A6CD-1F99-489E-A4E1-79ABA2E98413}">
      <text>
        <r>
          <rPr>
            <sz val="12"/>
            <color rgb="FF000000"/>
            <rFont val="Aptos Narrow"/>
            <family val="2"/>
          </rPr>
          <t>W2 21690</t>
        </r>
      </text>
    </comment>
    <comment ref="D18" authorId="3" shapeId="0" xr:uid="{4604BA48-0001-6C46-B053-78A5631935D5}">
      <text>
        <r>
          <rPr>
            <b/>
            <sz val="10"/>
            <color rgb="FF000000"/>
            <rFont val="Tahoma"/>
            <family val="2"/>
          </rPr>
          <t>Việt Hoàng:</t>
        </r>
        <r>
          <rPr>
            <sz val="10"/>
            <color rgb="FF000000"/>
            <rFont val="Tahoma"/>
            <family val="2"/>
          </rPr>
          <t xml:space="preserve">
</t>
        </r>
        <r>
          <rPr>
            <sz val="10"/>
            <color rgb="FF000000"/>
            <rFont val="Tahoma"/>
            <family val="2"/>
          </rPr>
          <t>21.690.000</t>
        </r>
      </text>
    </comment>
    <comment ref="F18" authorId="4" shapeId="0" xr:uid="{A38DD6DC-5FE8-4BA3-A296-1773C12DAB9C}">
      <text>
        <r>
          <rPr>
            <sz val="12"/>
            <color theme="1"/>
            <rFont val="Aptos Narrow"/>
            <family val="2"/>
            <scheme val="minor"/>
          </rPr>
          <t>Người dùng Không xác định:
21.690</t>
        </r>
      </text>
    </comment>
    <comment ref="G18" authorId="2" shapeId="0" xr:uid="{64696083-0B21-5B40-A960-B62F5DE8FF02}">
      <text>
        <r>
          <rPr>
            <b/>
            <sz val="10"/>
            <color rgb="FF000000"/>
            <rFont val="Tahoma"/>
            <family val="2"/>
          </rPr>
          <t>Tran Dat:</t>
        </r>
        <r>
          <rPr>
            <sz val="10"/>
            <color rgb="FF000000"/>
            <rFont val="Tahoma"/>
            <family val="2"/>
          </rPr>
          <t xml:space="preserve">
</t>
        </r>
        <r>
          <rPr>
            <sz val="10"/>
            <color rgb="FF000000"/>
            <rFont val="Tahoma"/>
            <family val="2"/>
          </rPr>
          <t xml:space="preserve">21490
</t>
        </r>
      </text>
    </comment>
    <comment ref="C19" authorId="1" shapeId="0" xr:uid="{A3EC93FD-778D-4C01-97E1-F46FABDBB192}">
      <text>
        <r>
          <rPr>
            <sz val="12"/>
            <color rgb="FF000000"/>
            <rFont val="Aptos Narrow"/>
            <family val="2"/>
          </rPr>
          <t>W2 27290</t>
        </r>
      </text>
    </comment>
    <comment ref="D19" authorId="3" shapeId="0" xr:uid="{DD0E12C8-4A7F-8F42-9264-308C23B74CF3}">
      <text>
        <r>
          <rPr>
            <b/>
            <sz val="10"/>
            <color rgb="FF000000"/>
            <rFont val="Tahoma"/>
            <family val="2"/>
          </rPr>
          <t>Việt Hoàng:</t>
        </r>
        <r>
          <rPr>
            <sz val="10"/>
            <color rgb="FF000000"/>
            <rFont val="Tahoma"/>
            <family val="2"/>
          </rPr>
          <t xml:space="preserve">
</t>
        </r>
        <r>
          <rPr>
            <sz val="10"/>
            <color rgb="FF000000"/>
            <rFont val="Tahoma"/>
            <family val="2"/>
          </rPr>
          <t>27.190.000</t>
        </r>
      </text>
    </comment>
    <comment ref="F19" authorId="4" shapeId="0" xr:uid="{38524CCF-8522-44B4-888F-E99327CE1F28}">
      <text>
        <r>
          <rPr>
            <sz val="12"/>
            <color rgb="FF000000"/>
            <rFont val="Aptos Narrow"/>
            <family val="2"/>
          </rPr>
          <t xml:space="preserve">Người dùng Không xác định:
</t>
        </r>
        <r>
          <rPr>
            <sz val="12"/>
            <color rgb="FF000000"/>
            <rFont val="Aptos Narrow"/>
            <family val="2"/>
          </rPr>
          <t>27.290</t>
        </r>
      </text>
    </comment>
    <comment ref="G19" authorId="2" shapeId="0" xr:uid="{668D28F3-40B7-1E41-AD84-70D1FCEC2645}">
      <text>
        <r>
          <rPr>
            <b/>
            <sz val="10"/>
            <color rgb="FF000000"/>
            <rFont val="Tahoma"/>
            <family val="2"/>
          </rPr>
          <t>Tran Dat:</t>
        </r>
        <r>
          <rPr>
            <sz val="10"/>
            <color rgb="FF000000"/>
            <rFont val="Tahoma"/>
            <family val="2"/>
          </rPr>
          <t xml:space="preserve">
</t>
        </r>
        <r>
          <rPr>
            <sz val="10"/>
            <color rgb="FF000000"/>
            <rFont val="Tahoma"/>
            <family val="2"/>
          </rPr>
          <t>27390</t>
        </r>
      </text>
    </comment>
    <comment ref="B20" authorId="0" shapeId="0" xr:uid="{5DDA45B8-9036-406A-B3EF-9AAA6697338F}">
      <text>
        <r>
          <rPr>
            <b/>
            <sz val="10"/>
            <color rgb="FF000000"/>
            <rFont val="Tahoma"/>
            <family val="2"/>
          </rPr>
          <t>was 36640</t>
        </r>
      </text>
    </comment>
    <comment ref="C20" authorId="1" shapeId="0" xr:uid="{F3C3DE50-3A2F-D44E-A444-2B21548116FD}">
      <text>
        <r>
          <rPr>
            <b/>
            <sz val="10"/>
            <color rgb="FF000000"/>
            <rFont val="Tahoma"/>
            <family val="2"/>
          </rPr>
          <t>W2 36090</t>
        </r>
      </text>
    </comment>
    <comment ref="F20" authorId="4" shapeId="0" xr:uid="{129100BE-F249-4FAE-978F-25CCB8F40A7E}">
      <text>
        <r>
          <rPr>
            <sz val="12"/>
            <color theme="1"/>
            <rFont val="Aptos Narrow"/>
            <family val="2"/>
            <scheme val="minor"/>
          </rPr>
          <t>Người dùng Không xác định:
35.890</t>
        </r>
      </text>
    </comment>
    <comment ref="F22" authorId="4" shapeId="0" xr:uid="{E317D3A6-3303-468E-B459-1D90EC3E28DD}">
      <text>
        <r>
          <rPr>
            <sz val="12"/>
            <color theme="1"/>
            <rFont val="Aptos Narrow"/>
            <family val="2"/>
            <scheme val="minor"/>
          </rPr>
          <t>Người dùng Không xác định:
6.290</t>
        </r>
      </text>
    </comment>
    <comment ref="F24" authorId="4" shapeId="0" xr:uid="{8C97A800-294C-437E-B035-5B2746D627A8}">
      <text>
        <r>
          <rPr>
            <sz val="12"/>
            <color theme="1"/>
            <rFont val="Aptos Narrow"/>
            <family val="2"/>
            <scheme val="minor"/>
          </rPr>
          <t>Người dùng Không xác định:
5.590</t>
        </r>
      </text>
    </comment>
    <comment ref="C31" authorId="1" shapeId="0" xr:uid="{A2658C01-B0DB-A74B-8C0D-B21483CD7159}">
      <text>
        <r>
          <rPr>
            <b/>
            <sz val="10"/>
            <color rgb="FF000000"/>
            <rFont val="Tahoma"/>
            <family val="2"/>
          </rPr>
          <t>W2 11390</t>
        </r>
      </text>
    </comment>
    <comment ref="B32" authorId="0" shapeId="0" xr:uid="{C2FB5E47-8070-4267-A9E2-A4786F78DED2}">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39" authorId="0" shapeId="0" xr:uid="{ED2EFDEC-66AF-4CD6-B5A7-654F834B2F86}">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40" authorId="0" shapeId="0" xr:uid="{D144B635-1424-4633-AFCC-E1D25F41B746}">
      <text>
        <r>
          <rPr>
            <b/>
            <sz val="10"/>
            <color rgb="FF000000"/>
            <rFont val="Tahoma"/>
            <family val="2"/>
          </rPr>
          <t xml:space="preserve">was 4490
</t>
        </r>
      </text>
    </comment>
    <comment ref="C40" authorId="1" shapeId="0" xr:uid="{58E2D54E-331D-4C4B-940F-4A2BE51DA00F}">
      <text>
        <r>
          <rPr>
            <b/>
            <sz val="10"/>
            <color rgb="FF000000"/>
            <rFont val="Tahoma"/>
            <family val="2"/>
          </rPr>
          <t>W2 4690</t>
        </r>
      </text>
    </comment>
    <comment ref="D40" authorId="3" shapeId="0" xr:uid="{BD752C09-9A3B-D74F-84AC-76D15F1A8724}">
      <text>
        <r>
          <rPr>
            <b/>
            <sz val="10"/>
            <color rgb="FF000000"/>
            <rFont val="Tahoma"/>
            <family val="2"/>
          </rPr>
          <t>Việt Hoàng:</t>
        </r>
        <r>
          <rPr>
            <sz val="10"/>
            <color rgb="FF000000"/>
            <rFont val="Tahoma"/>
            <family val="2"/>
          </rPr>
          <t xml:space="preserve">
</t>
        </r>
        <r>
          <rPr>
            <sz val="10"/>
            <color rgb="FF000000"/>
            <rFont val="Tahoma"/>
            <family val="2"/>
          </rPr>
          <t>4790000</t>
        </r>
      </text>
    </comment>
    <comment ref="B41" authorId="0" shapeId="0" xr:uid="{80F55B89-F833-4625-A77A-E4AE130687FF}">
      <text>
        <r>
          <rPr>
            <b/>
            <sz val="10"/>
            <color rgb="FF000000"/>
            <rFont val="Tahoma"/>
            <family val="2"/>
          </rPr>
          <t>was 3190</t>
        </r>
      </text>
    </comment>
    <comment ref="C41" authorId="1" shapeId="0" xr:uid="{F10D0E79-F572-204C-9BFB-BA37E5E9A811}">
      <text>
        <r>
          <rPr>
            <b/>
            <sz val="10"/>
            <color rgb="FF000000"/>
            <rFont val="Tahoma"/>
            <family val="2"/>
          </rPr>
          <t>W2 3390</t>
        </r>
      </text>
    </comment>
    <comment ref="D41" authorId="3" shapeId="0" xr:uid="{7DAD10E9-A659-6F4B-82B9-37F90E210F2D}">
      <text>
        <r>
          <rPr>
            <b/>
            <sz val="10"/>
            <color rgb="FF000000"/>
            <rFont val="Tahoma"/>
            <family val="2"/>
          </rPr>
          <t>Việt Hoàng:</t>
        </r>
        <r>
          <rPr>
            <sz val="10"/>
            <color rgb="FF000000"/>
            <rFont val="Tahoma"/>
            <family val="2"/>
          </rPr>
          <t xml:space="preserve">
</t>
        </r>
        <r>
          <rPr>
            <sz val="10"/>
            <color rgb="FF000000"/>
            <rFont val="Tahoma"/>
            <family val="2"/>
          </rPr>
          <t>3.590.000</t>
        </r>
      </text>
    </comment>
    <comment ref="E41" authorId="0" shapeId="0" xr:uid="{E5D7696A-2B72-ED41-AA51-BCE26EE71E6D}">
      <text>
        <r>
          <rPr>
            <b/>
            <sz val="10"/>
            <color rgb="FF000000"/>
            <rFont val="Tahoma"/>
            <family val="2"/>
          </rPr>
          <t>was 3390</t>
        </r>
      </text>
    </comment>
    <comment ref="B43" authorId="0" shapeId="0" xr:uid="{40B0DC85-7DE8-4374-8C73-501BFA87F988}">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44" authorId="5" shapeId="0" xr:uid="{FAFB4F74-FFFC-4E9E-8857-5BF672FCF75F}">
      <text>
        <r>
          <rPr>
            <sz val="12"/>
            <color rgb="FF000000"/>
            <rFont val="Aptos Narrow"/>
            <family val="2"/>
          </rPr>
          <t>W2 20090</t>
        </r>
      </text>
    </comment>
    <comment ref="D44" authorId="3" shapeId="0" xr:uid="{FC1D3BB2-21BE-47F4-960A-C311FE732151}">
      <text>
        <r>
          <rPr>
            <b/>
            <sz val="10"/>
            <color rgb="FF000000"/>
            <rFont val="Tahoma"/>
            <family val="2"/>
          </rPr>
          <t xml:space="preserve">Việt Hoàng
</t>
        </r>
        <r>
          <rPr>
            <b/>
            <sz val="10"/>
            <color rgb="FF000000"/>
            <rFont val="Tahoma"/>
            <family val="2"/>
          </rPr>
          <t>20</t>
        </r>
        <r>
          <rPr>
            <sz val="10"/>
            <color rgb="FF000000"/>
            <rFont val="Tahoma"/>
            <family val="2"/>
          </rPr>
          <t>.090.000</t>
        </r>
      </text>
    </comment>
    <comment ref="F44" authorId="4" shapeId="0" xr:uid="{8F905E2A-5F7A-4FC7-BEC3-4086986F28F9}">
      <text>
        <r>
          <rPr>
            <sz val="12"/>
            <color rgb="FF000000"/>
            <rFont val="Aptos Narrow"/>
            <family val="2"/>
          </rPr>
          <t>Người dùng Không xác định:20.290</t>
        </r>
      </text>
    </comment>
    <comment ref="B45" authorId="0" shapeId="0" xr:uid="{3602A94F-C6C8-416B-A520-0A0017154C13}">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D46" authorId="3" shapeId="0" xr:uid="{CFAFAB00-2516-2143-BA63-76BE3C89C3DD}">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F46" authorId="4" shapeId="0" xr:uid="{8CF41121-1F37-432E-85AD-FC5CFBE3057C}">
      <text>
        <r>
          <rPr>
            <sz val="12"/>
            <color theme="1"/>
            <rFont val="Aptos Narrow"/>
            <family val="2"/>
            <scheme val="minor"/>
          </rPr>
          <t>Người dùng Không xác định:
25.090</t>
        </r>
      </text>
    </comment>
    <comment ref="G46" authorId="2" shapeId="0" xr:uid="{8EF965B1-2F68-4BA6-B66D-A7C51470B52F}">
      <text>
        <r>
          <rPr>
            <b/>
            <sz val="10"/>
            <color rgb="FF000000"/>
            <rFont val="Tahoma"/>
            <family val="2"/>
          </rPr>
          <t>Tran Dat:</t>
        </r>
        <r>
          <rPr>
            <sz val="10"/>
            <color rgb="FF000000"/>
            <rFont val="Tahoma"/>
            <family val="2"/>
          </rPr>
          <t xml:space="preserve">
</t>
        </r>
        <r>
          <rPr>
            <sz val="10"/>
            <color rgb="FF000000"/>
            <rFont val="Tahoma"/>
            <family val="2"/>
          </rPr>
          <t>24990</t>
        </r>
      </text>
    </comment>
    <comment ref="D47" authorId="3" shapeId="0" xr:uid="{3E704C91-7284-42B2-8618-C098D37ABBDB}">
      <text>
        <r>
          <rPr>
            <b/>
            <sz val="10"/>
            <color rgb="FF000000"/>
            <rFont val="Tahoma"/>
            <family val="2"/>
          </rPr>
          <t>Việt Hoàng:</t>
        </r>
        <r>
          <rPr>
            <sz val="10"/>
            <color rgb="FF000000"/>
            <rFont val="Tahoma"/>
            <family val="2"/>
          </rPr>
          <t xml:space="preserve">
</t>
        </r>
        <r>
          <rPr>
            <sz val="10"/>
            <color rgb="FF000000"/>
            <rFont val="Tahoma"/>
            <family val="2"/>
          </rPr>
          <t>29.690.000</t>
        </r>
      </text>
    </comment>
    <comment ref="F47" authorId="4" shapeId="0" xr:uid="{908B87C3-E441-4FE0-B130-6A2013A10A63}">
      <text>
        <r>
          <rPr>
            <sz val="12"/>
            <color theme="1"/>
            <rFont val="Aptos Narrow"/>
            <family val="2"/>
            <scheme val="minor"/>
          </rPr>
          <t>Người dùng Không xác định:
29.690</t>
        </r>
      </text>
    </comment>
    <comment ref="D48" authorId="3" shapeId="0" xr:uid="{4B034ED0-2C4B-8A40-8BB7-792D4F25409A}">
      <text>
        <r>
          <rPr>
            <b/>
            <sz val="10"/>
            <color rgb="FF000000"/>
            <rFont val="Tahoma"/>
            <family val="2"/>
          </rPr>
          <t>Việt Hoàng:</t>
        </r>
        <r>
          <rPr>
            <sz val="10"/>
            <color rgb="FF000000"/>
            <rFont val="Tahoma"/>
            <family val="2"/>
          </rPr>
          <t xml:space="preserve">
</t>
        </r>
        <r>
          <rPr>
            <sz val="10"/>
            <color rgb="FF000000"/>
            <rFont val="Tahoma"/>
            <family val="2"/>
          </rPr>
          <t>37.790.000</t>
        </r>
      </text>
    </comment>
    <comment ref="F48" authorId="4" shapeId="0" xr:uid="{EED5ED4A-1EFF-4AA5-AFDF-D86A044E234A}">
      <text>
        <r>
          <rPr>
            <sz val="12"/>
            <color theme="1"/>
            <rFont val="Aptos Narrow"/>
            <family val="2"/>
            <scheme val="minor"/>
          </rPr>
          <t>Người dùng Không xác định:
38.090</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Duy</author>
    <author>Việt Hoàng</author>
    <author>Người dùng Khách</author>
    <author>Duy Ha Minh</author>
  </authors>
  <commentList>
    <comment ref="E2" authorId="0" shapeId="0" xr:uid="{FA3BF254-ADF2-2241-9C87-203F289A7F59}">
      <text>
        <r>
          <rPr>
            <b/>
            <sz val="10"/>
            <color rgb="FF000000"/>
            <rFont val="Tahoma"/>
            <family val="2"/>
          </rPr>
          <t>VNP500K</t>
        </r>
      </text>
    </comment>
    <comment ref="G3" authorId="1" shapeId="0" xr:uid="{770DF03F-83F4-D24C-A806-36CA9E6CB1B0}">
      <text>
        <r>
          <rPr>
            <b/>
            <sz val="10"/>
            <color rgb="FF000000"/>
            <rFont val="Tahoma"/>
            <family val="2"/>
          </rPr>
          <t>Tran Dat:</t>
        </r>
        <r>
          <rPr>
            <sz val="10"/>
            <color rgb="FF000000"/>
            <rFont val="Tahoma"/>
            <family val="2"/>
          </rPr>
          <t xml:space="preserve">
</t>
        </r>
        <r>
          <rPr>
            <sz val="10"/>
            <color rgb="FF000000"/>
            <rFont val="Tahoma"/>
            <family val="2"/>
          </rPr>
          <t xml:space="preserve">31390
</t>
        </r>
      </text>
    </comment>
    <comment ref="E4" authorId="0" shapeId="0" xr:uid="{E7615BB6-11C9-A343-A603-FC390BA2527E}">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C6" authorId="2" shapeId="0" xr:uid="{EA86278E-6B69-F94D-A26F-56902944BA40}">
      <text>
        <r>
          <rPr>
            <b/>
            <sz val="10"/>
            <color rgb="FF000000"/>
            <rFont val="Tahoma"/>
            <family val="2"/>
          </rPr>
          <t>W3 14990</t>
        </r>
      </text>
    </comment>
    <comment ref="D6" authorId="3" shapeId="0" xr:uid="{6A6B9095-7664-6B48-85ED-C459A027C2EB}">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E6" authorId="0" shapeId="0" xr:uid="{C32BFE4E-155E-8749-9F6C-48B0B0CA350B}">
      <text>
        <r>
          <rPr>
            <b/>
            <sz val="10"/>
            <color rgb="FF000000"/>
            <rFont val="Tahoma"/>
            <family val="2"/>
          </rPr>
          <t xml:space="preserve">giờ vàng
</t>
        </r>
        <r>
          <rPr>
            <b/>
            <sz val="10"/>
            <color rgb="FF000000"/>
            <rFont val="Tahoma"/>
            <family val="2"/>
          </rPr>
          <t xml:space="preserve">
</t>
        </r>
        <r>
          <rPr>
            <b/>
            <sz val="10"/>
            <color rgb="FF000000"/>
            <rFont val="Tahoma"/>
            <family val="2"/>
          </rPr>
          <t>GIảm 200K</t>
        </r>
      </text>
    </comment>
    <comment ref="F6" authorId="4" shapeId="0" xr:uid="{E6B03F11-08E4-8146-A963-E1A5602D9A85}">
      <text>
        <r>
          <rPr>
            <sz val="12"/>
            <color theme="1"/>
            <rFont val="Aptos Narrow"/>
            <family val="2"/>
            <scheme val="minor"/>
          </rPr>
          <t>Người dùng Không xác định:
15.390</t>
        </r>
      </text>
    </comment>
    <comment ref="G6" authorId="1" shapeId="0" xr:uid="{65A91CF3-18B0-D347-82C8-5B6AA8440210}">
      <text>
        <r>
          <rPr>
            <b/>
            <sz val="10"/>
            <color rgb="FF000000"/>
            <rFont val="Tahoma"/>
            <family val="2"/>
          </rPr>
          <t>Tran Dat:</t>
        </r>
        <r>
          <rPr>
            <sz val="10"/>
            <color rgb="FF000000"/>
            <rFont val="Tahoma"/>
            <family val="2"/>
          </rPr>
          <t xml:space="preserve">
</t>
        </r>
        <r>
          <rPr>
            <sz val="10"/>
            <color rgb="FF000000"/>
            <rFont val="Tahoma"/>
            <family val="2"/>
          </rPr>
          <t>14990</t>
        </r>
      </text>
    </comment>
    <comment ref="D7" authorId="3" shapeId="0" xr:uid="{0132087B-637F-2B4B-8569-2DFB60D52D4D}">
      <text>
        <r>
          <rPr>
            <b/>
            <sz val="10"/>
            <color rgb="FF000000"/>
            <rFont val="Tahoma"/>
            <family val="2"/>
          </rPr>
          <t>Việt Hoàng:</t>
        </r>
        <r>
          <rPr>
            <sz val="10"/>
            <color rgb="FF000000"/>
            <rFont val="Tahoma"/>
            <family val="2"/>
          </rPr>
          <t xml:space="preserve">
</t>
        </r>
        <r>
          <rPr>
            <sz val="10"/>
            <color rgb="FF000000"/>
            <rFont val="Tahoma"/>
            <family val="2"/>
          </rPr>
          <t>20.990.000</t>
        </r>
      </text>
    </comment>
    <comment ref="F7" authorId="4" shapeId="0" xr:uid="{1438626B-8C5C-1741-BCB7-47F104FBCF38}">
      <text>
        <r>
          <rPr>
            <sz val="12"/>
            <color theme="1"/>
            <rFont val="Aptos Narrow"/>
            <family val="2"/>
            <scheme val="minor"/>
          </rPr>
          <t>Người dùng Không xác định:
20590k</t>
        </r>
      </text>
    </comment>
    <comment ref="B8" authorId="0" shapeId="0" xr:uid="{530EF122-EBB4-8540-8D3D-25F4A81D8B72}">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8" authorId="3" shapeId="0" xr:uid="{00D8A1CA-545F-0444-94A6-063B9D4577F2}">
      <text>
        <r>
          <rPr>
            <b/>
            <sz val="10"/>
            <color rgb="FF000000"/>
            <rFont val="Tahoma"/>
            <family val="2"/>
          </rPr>
          <t>Việt Hoàng:</t>
        </r>
        <r>
          <rPr>
            <sz val="10"/>
            <color rgb="FF000000"/>
            <rFont val="Tahoma"/>
            <family val="2"/>
          </rPr>
          <t xml:space="preserve">
</t>
        </r>
        <r>
          <rPr>
            <sz val="10"/>
            <color rgb="FF000000"/>
            <rFont val="Tahoma"/>
            <family val="2"/>
          </rPr>
          <t>23.990.000</t>
        </r>
      </text>
    </comment>
    <comment ref="E8" authorId="0" shapeId="0" xr:uid="{AC47527B-0E8B-3D4D-BE73-FE01181DB9F9}">
      <text>
        <r>
          <rPr>
            <b/>
            <sz val="10"/>
            <color rgb="FF000000"/>
            <rFont val="Tahoma"/>
            <family val="2"/>
          </rPr>
          <t>Giờ vàng</t>
        </r>
      </text>
    </comment>
    <comment ref="F8" authorId="4" shapeId="0" xr:uid="{4D70B60D-CD19-486F-B39F-0E4EDFE54D2C}">
      <text>
        <r>
          <rPr>
            <sz val="12"/>
            <color theme="1"/>
            <rFont val="Aptos Narrow"/>
            <family val="2"/>
            <scheme val="minor"/>
          </rPr>
          <t>Người dùng Không xác định:
22.890</t>
        </r>
      </text>
    </comment>
    <comment ref="E9" authorId="0" shapeId="0" xr:uid="{F3F81E11-CF53-3646-A50A-27A0177E1C7F}">
      <text>
        <r>
          <rPr>
            <b/>
            <sz val="10"/>
            <color rgb="FF000000"/>
            <rFont val="Tahoma"/>
            <family val="2"/>
          </rPr>
          <t>Giờ vàng</t>
        </r>
      </text>
    </comment>
    <comment ref="B10" authorId="0" shapeId="0" xr:uid="{304B57A2-ECB4-424E-AF71-5FE1AA516FC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653225AE-5B32-1B47-97F0-0F7615954B03}">
      <text>
        <r>
          <rPr>
            <b/>
            <sz val="10"/>
            <color rgb="FF000000"/>
            <rFont val="Tahoma"/>
            <family val="2"/>
          </rPr>
          <t>Việt Hoàng:</t>
        </r>
        <r>
          <rPr>
            <sz val="10"/>
            <color rgb="FF000000"/>
            <rFont val="Tahoma"/>
            <family val="2"/>
          </rPr>
          <t xml:space="preserve">
</t>
        </r>
        <r>
          <rPr>
            <sz val="10"/>
            <color rgb="FF000000"/>
            <rFont val="Tahoma"/>
            <family val="2"/>
          </rPr>
          <t>30.490.000</t>
        </r>
      </text>
    </comment>
    <comment ref="E10" authorId="0" shapeId="0" xr:uid="{EB8D6FAD-D9AB-A74F-97BB-3B0210DDE53B}">
      <text>
        <r>
          <rPr>
            <b/>
            <sz val="10"/>
            <color rgb="FF000000"/>
            <rFont val="Tahoma"/>
            <family val="2"/>
          </rPr>
          <t>Giờ vàng</t>
        </r>
        <r>
          <rPr>
            <sz val="10"/>
            <color rgb="FF000000"/>
            <rFont val="Tahoma"/>
            <family val="2"/>
          </rPr>
          <t xml:space="preserve">
</t>
        </r>
        <r>
          <rPr>
            <sz val="10"/>
            <color rgb="FF000000"/>
            <rFont val="Tahoma"/>
            <family val="2"/>
          </rPr>
          <t>KH mới 400</t>
        </r>
      </text>
    </comment>
    <comment ref="F10" authorId="4" shapeId="0" xr:uid="{4FE7D0D6-DF92-4541-9DB5-629FD7E6E4D2}">
      <text>
        <r>
          <rPr>
            <sz val="12"/>
            <color theme="1"/>
            <rFont val="Aptos Narrow"/>
            <family val="2"/>
            <scheme val="minor"/>
          </rPr>
          <t>Người dùng Không xác định:
30.290</t>
        </r>
      </text>
    </comment>
    <comment ref="C11" authorId="5" shapeId="0" xr:uid="{E866028B-0EC1-664B-A4ED-B3949DB2E0D4}">
      <text>
        <r>
          <rPr>
            <sz val="12"/>
            <color rgb="FF000000"/>
            <rFont val="Aptos Narrow"/>
            <family val="2"/>
          </rPr>
          <t>W3 17990</t>
        </r>
      </text>
    </comment>
    <comment ref="D11" authorId="3" shapeId="0" xr:uid="{E9F2A788-7A24-5B40-9A15-32D5502CAA8C}">
      <text>
        <r>
          <rPr>
            <b/>
            <sz val="10"/>
            <color rgb="FF000000"/>
            <rFont val="Tahoma"/>
            <family val="2"/>
          </rPr>
          <t>Việt Hoàng:</t>
        </r>
        <r>
          <rPr>
            <sz val="10"/>
            <color rgb="FF000000"/>
            <rFont val="Tahoma"/>
            <family val="2"/>
          </rPr>
          <t xml:space="preserve">
</t>
        </r>
        <r>
          <rPr>
            <sz val="10"/>
            <color rgb="FF000000"/>
            <rFont val="Tahoma"/>
            <family val="2"/>
          </rPr>
          <t>16.990.000</t>
        </r>
      </text>
    </comment>
    <comment ref="E11" authorId="0" shapeId="0" xr:uid="{E47FBCCF-1E38-A347-B191-93F2D31742E4}">
      <text>
        <r>
          <rPr>
            <b/>
            <sz val="10"/>
            <color rgb="FF000000"/>
            <rFont val="Tahoma"/>
            <family val="2"/>
          </rPr>
          <t>was 15190</t>
        </r>
      </text>
    </comment>
    <comment ref="F11" authorId="4" shapeId="0" xr:uid="{C610585D-0E49-5440-983A-13324C30B19F}">
      <text>
        <r>
          <rPr>
            <sz val="12"/>
            <color theme="1"/>
            <rFont val="Aptos Narrow"/>
            <family val="2"/>
            <scheme val="minor"/>
          </rPr>
          <t>Người dùng Không xác định:
16.650</t>
        </r>
      </text>
    </comment>
    <comment ref="G11" authorId="1" shapeId="0" xr:uid="{87E46ACF-A610-9541-9508-A6F064013DFE}">
      <text>
        <r>
          <rPr>
            <b/>
            <sz val="10"/>
            <color rgb="FF000000"/>
            <rFont val="Tahoma"/>
            <family val="2"/>
          </rPr>
          <t>Tran Dat:</t>
        </r>
        <r>
          <rPr>
            <sz val="10"/>
            <color rgb="FF000000"/>
            <rFont val="Tahoma"/>
            <family val="2"/>
          </rPr>
          <t>16890</t>
        </r>
      </text>
    </comment>
    <comment ref="E12" authorId="0" shapeId="0" xr:uid="{7B324F64-D76E-5A4F-8A27-2D72B06C7EC9}">
      <text>
        <r>
          <rPr>
            <b/>
            <sz val="10"/>
            <color rgb="FF000000"/>
            <rFont val="Tahoma"/>
            <family val="2"/>
          </rPr>
          <t xml:space="preserve">Giờ vàng
</t>
        </r>
        <r>
          <rPr>
            <b/>
            <sz val="10"/>
            <color rgb="FF000000"/>
            <rFont val="Tahoma"/>
            <family val="2"/>
          </rPr>
          <t xml:space="preserve">
</t>
        </r>
        <r>
          <rPr>
            <sz val="10"/>
            <color rgb="FF000000"/>
            <rFont val="Tahoma"/>
            <family val="2"/>
          </rPr>
          <t>Gỉam 300K</t>
        </r>
      </text>
    </comment>
    <comment ref="D13" authorId="3" shapeId="0" xr:uid="{44C52D2E-8F1A-B340-B4A1-6F94BB7C2E72}">
      <text>
        <r>
          <rPr>
            <b/>
            <sz val="10"/>
            <color rgb="FF000000"/>
            <rFont val="Tahoma"/>
            <family val="2"/>
          </rPr>
          <t>Việt Hoàng:</t>
        </r>
        <r>
          <rPr>
            <sz val="10"/>
            <color rgb="FF000000"/>
            <rFont val="Tahoma"/>
            <family val="2"/>
          </rPr>
          <t xml:space="preserve">
</t>
        </r>
        <r>
          <rPr>
            <sz val="10"/>
            <color rgb="FF000000"/>
            <rFont val="Tahoma"/>
            <family val="2"/>
          </rPr>
          <t>13.990.000</t>
        </r>
      </text>
    </comment>
    <comment ref="E13" authorId="0" shapeId="0" xr:uid="{33856FC9-3A2E-944A-80C3-A6779C69358C}">
      <text>
        <r>
          <rPr>
            <b/>
            <sz val="10"/>
            <color rgb="FF000000"/>
            <rFont val="Tahoma"/>
            <family val="2"/>
          </rPr>
          <t xml:space="preserve">was 13690
</t>
        </r>
        <r>
          <rPr>
            <b/>
            <sz val="10"/>
            <color rgb="FF000000"/>
            <rFont val="Tahoma"/>
            <family val="2"/>
          </rPr>
          <t xml:space="preserve">
</t>
        </r>
        <r>
          <rPr>
            <b/>
            <sz val="10"/>
            <color rgb="FF000000"/>
            <rFont val="Tahoma"/>
            <family val="2"/>
          </rPr>
          <t>Giờ vàng</t>
        </r>
      </text>
    </comment>
    <comment ref="F13" authorId="4" shapeId="0" xr:uid="{10611295-1079-6D41-AF0A-77A23AB27062}">
      <text>
        <r>
          <rPr>
            <sz val="12"/>
            <color theme="1"/>
            <rFont val="Aptos Narrow"/>
            <family val="2"/>
            <scheme val="minor"/>
          </rPr>
          <t>Người dùng Không xác định:
13490</t>
        </r>
      </text>
    </comment>
    <comment ref="B14" authorId="0" shapeId="0" xr:uid="{451E82AA-47BE-B440-B1F9-F924FDCC3302}">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2" shapeId="0" xr:uid="{56E66719-893F-3F4B-B534-9550227A37C7}">
      <text>
        <r>
          <rPr>
            <b/>
            <sz val="10"/>
            <color rgb="FF000000"/>
            <rFont val="Tahoma"/>
            <family val="2"/>
          </rPr>
          <t>W3 12590</t>
        </r>
      </text>
    </comment>
    <comment ref="D14" authorId="3" shapeId="0" xr:uid="{680E8DA7-21FC-0F47-9B35-E3F4C208203F}">
      <text>
        <r>
          <rPr>
            <b/>
            <sz val="10"/>
            <color rgb="FF000000"/>
            <rFont val="Tahoma"/>
            <family val="2"/>
          </rPr>
          <t>Việt Hoàng:</t>
        </r>
        <r>
          <rPr>
            <sz val="10"/>
            <color rgb="FF000000"/>
            <rFont val="Tahoma"/>
            <family val="2"/>
          </rPr>
          <t xml:space="preserve">
</t>
        </r>
        <r>
          <rPr>
            <sz val="10"/>
            <color rgb="FF000000"/>
            <rFont val="Tahoma"/>
            <family val="2"/>
          </rPr>
          <t>12.590.000</t>
        </r>
      </text>
    </comment>
    <comment ref="E14" authorId="0" shapeId="0" xr:uid="{DA000590-5F84-B54C-B563-003A49665990}">
      <text>
        <r>
          <rPr>
            <b/>
            <sz val="10"/>
            <color rgb="FF000000"/>
            <rFont val="Tahoma"/>
            <family val="2"/>
          </rPr>
          <t xml:space="preserve">was 12290
</t>
        </r>
        <r>
          <rPr>
            <b/>
            <sz val="10"/>
            <color rgb="FF000000"/>
            <rFont val="Tahoma"/>
            <family val="2"/>
          </rPr>
          <t xml:space="preserve">
</t>
        </r>
        <r>
          <rPr>
            <b/>
            <sz val="10"/>
            <color rgb="FF000000"/>
            <rFont val="Tahoma"/>
            <family val="2"/>
          </rPr>
          <t>Giờ vàng</t>
        </r>
      </text>
    </comment>
    <comment ref="F14" authorId="4" shapeId="0" xr:uid="{44D16866-7F27-4448-AE3E-24DA66F4F8AF}">
      <text>
        <r>
          <rPr>
            <sz val="12"/>
            <color theme="1"/>
            <rFont val="Aptos Narrow"/>
            <family val="2"/>
            <scheme val="minor"/>
          </rPr>
          <t>Người dùng Không xác định:
12090</t>
        </r>
      </text>
    </comment>
    <comment ref="D15" authorId="3" shapeId="0" xr:uid="{1C6036C9-2383-DC4A-886A-46E3C4523A0E}">
      <text>
        <r>
          <rPr>
            <b/>
            <sz val="10"/>
            <color rgb="FF000000"/>
            <rFont val="Tahoma"/>
            <family val="2"/>
          </rPr>
          <t>Việt Hoàng:</t>
        </r>
        <r>
          <rPr>
            <sz val="10"/>
            <color rgb="FF000000"/>
            <rFont val="Tahoma"/>
            <family val="2"/>
          </rPr>
          <t xml:space="preserve">
</t>
        </r>
        <r>
          <rPr>
            <sz val="10"/>
            <color rgb="FF000000"/>
            <rFont val="Tahoma"/>
            <family val="2"/>
          </rPr>
          <t>13.590.000</t>
        </r>
      </text>
    </comment>
    <comment ref="E15" authorId="0" shapeId="0" xr:uid="{45D45812-3E61-604C-9742-09A4DCF31BD4}">
      <text>
        <r>
          <rPr>
            <b/>
            <sz val="10"/>
            <color rgb="FF000000"/>
            <rFont val="Tahoma"/>
            <family val="2"/>
          </rPr>
          <t>HSSV 200</t>
        </r>
      </text>
    </comment>
    <comment ref="B16" authorId="0" shapeId="0" xr:uid="{9EA51C41-58C0-4947-A839-9DB8A3A515A4}">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3" shapeId="0" xr:uid="{AD6FAEA2-51EF-1446-84BC-9FD65656266A}">
      <text>
        <r>
          <rPr>
            <b/>
            <sz val="10"/>
            <color rgb="FF000000"/>
            <rFont val="Tahoma"/>
            <family val="2"/>
          </rPr>
          <t xml:space="preserve">Việt Hoàng
</t>
        </r>
        <r>
          <rPr>
            <sz val="10"/>
            <color rgb="FF000000"/>
            <rFont val="Tahoma"/>
            <family val="2"/>
          </rPr>
          <t>8.490.000</t>
        </r>
      </text>
    </comment>
    <comment ref="E16" authorId="0" shapeId="0" xr:uid="{0E34976B-DB53-9346-ACD8-73BBB53E71E4}">
      <text>
        <r>
          <rPr>
            <b/>
            <sz val="10"/>
            <color rgb="FF000000"/>
            <rFont val="Tahoma"/>
            <family val="2"/>
          </rPr>
          <t>HSSV 200</t>
        </r>
      </text>
    </comment>
    <comment ref="F16" authorId="4" shapeId="0" xr:uid="{0D47B032-227D-5847-A171-4ACD71B3B0DB}">
      <text>
        <r>
          <rPr>
            <sz val="12"/>
            <color theme="1"/>
            <rFont val="Aptos Narrow"/>
            <family val="2"/>
            <scheme val="minor"/>
          </rPr>
          <t>Người dùng Không xác định:
9.590</t>
        </r>
      </text>
    </comment>
    <comment ref="B17" authorId="0" shapeId="0" xr:uid="{A1B56D35-1B4A-9842-98E4-E8B76882842B}">
      <text>
        <r>
          <rPr>
            <b/>
            <sz val="10"/>
            <color rgb="FF000000"/>
            <rFont val="Tahoma"/>
            <family val="2"/>
          </rPr>
          <t>was 14390</t>
        </r>
      </text>
    </comment>
    <comment ref="D17" authorId="3" shapeId="0" xr:uid="{9FFD0BCD-A90F-2D49-A5ED-CA4167A65681}">
      <text>
        <r>
          <rPr>
            <b/>
            <sz val="10"/>
            <color rgb="FF000000"/>
            <rFont val="Tahoma"/>
            <family val="2"/>
          </rPr>
          <t>Việt Hoàng:</t>
        </r>
        <r>
          <rPr>
            <sz val="10"/>
            <color rgb="FF000000"/>
            <rFont val="Tahoma"/>
            <family val="2"/>
          </rPr>
          <t xml:space="preserve">
</t>
        </r>
        <r>
          <rPr>
            <sz val="10"/>
            <color rgb="FF000000"/>
            <rFont val="Tahoma"/>
            <family val="2"/>
          </rPr>
          <t>16.190.000</t>
        </r>
      </text>
    </comment>
    <comment ref="E17" authorId="0" shapeId="0" xr:uid="{4D3E0D44-A2AC-4340-BFF7-8443F3E71953}">
      <text>
        <r>
          <rPr>
            <b/>
            <sz val="10"/>
            <color rgb="FF000000"/>
            <rFont val="Tahoma"/>
            <family val="2"/>
          </rPr>
          <t xml:space="preserve">was 13790
</t>
        </r>
        <r>
          <rPr>
            <b/>
            <sz val="10"/>
            <color rgb="FF000000"/>
            <rFont val="Tahoma"/>
            <family val="2"/>
          </rPr>
          <t xml:space="preserve">
</t>
        </r>
        <r>
          <rPr>
            <b/>
            <sz val="10"/>
            <color rgb="FF000000"/>
            <rFont val="Tahoma"/>
            <family val="2"/>
          </rPr>
          <t>HSSV 200</t>
        </r>
      </text>
    </comment>
    <comment ref="F17" authorId="4" shapeId="0" xr:uid="{A0CC4068-7CDC-5946-B357-9E7416C9EE3A}">
      <text>
        <r>
          <rPr>
            <sz val="12"/>
            <color theme="1"/>
            <rFont val="Aptos Narrow"/>
            <family val="2"/>
            <scheme val="minor"/>
          </rPr>
          <t>Người dùng Không xác định:
13.190</t>
        </r>
      </text>
    </comment>
    <comment ref="G17" authorId="1" shapeId="0" xr:uid="{2D6A04AB-BF15-7D4E-BAC1-66E60B59D27D}">
      <text>
        <r>
          <rPr>
            <b/>
            <sz val="10"/>
            <color rgb="FF000000"/>
            <rFont val="Tahoma"/>
            <family val="2"/>
          </rPr>
          <t>Tran Dat:</t>
        </r>
        <r>
          <rPr>
            <sz val="10"/>
            <color rgb="FF000000"/>
            <rFont val="Tahoma"/>
            <family val="2"/>
          </rPr>
          <t xml:space="preserve">
</t>
        </r>
        <r>
          <rPr>
            <sz val="10"/>
            <color rgb="FF000000"/>
            <rFont val="Tahoma"/>
            <family val="2"/>
          </rPr>
          <t>15.990</t>
        </r>
      </text>
    </comment>
    <comment ref="C18" authorId="2" shapeId="0" xr:uid="{9AA2BD5A-74CD-4249-869F-E4F4D0281F81}">
      <text>
        <r>
          <rPr>
            <sz val="12"/>
            <color rgb="FF000000"/>
            <rFont val="Aptos Narrow"/>
            <family val="2"/>
          </rPr>
          <t>W3 19490</t>
        </r>
      </text>
    </comment>
    <comment ref="D18" authorId="3" shapeId="0" xr:uid="{C75C4C95-8D75-CD47-99EF-B1CABB86591F}">
      <text>
        <r>
          <rPr>
            <b/>
            <sz val="10"/>
            <color rgb="FF000000"/>
            <rFont val="Tahoma"/>
            <family val="2"/>
          </rPr>
          <t>Việt Hoàng:</t>
        </r>
        <r>
          <rPr>
            <sz val="10"/>
            <color rgb="FF000000"/>
            <rFont val="Tahoma"/>
            <family val="2"/>
          </rPr>
          <t xml:space="preserve">
</t>
        </r>
        <r>
          <rPr>
            <sz val="10"/>
            <color rgb="FF000000"/>
            <rFont val="Tahoma"/>
            <family val="2"/>
          </rPr>
          <t>21.690.000</t>
        </r>
      </text>
    </comment>
    <comment ref="G18" authorId="1" shapeId="0" xr:uid="{A60D517E-2415-D441-BAD0-D8D4DF6416CC}">
      <text>
        <r>
          <rPr>
            <b/>
            <sz val="10"/>
            <color rgb="FF000000"/>
            <rFont val="Tahoma"/>
            <family val="2"/>
          </rPr>
          <t>Tran Dat:</t>
        </r>
        <r>
          <rPr>
            <sz val="10"/>
            <color rgb="FF000000"/>
            <rFont val="Tahoma"/>
            <family val="2"/>
          </rPr>
          <t xml:space="preserve">
</t>
        </r>
        <r>
          <rPr>
            <sz val="10"/>
            <color rgb="FF000000"/>
            <rFont val="Tahoma"/>
            <family val="2"/>
          </rPr>
          <t xml:space="preserve">21490
</t>
        </r>
      </text>
    </comment>
    <comment ref="D19" authorId="3" shapeId="0" xr:uid="{70D40508-F5A6-7043-8723-7CE2887F39BE}">
      <text>
        <r>
          <rPr>
            <b/>
            <sz val="10"/>
            <color rgb="FF000000"/>
            <rFont val="Tahoma"/>
            <family val="2"/>
          </rPr>
          <t>Việt Hoàng:</t>
        </r>
        <r>
          <rPr>
            <sz val="10"/>
            <color rgb="FF000000"/>
            <rFont val="Tahoma"/>
            <family val="2"/>
          </rPr>
          <t xml:space="preserve">
</t>
        </r>
        <r>
          <rPr>
            <sz val="10"/>
            <color rgb="FF000000"/>
            <rFont val="Tahoma"/>
            <family val="2"/>
          </rPr>
          <t>27.190.000</t>
        </r>
      </text>
    </comment>
    <comment ref="F19" authorId="4" shapeId="0" xr:uid="{148F2869-594E-D645-983A-5F344DC27BC8}">
      <text>
        <r>
          <rPr>
            <sz val="12"/>
            <color rgb="FF000000"/>
            <rFont val="Aptos Narrow"/>
            <family val="2"/>
          </rPr>
          <t xml:space="preserve">Người dùng Không xác định:
</t>
        </r>
        <r>
          <rPr>
            <sz val="12"/>
            <color rgb="FF000000"/>
            <rFont val="Aptos Narrow"/>
            <family val="2"/>
          </rPr>
          <t>27.290</t>
        </r>
      </text>
    </comment>
    <comment ref="G19" authorId="1" shapeId="0" xr:uid="{7DEA76C4-8830-5A4F-9259-978D42D31179}">
      <text>
        <r>
          <rPr>
            <b/>
            <sz val="10"/>
            <color rgb="FF000000"/>
            <rFont val="Tahoma"/>
            <family val="2"/>
          </rPr>
          <t>Tran Dat:</t>
        </r>
        <r>
          <rPr>
            <sz val="10"/>
            <color rgb="FF000000"/>
            <rFont val="Tahoma"/>
            <family val="2"/>
          </rPr>
          <t xml:space="preserve">
</t>
        </r>
        <r>
          <rPr>
            <sz val="10"/>
            <color rgb="FF000000"/>
            <rFont val="Tahoma"/>
            <family val="2"/>
          </rPr>
          <t>27390</t>
        </r>
      </text>
    </comment>
    <comment ref="B20" authorId="0" shapeId="0" xr:uid="{03FFE99F-94FC-D64B-A961-E32589950CE3}">
      <text>
        <r>
          <rPr>
            <b/>
            <sz val="10"/>
            <color rgb="FF000000"/>
            <rFont val="Tahoma"/>
            <family val="2"/>
          </rPr>
          <t>was 36640</t>
        </r>
      </text>
    </comment>
    <comment ref="F20" authorId="4" shapeId="0" xr:uid="{AADED5CB-A42F-2B4E-B474-A010EA8C9EC2}">
      <text>
        <r>
          <rPr>
            <sz val="12"/>
            <color theme="1"/>
            <rFont val="Aptos Narrow"/>
            <family val="2"/>
            <scheme val="minor"/>
          </rPr>
          <t>Người dùng Không xác định:
35.890</t>
        </r>
      </text>
    </comment>
    <comment ref="F21" authorId="4" shapeId="0" xr:uid="{12A448B2-FE7F-824F-8558-96A5F2CC52CA}">
      <text>
        <r>
          <rPr>
            <sz val="12"/>
            <color theme="1"/>
            <rFont val="Aptos Narrow"/>
            <family val="2"/>
            <scheme val="minor"/>
          </rPr>
          <t>Người dùng Không xác định:
5.290</t>
        </r>
      </text>
    </comment>
    <comment ref="B32" authorId="0" shapeId="0" xr:uid="{12A32CCA-E348-D14C-8FFB-67AF6F4C3A83}">
      <text>
        <r>
          <rPr>
            <b/>
            <sz val="10"/>
            <color rgb="FF000000"/>
            <rFont val="Tahoma"/>
            <family val="2"/>
          </rPr>
          <t xml:space="preserve">was 13320
</t>
        </r>
        <r>
          <rPr>
            <b/>
            <sz val="10"/>
            <color rgb="FF000000"/>
            <rFont val="Tahoma"/>
            <family val="2"/>
          </rPr>
          <t xml:space="preserve">
</t>
        </r>
        <r>
          <rPr>
            <b/>
            <sz val="10"/>
            <color rgb="FF000000"/>
            <rFont val="Tahoma"/>
            <family val="2"/>
          </rPr>
          <t>VNP100</t>
        </r>
      </text>
    </comment>
    <comment ref="B39" authorId="0" shapeId="0" xr:uid="{354A287C-0F14-9D4E-85D5-1B7DC2798D1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40" authorId="0" shapeId="0" xr:uid="{FC119F00-995C-F84B-B893-D6EFB15B36D5}">
      <text>
        <r>
          <rPr>
            <b/>
            <sz val="10"/>
            <color rgb="FF000000"/>
            <rFont val="Tahoma"/>
            <family val="2"/>
          </rPr>
          <t xml:space="preserve">was 4490
</t>
        </r>
      </text>
    </comment>
    <comment ref="C40" authorId="2" shapeId="0" xr:uid="{114F4B71-BF99-A748-8107-B7D65960822C}">
      <text>
        <r>
          <rPr>
            <b/>
            <sz val="10"/>
            <color rgb="FF000000"/>
            <rFont val="Tahoma"/>
            <family val="2"/>
          </rPr>
          <t>W3 4490</t>
        </r>
      </text>
    </comment>
    <comment ref="D40" authorId="3" shapeId="0" xr:uid="{54F69F2E-BC47-DE45-9D0E-6700192D1044}">
      <text>
        <r>
          <rPr>
            <b/>
            <sz val="10"/>
            <color rgb="FF000000"/>
            <rFont val="Tahoma"/>
            <family val="2"/>
          </rPr>
          <t>Việt Hoàng:</t>
        </r>
        <r>
          <rPr>
            <sz val="10"/>
            <color rgb="FF000000"/>
            <rFont val="Tahoma"/>
            <family val="2"/>
          </rPr>
          <t xml:space="preserve">
</t>
        </r>
        <r>
          <rPr>
            <sz val="10"/>
            <color rgb="FF000000"/>
            <rFont val="Tahoma"/>
            <family val="2"/>
          </rPr>
          <t>4790000</t>
        </r>
      </text>
    </comment>
    <comment ref="F40" authorId="4" shapeId="0" xr:uid="{D5358FAF-CAD1-4FAE-8F2C-C7710F073530}">
      <text>
        <r>
          <rPr>
            <sz val="12"/>
            <color theme="1"/>
            <rFont val="Aptos Narrow"/>
            <family val="2"/>
            <scheme val="minor"/>
          </rPr>
          <t>Người dùng Không xác định:
4.790</t>
        </r>
      </text>
    </comment>
    <comment ref="B41" authorId="0" shapeId="0" xr:uid="{151C1FD1-2C14-114E-AAE3-555C3D35C677}">
      <text>
        <r>
          <rPr>
            <b/>
            <sz val="10"/>
            <color rgb="FF000000"/>
            <rFont val="Tahoma"/>
            <family val="2"/>
          </rPr>
          <t>was 3190</t>
        </r>
      </text>
    </comment>
    <comment ref="D41" authorId="3" shapeId="0" xr:uid="{C3FB0A83-E416-9249-AC13-1E3CDBC4BFBC}">
      <text>
        <r>
          <rPr>
            <b/>
            <sz val="10"/>
            <color rgb="FF000000"/>
            <rFont val="Tahoma"/>
            <family val="2"/>
          </rPr>
          <t>Việt Hoàng:</t>
        </r>
        <r>
          <rPr>
            <sz val="10"/>
            <color rgb="FF000000"/>
            <rFont val="Tahoma"/>
            <family val="2"/>
          </rPr>
          <t xml:space="preserve">
</t>
        </r>
        <r>
          <rPr>
            <sz val="10"/>
            <color rgb="FF000000"/>
            <rFont val="Tahoma"/>
            <family val="2"/>
          </rPr>
          <t>3.590.000</t>
        </r>
      </text>
    </comment>
    <comment ref="F41" authorId="4" shapeId="0" xr:uid="{EAA15754-C98A-4924-BC2E-ACDACB98BF1E}">
      <text>
        <r>
          <rPr>
            <sz val="12"/>
            <color theme="1"/>
            <rFont val="Aptos Narrow"/>
            <family val="2"/>
            <scheme val="minor"/>
          </rPr>
          <t>Người dùng Không xác định:
3.590</t>
        </r>
      </text>
    </comment>
    <comment ref="B43" authorId="0" shapeId="0" xr:uid="{992612A1-869A-6D4A-BF91-6026288A33D5}">
      <text>
        <r>
          <rPr>
            <b/>
            <sz val="10"/>
            <color rgb="FF000000"/>
            <rFont val="Tahoma"/>
            <family val="2"/>
          </rPr>
          <t xml:space="preserve">was 18090
</t>
        </r>
        <r>
          <rPr>
            <b/>
            <sz val="10"/>
            <color rgb="FF000000"/>
            <rFont val="Tahoma"/>
            <family val="2"/>
          </rPr>
          <t xml:space="preserve">
</t>
        </r>
        <r>
          <rPr>
            <b/>
            <sz val="10"/>
            <color rgb="FF000000"/>
            <rFont val="Tahoma"/>
            <family val="2"/>
          </rPr>
          <t>VNP100</t>
        </r>
      </text>
    </comment>
    <comment ref="C43" authorId="2" shapeId="0" xr:uid="{62495B1C-A65C-BA4E-874A-415752237E4D}">
      <text>
        <r>
          <rPr>
            <b/>
            <sz val="10"/>
            <color rgb="FF000000"/>
            <rFont val="Tahoma"/>
            <family val="2"/>
          </rPr>
          <t>W3 17190</t>
        </r>
      </text>
    </comment>
    <comment ref="C44" authorId="5" shapeId="0" xr:uid="{E5683C0A-752E-844D-92E9-2ED67A4E9D62}">
      <text>
        <r>
          <rPr>
            <sz val="12"/>
            <color rgb="FF000000"/>
            <rFont val="Aptos Narrow"/>
            <family val="2"/>
          </rPr>
          <t>W3 19990</t>
        </r>
      </text>
    </comment>
    <comment ref="D44" authorId="3" shapeId="0" xr:uid="{1A4F63BC-C9FE-8F4A-AB73-D19D7E102D1A}">
      <text>
        <r>
          <rPr>
            <b/>
            <sz val="10"/>
            <color rgb="FF000000"/>
            <rFont val="Tahoma"/>
            <family val="2"/>
          </rPr>
          <t xml:space="preserve">Việt Hoàng
</t>
        </r>
        <r>
          <rPr>
            <b/>
            <sz val="10"/>
            <color rgb="FF000000"/>
            <rFont val="Tahoma"/>
            <family val="2"/>
          </rPr>
          <t>20</t>
        </r>
        <r>
          <rPr>
            <sz val="10"/>
            <color rgb="FF000000"/>
            <rFont val="Tahoma"/>
            <family val="2"/>
          </rPr>
          <t>.090.000</t>
        </r>
      </text>
    </comment>
    <comment ref="F44" authorId="4" shapeId="0" xr:uid="{C29DCD02-317C-0845-AB95-D8D65E27A44A}">
      <text>
        <r>
          <rPr>
            <sz val="12"/>
            <color rgb="FF000000"/>
            <rFont val="Aptos Narrow"/>
            <family val="2"/>
          </rPr>
          <t>Người dùng Không xác định:20.290</t>
        </r>
      </text>
    </comment>
    <comment ref="B45" authorId="0" shapeId="0" xr:uid="{DE8E36D6-FF2F-144C-AA5C-D07648FE38F0}">
      <text>
        <r>
          <rPr>
            <b/>
            <sz val="10"/>
            <color rgb="FF000000"/>
            <rFont val="Tahoma"/>
            <family val="2"/>
          </rPr>
          <t xml:space="preserve">was 26140
</t>
        </r>
        <r>
          <rPr>
            <b/>
            <sz val="10"/>
            <color rgb="FF000000"/>
            <rFont val="Tahoma"/>
            <family val="2"/>
          </rPr>
          <t xml:space="preserve">
</t>
        </r>
        <r>
          <rPr>
            <b/>
            <sz val="10"/>
            <color rgb="FF000000"/>
            <rFont val="Tahoma"/>
            <family val="2"/>
          </rPr>
          <t>VNP150</t>
        </r>
      </text>
    </comment>
    <comment ref="C46" authorId="2" shapeId="0" xr:uid="{DF9D89BA-6E9F-2B4F-9B34-4E0753DBA38F}">
      <text>
        <r>
          <rPr>
            <b/>
            <sz val="10"/>
            <color rgb="FF000000"/>
            <rFont val="Tahoma"/>
            <family val="2"/>
          </rPr>
          <t>W3 25090</t>
        </r>
      </text>
    </comment>
    <comment ref="D46" authorId="3" shapeId="0" xr:uid="{F82C3D10-8455-FB4B-A8EC-D289FA0A0417}">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G46" authorId="1" shapeId="0" xr:uid="{D891382A-7BFB-5145-87DD-D67B63892A3E}">
      <text>
        <r>
          <rPr>
            <b/>
            <sz val="10"/>
            <color rgb="FF000000"/>
            <rFont val="Tahoma"/>
            <family val="2"/>
          </rPr>
          <t>Tran Dat:</t>
        </r>
        <r>
          <rPr>
            <sz val="10"/>
            <color rgb="FF000000"/>
            <rFont val="Tahoma"/>
            <family val="2"/>
          </rPr>
          <t xml:space="preserve">
</t>
        </r>
        <r>
          <rPr>
            <sz val="10"/>
            <color rgb="FF000000"/>
            <rFont val="Tahoma"/>
            <family val="2"/>
          </rPr>
          <t>24990</t>
        </r>
      </text>
    </comment>
    <comment ref="C47" authorId="2" shapeId="0" xr:uid="{2747DE09-494F-514E-BC95-F32D007E1CA3}">
      <text>
        <r>
          <rPr>
            <b/>
            <sz val="10"/>
            <color rgb="FF000000"/>
            <rFont val="Tahoma"/>
            <family val="2"/>
          </rPr>
          <t>W3 29490</t>
        </r>
      </text>
    </comment>
    <comment ref="D47" authorId="3" shapeId="0" xr:uid="{AAFEE4C9-0D31-1049-8F9B-9AD0E581B1EC}">
      <text>
        <r>
          <rPr>
            <b/>
            <sz val="10"/>
            <color rgb="FF000000"/>
            <rFont val="Tahoma"/>
            <family val="2"/>
          </rPr>
          <t>Việt Hoàng:</t>
        </r>
        <r>
          <rPr>
            <sz val="10"/>
            <color rgb="FF000000"/>
            <rFont val="Tahoma"/>
            <family val="2"/>
          </rPr>
          <t xml:space="preserve">
</t>
        </r>
        <r>
          <rPr>
            <sz val="10"/>
            <color rgb="FF000000"/>
            <rFont val="Tahoma"/>
            <family val="2"/>
          </rPr>
          <t>29.690.000</t>
        </r>
      </text>
    </comment>
    <comment ref="F47" authorId="4" shapeId="0" xr:uid="{1C36E9EF-BE65-044D-BAD8-92FE6FDD4002}">
      <text>
        <r>
          <rPr>
            <sz val="12"/>
            <color theme="1"/>
            <rFont val="Aptos Narrow"/>
            <family val="2"/>
            <scheme val="minor"/>
          </rPr>
          <t>Người dùng Không xác định:
29.690</t>
        </r>
      </text>
    </comment>
    <comment ref="C48" authorId="2" shapeId="0" xr:uid="{DEFBF72D-B27B-7242-ADE6-BF250783E40D}">
      <text>
        <r>
          <rPr>
            <b/>
            <sz val="10"/>
            <color rgb="FF000000"/>
            <rFont val="Tahoma"/>
            <family val="2"/>
          </rPr>
          <t>W3 38290</t>
        </r>
      </text>
    </comment>
    <comment ref="D48" authorId="3" shapeId="0" xr:uid="{6150650F-64CB-E242-A858-BEB3483EF2C9}">
      <text>
        <r>
          <rPr>
            <b/>
            <sz val="10"/>
            <color rgb="FF000000"/>
            <rFont val="Tahoma"/>
            <family val="2"/>
          </rPr>
          <t>Việt Hoàng:</t>
        </r>
        <r>
          <rPr>
            <sz val="10"/>
            <color rgb="FF000000"/>
            <rFont val="Tahoma"/>
            <family val="2"/>
          </rPr>
          <t xml:space="preserve">
</t>
        </r>
        <r>
          <rPr>
            <sz val="10"/>
            <color rgb="FF000000"/>
            <rFont val="Tahoma"/>
            <family val="2"/>
          </rPr>
          <t>37.790.000</t>
        </r>
      </text>
    </comment>
    <comment ref="F48" authorId="4" shapeId="0" xr:uid="{AADD329E-E2DC-1C49-A3BE-4B9EFCDDE8DB}">
      <text>
        <r>
          <rPr>
            <sz val="12"/>
            <color theme="1"/>
            <rFont val="Aptos Narrow"/>
            <family val="2"/>
            <scheme val="minor"/>
          </rPr>
          <t>Người dùng Không xác định:
38.090</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Duy</author>
    <author>Việt Hoàng</author>
    <author>Tran Dat</author>
    <author>Duy Ha Minh</author>
  </authors>
  <commentList>
    <comment ref="E2" authorId="0" shapeId="0" xr:uid="{08066AE7-4EE0-40AE-AB01-C1BCAEB677F0}">
      <text>
        <r>
          <rPr>
            <b/>
            <sz val="10"/>
            <color rgb="FF000000"/>
            <rFont val="Tahoma"/>
            <family val="2"/>
          </rPr>
          <t>VNP500K</t>
        </r>
      </text>
    </comment>
    <comment ref="D3" authorId="1" shapeId="0" xr:uid="{ABE82E6C-AB24-4E5B-A707-30DDF55D4E36}">
      <text>
        <r>
          <rPr>
            <sz val="12"/>
            <color theme="1"/>
            <rFont val="Aptos Narrow"/>
            <family val="2"/>
            <scheme val="minor"/>
          </rPr>
          <t xml:space="preserve">Người dùng Không xác định:
31.990.000
</t>
        </r>
      </text>
    </comment>
    <comment ref="F3" authorId="1" shapeId="0" xr:uid="{7C2CDEA8-83EE-4BA1-B693-CF7F8A20E880}">
      <text>
        <r>
          <rPr>
            <sz val="12"/>
            <color theme="1"/>
            <rFont val="Aptos Narrow"/>
            <family val="2"/>
            <scheme val="minor"/>
          </rPr>
          <t>Hải 
31190000</t>
        </r>
      </text>
    </comment>
    <comment ref="E4" authorId="0" shapeId="0" xr:uid="{EB8EACB4-45A0-40F1-8DEF-8AF8880358A5}">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F4" authorId="1" shapeId="0" xr:uid="{D7BD5B46-5C96-499F-BCF8-8B2D97038A16}">
      <text>
        <r>
          <rPr>
            <sz val="12"/>
            <color theme="1"/>
            <rFont val="Aptos Narrow"/>
            <family val="2"/>
            <scheme val="minor"/>
          </rPr>
          <t>Người dùng Không xác định:
34990000</t>
        </r>
      </text>
    </comment>
    <comment ref="C6" authorId="2" shapeId="0" xr:uid="{5BB32CD5-A87E-4367-82D4-374D180B5114}">
      <text>
        <r>
          <rPr>
            <b/>
            <sz val="10"/>
            <color rgb="FF000000"/>
            <rFont val="Tahoma"/>
            <family val="2"/>
          </rPr>
          <t>W4 15790</t>
        </r>
      </text>
    </comment>
    <comment ref="D6" authorId="3" shapeId="0" xr:uid="{2AB4EAC2-A322-4231-A700-CF5EBC3D61E5}">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E6" authorId="0" shapeId="0" xr:uid="{319354BA-87FA-40E7-BFC7-441710F863A7}">
      <text>
        <r>
          <rPr>
            <b/>
            <sz val="10"/>
            <color rgb="FF000000"/>
            <rFont val="Tahoma"/>
            <family val="2"/>
          </rPr>
          <t>was 15790</t>
        </r>
      </text>
    </comment>
    <comment ref="C7" authorId="2" shapeId="0" xr:uid="{223046A9-C821-534D-8A5F-B250A1A17765}">
      <text>
        <r>
          <rPr>
            <b/>
            <sz val="10"/>
            <color rgb="FF000000"/>
            <rFont val="Tahoma"/>
            <family val="2"/>
          </rPr>
          <t>W4 21590</t>
        </r>
      </text>
    </comment>
    <comment ref="D7" authorId="3" shapeId="0" xr:uid="{F2F7AADE-2395-49A6-9465-76F514EF2679}">
      <text>
        <r>
          <rPr>
            <sz val="12"/>
            <color theme="1"/>
            <rFont val="Aptos Narrow"/>
            <family val="2"/>
            <scheme val="minor"/>
          </rPr>
          <t>Việt Hoàng:
21590000</t>
        </r>
      </text>
    </comment>
    <comment ref="E7" authorId="0" shapeId="0" xr:uid="{170075BD-9DA4-EB4D-8AF5-A61EE25EA624}">
      <text>
        <r>
          <rPr>
            <b/>
            <sz val="10"/>
            <color rgb="FF000000"/>
            <rFont val="Tahoma"/>
            <family val="2"/>
          </rPr>
          <t>was 20690</t>
        </r>
      </text>
    </comment>
    <comment ref="F7" authorId="1" shapeId="0" xr:uid="{79EF2087-1BCD-4DBF-9681-8650D759F456}">
      <text>
        <r>
          <rPr>
            <sz val="12"/>
            <color theme="1"/>
            <rFont val="Aptos Narrow"/>
            <family val="2"/>
            <scheme val="minor"/>
          </rPr>
          <t>Người dùng Không xác định:
21090000</t>
        </r>
      </text>
    </comment>
    <comment ref="G7" authorId="4" shapeId="0" xr:uid="{2A8B3431-227D-3348-A4D9-296A23BD61DC}">
      <text>
        <r>
          <rPr>
            <b/>
            <sz val="10"/>
            <color rgb="FF000000"/>
            <rFont val="Tahoma"/>
            <family val="2"/>
          </rPr>
          <t>Tran Dat:</t>
        </r>
        <r>
          <rPr>
            <sz val="10"/>
            <color rgb="FF000000"/>
            <rFont val="Tahoma"/>
            <family val="2"/>
          </rPr>
          <t xml:space="preserve">
</t>
        </r>
        <r>
          <rPr>
            <sz val="10"/>
            <color rgb="FF000000"/>
            <rFont val="Tahoma"/>
            <family val="2"/>
          </rPr>
          <t>21290</t>
        </r>
      </text>
    </comment>
    <comment ref="B8" authorId="0" shapeId="0" xr:uid="{01E1B7A1-C090-4179-917A-1E88ED0EC54F}">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8" authorId="3" shapeId="0" xr:uid="{57FD6455-36CD-4B29-9794-39338F6070FE}">
      <text>
        <r>
          <rPr>
            <sz val="12"/>
            <color theme="1"/>
            <rFont val="Aptos Narrow"/>
            <family val="2"/>
            <scheme val="minor"/>
          </rPr>
          <t>Việt Hoàng:
24790000</t>
        </r>
      </text>
    </comment>
    <comment ref="E8" authorId="0" shapeId="0" xr:uid="{4F4FE848-C78E-874B-B2D7-03278F3BF3C7}">
      <text>
        <r>
          <rPr>
            <b/>
            <sz val="10"/>
            <color rgb="FF000000"/>
            <rFont val="Tahoma"/>
            <family val="2"/>
          </rPr>
          <t>was 23490</t>
        </r>
      </text>
    </comment>
    <comment ref="F8" authorId="1" shapeId="0" xr:uid="{2B397463-D442-4E71-A74D-3B7C4B3C614B}">
      <text>
        <r>
          <rPr>
            <sz val="12"/>
            <color theme="1"/>
            <rFont val="Aptos Narrow"/>
            <family val="2"/>
            <scheme val="minor"/>
          </rPr>
          <t>Người dùng Không xác định:
24690000</t>
        </r>
      </text>
    </comment>
    <comment ref="G8" authorId="4" shapeId="0" xr:uid="{3DCE0F8C-E252-A148-95E8-117089811954}">
      <text>
        <r>
          <rPr>
            <b/>
            <sz val="10"/>
            <color rgb="FF000000"/>
            <rFont val="Tahoma"/>
            <family val="2"/>
          </rPr>
          <t>Tran Dat:</t>
        </r>
        <r>
          <rPr>
            <sz val="10"/>
            <color rgb="FF000000"/>
            <rFont val="Tahoma"/>
            <family val="2"/>
          </rPr>
          <t xml:space="preserve">
</t>
        </r>
        <r>
          <rPr>
            <sz val="10"/>
            <color rgb="FF000000"/>
            <rFont val="Tahoma"/>
            <family val="2"/>
          </rPr>
          <t>25090</t>
        </r>
      </text>
    </comment>
    <comment ref="B10" authorId="0" shapeId="0" xr:uid="{494D4135-1C91-4196-8523-CB65CDB430F0}">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502A88A2-EAC2-49B4-B6F3-3CB913916B87}">
      <text>
        <r>
          <rPr>
            <sz val="12"/>
            <color theme="1"/>
            <rFont val="Aptos Narrow"/>
            <family val="2"/>
            <scheme val="minor"/>
          </rPr>
          <t>Việt Hoàng:
30.290.000</t>
        </r>
      </text>
    </comment>
    <comment ref="E10" authorId="0" shapeId="0" xr:uid="{9539FD31-27EC-4824-B421-E89D5AF4201B}">
      <text>
        <r>
          <rPr>
            <b/>
            <sz val="10"/>
            <color rgb="FF000000"/>
            <rFont val="Tahoma"/>
            <family val="2"/>
          </rPr>
          <t>was 29290</t>
        </r>
      </text>
    </comment>
    <comment ref="F10" authorId="1" shapeId="0" xr:uid="{1F054841-8267-4909-ADCF-27C584AB80C0}">
      <text>
        <r>
          <rPr>
            <sz val="12"/>
            <color theme="1"/>
            <rFont val="Aptos Narrow"/>
            <family val="2"/>
            <scheme val="minor"/>
          </rPr>
          <t>Người dùng Không xác định:
30.390k</t>
        </r>
      </text>
    </comment>
    <comment ref="D11" authorId="3" shapeId="0" xr:uid="{E40F679D-2AED-4FAA-AB91-1A4EED225170}">
      <text>
        <r>
          <rPr>
            <b/>
            <sz val="10"/>
            <color rgb="FF000000"/>
            <rFont val="Tahoma"/>
            <family val="2"/>
          </rPr>
          <t>Việt Hoàng:</t>
        </r>
        <r>
          <rPr>
            <sz val="10"/>
            <color rgb="FF000000"/>
            <rFont val="Tahoma"/>
            <family val="2"/>
          </rPr>
          <t xml:space="preserve">
</t>
        </r>
        <r>
          <rPr>
            <sz val="10"/>
            <color rgb="FF000000"/>
            <rFont val="Tahoma"/>
            <family val="2"/>
          </rPr>
          <t>16.990.000</t>
        </r>
      </text>
    </comment>
    <comment ref="E11" authorId="0" shapeId="0" xr:uid="{50288E53-C129-4E4B-83CA-301DB1A947A2}">
      <text>
        <r>
          <rPr>
            <b/>
            <sz val="10"/>
            <color rgb="FF000000"/>
            <rFont val="Tahoma"/>
            <family val="2"/>
          </rPr>
          <t>was 16790</t>
        </r>
      </text>
    </comment>
    <comment ref="F11" authorId="1" shapeId="0" xr:uid="{E2A3CFF9-143F-4002-9EBA-660A492A4069}">
      <text>
        <r>
          <rPr>
            <sz val="12"/>
            <color theme="1"/>
            <rFont val="Aptos Narrow"/>
            <family val="2"/>
            <scheme val="minor"/>
          </rPr>
          <t>Người dùng Không xác định:
17.350</t>
        </r>
      </text>
    </comment>
    <comment ref="G11" authorId="4" shapeId="0" xr:uid="{E412C1A8-792D-4A14-A361-F5B1646F308E}">
      <text>
        <r>
          <rPr>
            <b/>
            <sz val="10"/>
            <color rgb="FF000000"/>
            <rFont val="Tahoma"/>
            <family val="2"/>
          </rPr>
          <t>Tran Dat:</t>
        </r>
        <r>
          <rPr>
            <sz val="10"/>
            <color rgb="FF000000"/>
            <rFont val="Tahoma"/>
            <family val="2"/>
          </rPr>
          <t>16890</t>
        </r>
      </text>
    </comment>
    <comment ref="F12" authorId="1" shapeId="0" xr:uid="{21D141EC-BC10-4153-BA3E-B5CB7D214722}">
      <text>
        <r>
          <rPr>
            <sz val="12"/>
            <color theme="1"/>
            <rFont val="Aptos Narrow"/>
            <family val="2"/>
            <scheme val="minor"/>
          </rPr>
          <t>Người dùng Không xác định:
18.990</t>
        </r>
      </text>
    </comment>
    <comment ref="D13" authorId="3" shapeId="0" xr:uid="{2F8F2E13-405A-4F38-B977-42A013D6EF39}">
      <text>
        <r>
          <rPr>
            <sz val="12"/>
            <color theme="1"/>
            <rFont val="Aptos Narrow"/>
            <family val="2"/>
            <scheme val="minor"/>
          </rPr>
          <t xml:space="preserve">Việt Hoàng:
13.490.000
</t>
        </r>
      </text>
    </comment>
    <comment ref="E13" authorId="0" shapeId="0" xr:uid="{EB116661-BD09-4A3D-A2E6-E68A07D26769}">
      <text>
        <r>
          <rPr>
            <b/>
            <sz val="10"/>
            <color rgb="FF000000"/>
            <rFont val="Tahoma"/>
            <family val="2"/>
          </rPr>
          <t>was 13490</t>
        </r>
      </text>
    </comment>
    <comment ref="F13" authorId="1" shapeId="0" xr:uid="{90CDCA9D-4CD9-4FCC-9DD7-BA9B252A094D}">
      <text>
        <r>
          <rPr>
            <sz val="12"/>
            <color theme="1"/>
            <rFont val="Aptos Narrow"/>
            <family val="2"/>
            <scheme val="minor"/>
          </rPr>
          <t>Người dùng Không xác định:
13690000</t>
        </r>
      </text>
    </comment>
    <comment ref="B14" authorId="0" shapeId="0" xr:uid="{D3D28964-6DF5-41D8-8787-5697E9B5643F}">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3" shapeId="0" xr:uid="{B5D96ABB-2C3B-4D7F-A2FB-F2382ABCBA21}">
      <text>
        <r>
          <rPr>
            <sz val="12"/>
            <color theme="1"/>
            <rFont val="Aptos Narrow"/>
            <family val="2"/>
            <scheme val="minor"/>
          </rPr>
          <t>Việt Hoàng:
12.390.000</t>
        </r>
      </text>
    </comment>
    <comment ref="E14" authorId="0" shapeId="0" xr:uid="{4AAA5AFA-E46D-417D-9FD0-6828A8375A67}">
      <text>
        <r>
          <rPr>
            <b/>
            <sz val="10"/>
            <color rgb="FF000000"/>
            <rFont val="Tahoma"/>
            <family val="2"/>
          </rPr>
          <t xml:space="preserve">was 12290
</t>
        </r>
        <r>
          <rPr>
            <b/>
            <sz val="10"/>
            <color rgb="FF000000"/>
            <rFont val="Tahoma"/>
            <family val="2"/>
          </rPr>
          <t xml:space="preserve">
</t>
        </r>
        <r>
          <rPr>
            <b/>
            <sz val="10"/>
            <color rgb="FF000000"/>
            <rFont val="Tahoma"/>
            <family val="2"/>
          </rPr>
          <t>Giờ vàng</t>
        </r>
      </text>
    </comment>
    <comment ref="F14" authorId="1" shapeId="0" xr:uid="{F72D8708-4CA4-4BC0-9C07-313E62749024}">
      <text>
        <r>
          <rPr>
            <sz val="12"/>
            <color theme="1"/>
            <rFont val="Aptos Narrow"/>
            <family val="2"/>
            <scheme val="minor"/>
          </rPr>
          <t>Người dùng Không xác định:
12190000</t>
        </r>
      </text>
    </comment>
    <comment ref="C15" authorId="2" shapeId="0" xr:uid="{C1004583-507F-374B-80AC-12BD3D05C3C5}">
      <text>
        <r>
          <rPr>
            <b/>
            <sz val="10"/>
            <color rgb="FF000000"/>
            <rFont val="Tahoma"/>
            <family val="2"/>
          </rPr>
          <t>W4 11790</t>
        </r>
      </text>
    </comment>
    <comment ref="D15" authorId="3" shapeId="0" xr:uid="{93E7C723-66D1-4754-9DB3-F289FEC85970}">
      <text>
        <r>
          <rPr>
            <sz val="12"/>
            <color theme="1"/>
            <rFont val="Aptos Narrow"/>
            <family val="2"/>
            <scheme val="minor"/>
          </rPr>
          <t>Việt Hoàng:
11790000</t>
        </r>
      </text>
    </comment>
    <comment ref="E15" authorId="0" shapeId="0" xr:uid="{7F65CB83-5254-4894-91E1-15CE570E9580}">
      <text>
        <r>
          <rPr>
            <b/>
            <sz val="10"/>
            <color rgb="FF000000"/>
            <rFont val="Tahoma"/>
            <family val="2"/>
          </rPr>
          <t xml:space="preserve">HSSV 200
</t>
        </r>
        <r>
          <rPr>
            <b/>
            <sz val="10"/>
            <color rgb="FF000000"/>
            <rFont val="Tahoma"/>
            <family val="2"/>
          </rPr>
          <t xml:space="preserve">
</t>
        </r>
        <r>
          <rPr>
            <b/>
            <sz val="10"/>
            <color rgb="FF000000"/>
            <rFont val="Tahoma"/>
            <family val="2"/>
          </rPr>
          <t>was 11790</t>
        </r>
      </text>
    </comment>
    <comment ref="B16" authorId="0" shapeId="0" xr:uid="{BE92163A-95A2-47AF-A2C0-7F707E9CDE1F}">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2" shapeId="0" xr:uid="{ED14CF36-5D79-1E48-AB30-2DAAB23EA432}">
      <text>
        <r>
          <rPr>
            <b/>
            <sz val="10"/>
            <color rgb="FF000000"/>
            <rFont val="Tahoma"/>
            <family val="2"/>
          </rPr>
          <t>W4 8890</t>
        </r>
      </text>
    </comment>
    <comment ref="D16" authorId="3" shapeId="0" xr:uid="{BD1F332A-9CDC-46DC-8026-FBEFC695E6AA}">
      <text>
        <r>
          <rPr>
            <sz val="12"/>
            <color rgb="FF000000"/>
            <rFont val="Aptos Narrow"/>
            <family val="2"/>
          </rPr>
          <t xml:space="preserve">Việt Hoàng
</t>
        </r>
        <r>
          <rPr>
            <sz val="12"/>
            <color rgb="FF000000"/>
            <rFont val="Aptos Narrow"/>
            <family val="2"/>
          </rPr>
          <t>8690000</t>
        </r>
      </text>
    </comment>
    <comment ref="E16" authorId="0" shapeId="0" xr:uid="{B56AC584-F5E5-4B3E-9828-97BC880EE8F0}">
      <text>
        <r>
          <rPr>
            <b/>
            <sz val="10"/>
            <color rgb="FF000000"/>
            <rFont val="Tahoma"/>
            <family val="2"/>
          </rPr>
          <t xml:space="preserve">was 8690
</t>
        </r>
        <r>
          <rPr>
            <b/>
            <sz val="10"/>
            <color rgb="FF000000"/>
            <rFont val="Tahoma"/>
            <family val="2"/>
          </rPr>
          <t xml:space="preserve">
</t>
        </r>
        <r>
          <rPr>
            <b/>
            <sz val="10"/>
            <color rgb="FF000000"/>
            <rFont val="Tahoma"/>
            <family val="2"/>
          </rPr>
          <t>hssv 200</t>
        </r>
      </text>
    </comment>
    <comment ref="F16" authorId="1" shapeId="0" xr:uid="{1AA1FF01-F298-48EB-8C79-C6DCD172F39C}">
      <text>
        <r>
          <rPr>
            <sz val="12"/>
            <color theme="1"/>
            <rFont val="Aptos Narrow"/>
            <family val="2"/>
            <scheme val="minor"/>
          </rPr>
          <t xml:space="preserve">Người dùng Không xác định:
9290000
</t>
        </r>
      </text>
    </comment>
    <comment ref="G16" authorId="4" shapeId="0" xr:uid="{A8EA57ED-16B8-7440-81CC-A552D9BCDEA0}">
      <text>
        <r>
          <rPr>
            <b/>
            <sz val="10"/>
            <color rgb="FF000000"/>
            <rFont val="Tahoma"/>
            <family val="2"/>
          </rPr>
          <t>Tran Dat:</t>
        </r>
        <r>
          <rPr>
            <sz val="10"/>
            <color rgb="FF000000"/>
            <rFont val="Tahoma"/>
            <family val="2"/>
          </rPr>
          <t xml:space="preserve">
</t>
        </r>
        <r>
          <rPr>
            <sz val="10"/>
            <color rgb="FF000000"/>
            <rFont val="Tahoma"/>
            <family val="2"/>
          </rPr>
          <t xml:space="preserve">8390000
</t>
        </r>
      </text>
    </comment>
    <comment ref="B17" authorId="0" shapeId="0" xr:uid="{9D006D33-1088-402B-B90F-44E6B6A4D041}">
      <text>
        <r>
          <rPr>
            <b/>
            <sz val="10"/>
            <color rgb="FF000000"/>
            <rFont val="Tahoma"/>
            <family val="2"/>
          </rPr>
          <t>was 14390</t>
        </r>
      </text>
    </comment>
    <comment ref="C17" authorId="2" shapeId="0" xr:uid="{729ED181-7A5D-4D4C-88AB-2C7C07EFE20A}">
      <text>
        <r>
          <rPr>
            <b/>
            <sz val="10"/>
            <color rgb="FF000000"/>
            <rFont val="Tahoma"/>
            <family val="2"/>
          </rPr>
          <t>W4 13690</t>
        </r>
      </text>
    </comment>
    <comment ref="D17" authorId="3" shapeId="0" xr:uid="{EC8BCB88-5B43-4B4A-AAED-6CFD8334ACBF}">
      <text>
        <r>
          <rPr>
            <sz val="12"/>
            <color rgb="FF000000"/>
            <rFont val="Aptos Narrow"/>
            <family val="2"/>
          </rPr>
          <t xml:space="preserve">Việt Hoàng:
</t>
        </r>
        <r>
          <rPr>
            <sz val="12"/>
            <color rgb="FF000000"/>
            <rFont val="Aptos Narrow"/>
            <family val="2"/>
          </rPr>
          <t>13190000</t>
        </r>
      </text>
    </comment>
    <comment ref="E17" authorId="0" shapeId="0" xr:uid="{18B50360-CC3F-4D62-BD6F-3FD05E69110A}">
      <text>
        <r>
          <rPr>
            <b/>
            <sz val="10"/>
            <color rgb="FF000000"/>
            <rFont val="Tahoma"/>
            <family val="2"/>
          </rPr>
          <t xml:space="preserve">was 13690
</t>
        </r>
        <r>
          <rPr>
            <b/>
            <sz val="10"/>
            <color rgb="FF000000"/>
            <rFont val="Tahoma"/>
            <family val="2"/>
          </rPr>
          <t xml:space="preserve">
</t>
        </r>
        <r>
          <rPr>
            <b/>
            <sz val="10"/>
            <color rgb="FF000000"/>
            <rFont val="Tahoma"/>
            <family val="2"/>
          </rPr>
          <t>hssv 200</t>
        </r>
      </text>
    </comment>
    <comment ref="F17" authorId="1" shapeId="0" xr:uid="{8DC18D8B-FDF2-4F78-966E-EB8B2B5EF69C}">
      <text>
        <r>
          <rPr>
            <sz val="12"/>
            <color theme="1"/>
            <rFont val="Aptos Narrow"/>
            <family val="2"/>
            <scheme val="minor"/>
          </rPr>
          <t>Người dùng Không xác định:
15890000</t>
        </r>
      </text>
    </comment>
    <comment ref="G17" authorId="4" shapeId="0" xr:uid="{9975667C-65DB-48C1-9207-8D26526947CB}">
      <text>
        <r>
          <rPr>
            <b/>
            <sz val="10"/>
            <color rgb="FF000000"/>
            <rFont val="Tahoma"/>
            <family val="2"/>
          </rPr>
          <t>was 13490</t>
        </r>
      </text>
    </comment>
    <comment ref="C18" authorId="2" shapeId="0" xr:uid="{F89278AF-D0C7-4D2E-B6AA-3466E1A4C17E}">
      <text>
        <r>
          <rPr>
            <sz val="12"/>
            <color rgb="FF000000"/>
            <rFont val="Aptos Narrow"/>
            <family val="2"/>
          </rPr>
          <t>W4 18990</t>
        </r>
      </text>
    </comment>
    <comment ref="D18" authorId="3" shapeId="0" xr:uid="{E4F3B941-122E-411E-868C-D6AD40A32E2F}">
      <text>
        <r>
          <rPr>
            <sz val="12"/>
            <color rgb="FF000000"/>
            <rFont val="Aptos Narrow"/>
            <family val="2"/>
          </rPr>
          <t xml:space="preserve">Việt Hoàng:
</t>
        </r>
        <r>
          <rPr>
            <sz val="12"/>
            <color rgb="FF000000"/>
            <rFont val="Aptos Narrow"/>
            <family val="2"/>
          </rPr>
          <t>18990000</t>
        </r>
      </text>
    </comment>
    <comment ref="F18" authorId="1" shapeId="0" xr:uid="{27C097F1-A2B3-480F-8762-E21BFFADD3AD}">
      <text>
        <r>
          <rPr>
            <sz val="12"/>
            <color theme="1"/>
            <rFont val="Aptos Narrow"/>
            <family val="2"/>
            <scheme val="minor"/>
          </rPr>
          <t>Người dùng Không xác định:
21690000</t>
        </r>
      </text>
    </comment>
    <comment ref="G18" authorId="4" shapeId="0" xr:uid="{E1EF16CA-1493-47B7-9C79-5CE2DB6F2009}">
      <text>
        <r>
          <rPr>
            <b/>
            <sz val="10"/>
            <color rgb="FF000000"/>
            <rFont val="Tahoma"/>
            <family val="2"/>
          </rPr>
          <t>Tran Dat:</t>
        </r>
        <r>
          <rPr>
            <sz val="10"/>
            <color rgb="FF000000"/>
            <rFont val="Tahoma"/>
            <family val="2"/>
          </rPr>
          <t xml:space="preserve">
</t>
        </r>
        <r>
          <rPr>
            <sz val="10"/>
            <color rgb="FF000000"/>
            <rFont val="Tahoma"/>
            <family val="2"/>
          </rPr>
          <t xml:space="preserve">21490
</t>
        </r>
      </text>
    </comment>
    <comment ref="D19" authorId="3" shapeId="0" xr:uid="{0F5FE98B-768D-4E84-BF29-7E7A9EB55072}">
      <text>
        <r>
          <rPr>
            <sz val="12"/>
            <color theme="1"/>
            <rFont val="Aptos Narrow"/>
            <family val="2"/>
            <scheme val="minor"/>
          </rPr>
          <t>Việt Hoàng:
27.990.000</t>
        </r>
      </text>
    </comment>
    <comment ref="F19" authorId="1" shapeId="0" xr:uid="{83BDE7B1-E04C-4E07-8BFB-59281208E16B}">
      <text>
        <r>
          <rPr>
            <sz val="12"/>
            <color theme="1"/>
            <rFont val="Aptos Narrow"/>
            <family val="2"/>
            <scheme val="minor"/>
          </rPr>
          <t>Người dùng Không xác định:
28290000</t>
        </r>
      </text>
    </comment>
    <comment ref="B20" authorId="0" shapeId="0" xr:uid="{0057E159-CA2E-447E-A41F-8952EA6B6BB8}">
      <text>
        <r>
          <rPr>
            <b/>
            <sz val="10"/>
            <color rgb="FF000000"/>
            <rFont val="Tahoma"/>
            <family val="2"/>
          </rPr>
          <t>was 36640</t>
        </r>
      </text>
    </comment>
    <comment ref="E20" authorId="0" shapeId="0" xr:uid="{A0F12135-699E-1F40-AA31-DC8D6446AF17}">
      <text>
        <r>
          <rPr>
            <b/>
            <sz val="10"/>
            <color rgb="FF000000"/>
            <rFont val="Tahoma"/>
            <family val="2"/>
          </rPr>
          <t>was 35490</t>
        </r>
        <r>
          <rPr>
            <sz val="10"/>
            <color rgb="FF000000"/>
            <rFont val="Tahoma"/>
            <family val="2"/>
          </rPr>
          <t xml:space="preserve">
</t>
        </r>
      </text>
    </comment>
    <comment ref="F20" authorId="1" shapeId="0" xr:uid="{D8F74E58-C3E7-44FA-BE39-B2CF4F9E82E4}">
      <text>
        <r>
          <rPr>
            <sz val="12"/>
            <color rgb="FF000000"/>
            <rFont val="Aptos Narrow"/>
            <family val="2"/>
          </rPr>
          <t xml:space="preserve">Người dùng Không xác định:
</t>
        </r>
        <r>
          <rPr>
            <sz val="12"/>
            <color rgb="FF000000"/>
            <rFont val="Aptos Narrow"/>
            <family val="2"/>
          </rPr>
          <t>35.890</t>
        </r>
      </text>
    </comment>
    <comment ref="F21" authorId="1" shapeId="0" xr:uid="{F50D81DF-E8CC-43E2-8EA6-8BCEDD9216FE}">
      <text>
        <r>
          <rPr>
            <sz val="12"/>
            <color theme="1"/>
            <rFont val="Aptos Narrow"/>
            <family val="2"/>
            <scheme val="minor"/>
          </rPr>
          <t>Người dùng Không xác định:
6790000</t>
        </r>
      </text>
    </comment>
    <comment ref="F22" authorId="1" shapeId="0" xr:uid="{15D16795-C67F-4AE9-9C04-870E8DC037EA}">
      <text>
        <r>
          <rPr>
            <sz val="12"/>
            <color theme="1"/>
            <rFont val="Aptos Narrow"/>
            <family val="2"/>
            <scheme val="minor"/>
          </rPr>
          <t>Người dùng Không xác định:
8490000</t>
        </r>
      </text>
    </comment>
    <comment ref="F23" authorId="1" shapeId="0" xr:uid="{A614C2BE-86AB-4F5D-BD73-962D3520070B}">
      <text>
        <r>
          <rPr>
            <sz val="12"/>
            <color theme="1"/>
            <rFont val="Aptos Narrow"/>
            <family val="2"/>
            <scheme val="minor"/>
          </rPr>
          <t>Người dùng Không xác định:
7840000</t>
        </r>
      </text>
    </comment>
    <comment ref="F24" authorId="1" shapeId="0" xr:uid="{8E4425B1-609C-46D5-A683-76D89C2EE24E}">
      <text>
        <r>
          <rPr>
            <sz val="12"/>
            <color theme="1"/>
            <rFont val="Aptos Narrow"/>
            <family val="2"/>
            <scheme val="minor"/>
          </rPr>
          <t>Người dùng Không xác định:
9340000</t>
        </r>
      </text>
    </comment>
    <comment ref="F27" authorId="1" shapeId="0" xr:uid="{5A41A78A-73FE-4E40-A665-AC4FD72CF7BD}">
      <text>
        <r>
          <rPr>
            <sz val="12"/>
            <color theme="1"/>
            <rFont val="Aptos Narrow"/>
            <family val="2"/>
            <scheme val="minor"/>
          </rPr>
          <t>Người dùng Không xác định:
12.349</t>
        </r>
      </text>
    </comment>
    <comment ref="E29" authorId="0" shapeId="0" xr:uid="{9B2A3476-6BC6-444C-93E4-D1CDC4CF0EA3}">
      <text>
        <r>
          <rPr>
            <b/>
            <sz val="10"/>
            <color rgb="FF000000"/>
            <rFont val="Tahoma"/>
            <family val="2"/>
          </rPr>
          <t>was 20990</t>
        </r>
        <r>
          <rPr>
            <sz val="10"/>
            <color rgb="FF000000"/>
            <rFont val="Tahoma"/>
            <family val="2"/>
          </rPr>
          <t xml:space="preserve">
</t>
        </r>
      </text>
    </comment>
    <comment ref="F29" authorId="1" shapeId="0" xr:uid="{ED87BC6D-75E2-4EA5-84C9-539FD9F17B5A}">
      <text>
        <r>
          <rPr>
            <sz val="12"/>
            <color theme="1"/>
            <rFont val="Aptos Narrow"/>
            <family val="2"/>
            <scheme val="minor"/>
          </rPr>
          <t>Người dùng Không xác định:
21290000</t>
        </r>
      </text>
    </comment>
    <comment ref="F30" authorId="1" shapeId="0" xr:uid="{761F7F5F-C318-4152-9083-0F0BF55EDE5F}">
      <text>
        <r>
          <rPr>
            <sz val="12"/>
            <color theme="1"/>
            <rFont val="Aptos Narrow"/>
            <family val="2"/>
            <scheme val="minor"/>
          </rPr>
          <t>Người dùng Không xác định:
23.690k</t>
        </r>
      </text>
    </comment>
    <comment ref="B31" authorId="0" shapeId="0" xr:uid="{DBDFEDEA-6C56-4B6E-A8E9-16BB94C25A86}">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2" shapeId="0" xr:uid="{22FD23DE-3799-AA4E-85D0-F53C6F575AA1}">
      <text>
        <r>
          <rPr>
            <b/>
            <sz val="10"/>
            <color rgb="FF000000"/>
            <rFont val="Tahoma"/>
            <family val="2"/>
          </rPr>
          <t>W4 5590</t>
        </r>
      </text>
    </comment>
    <comment ref="D31" authorId="1" shapeId="0" xr:uid="{A57D5402-E4F6-4076-ABC8-0FF946A0D52D}">
      <text>
        <r>
          <rPr>
            <sz val="12"/>
            <color rgb="FF000000"/>
            <rFont val="Aptos Narrow"/>
            <family val="2"/>
          </rPr>
          <t xml:space="preserve">Người dùng Không xác định:
</t>
        </r>
        <r>
          <rPr>
            <sz val="12"/>
            <color rgb="FF000000"/>
            <rFont val="Aptos Narrow"/>
            <family val="2"/>
          </rPr>
          <t xml:space="preserve">5590000
</t>
        </r>
      </text>
    </comment>
    <comment ref="F31" authorId="1" shapeId="0" xr:uid="{8258E10A-3854-4A94-8D61-E580183DF0B6}">
      <text>
        <r>
          <rPr>
            <sz val="12"/>
            <color theme="1"/>
            <rFont val="Aptos Narrow"/>
            <family val="2"/>
            <scheme val="minor"/>
          </rPr>
          <t>Người dùng Không xác định:
5490000</t>
        </r>
      </text>
    </comment>
    <comment ref="B32" authorId="0" shapeId="0" xr:uid="{613F12DD-D0AE-40A0-866F-46E97ED36AA6}">
      <text>
        <r>
          <rPr>
            <b/>
            <sz val="10"/>
            <color rgb="FF000000"/>
            <rFont val="Tahoma"/>
            <family val="2"/>
          </rPr>
          <t xml:space="preserve">was 4490
</t>
        </r>
      </text>
    </comment>
    <comment ref="D32" authorId="3" shapeId="0" xr:uid="{E285F6AD-8E54-43A8-B1CB-89B63DAF1F84}">
      <text>
        <r>
          <rPr>
            <sz val="12"/>
            <color theme="1"/>
            <rFont val="Aptos Narrow"/>
            <family val="2"/>
            <scheme val="minor"/>
          </rPr>
          <t>Việt Hoàng:
4690000</t>
        </r>
      </text>
    </comment>
    <comment ref="E32" authorId="0" shapeId="0" xr:uid="{B81C3CF6-245F-D144-B0AB-2A3DB9493A14}">
      <text>
        <r>
          <rPr>
            <b/>
            <sz val="10"/>
            <color rgb="FF000000"/>
            <rFont val="Tahoma"/>
            <family val="2"/>
          </rPr>
          <t>was 4390</t>
        </r>
        <r>
          <rPr>
            <sz val="10"/>
            <color rgb="FF000000"/>
            <rFont val="Tahoma"/>
            <family val="2"/>
          </rPr>
          <t xml:space="preserve">
</t>
        </r>
      </text>
    </comment>
    <comment ref="F32" authorId="1" shapeId="0" xr:uid="{6814A95D-8503-47C6-BCC2-2E5BDE4B2D5F}">
      <text>
        <r>
          <rPr>
            <sz val="12"/>
            <color theme="1"/>
            <rFont val="Aptos Narrow"/>
            <family val="2"/>
            <scheme val="minor"/>
          </rPr>
          <t>Người dùng Không xác định:
4650000</t>
        </r>
      </text>
    </comment>
    <comment ref="B33" authorId="0" shapeId="0" xr:uid="{9FBAA1CA-95B1-47AA-AB16-46C5CAE7CAF9}">
      <text>
        <r>
          <rPr>
            <b/>
            <sz val="10"/>
            <color rgb="FF000000"/>
            <rFont val="Tahoma"/>
            <family val="2"/>
          </rPr>
          <t>was 3190</t>
        </r>
      </text>
    </comment>
    <comment ref="C33" authorId="2" shapeId="0" xr:uid="{C8D19DE2-2C8B-744C-BB1A-69B64E34D05D}">
      <text>
        <r>
          <rPr>
            <b/>
            <sz val="10"/>
            <color rgb="FF000000"/>
            <rFont val="Tahoma"/>
            <family val="2"/>
          </rPr>
          <t>W4 3190</t>
        </r>
      </text>
    </comment>
    <comment ref="D33" authorId="3" shapeId="0" xr:uid="{3E2C7D33-B107-4601-9F08-9E7FD33D4B9F}">
      <text>
        <r>
          <rPr>
            <sz val="12"/>
            <color theme="1"/>
            <rFont val="Aptos Narrow"/>
            <family val="2"/>
            <scheme val="minor"/>
          </rPr>
          <t>Việt Hoàng:
3190000</t>
        </r>
      </text>
    </comment>
    <comment ref="E33" authorId="0" shapeId="0" xr:uid="{B565432A-0CE9-3548-98AA-DD699796B238}">
      <text>
        <r>
          <rPr>
            <b/>
            <sz val="10"/>
            <color rgb="FF000000"/>
            <rFont val="Tahoma"/>
            <family val="2"/>
          </rPr>
          <t>was 2990</t>
        </r>
        <r>
          <rPr>
            <sz val="10"/>
            <color rgb="FF000000"/>
            <rFont val="Tahoma"/>
            <family val="2"/>
          </rPr>
          <t xml:space="preserve">
</t>
        </r>
      </text>
    </comment>
    <comment ref="F33" authorId="1" shapeId="0" xr:uid="{04EFAC06-3DB1-42B1-900A-75B166CDE70D}">
      <text>
        <r>
          <rPr>
            <sz val="12"/>
            <color theme="1"/>
            <rFont val="Aptos Narrow"/>
            <family val="2"/>
            <scheme val="minor"/>
          </rPr>
          <t>Người dùng Không xác định:
3390000</t>
        </r>
      </text>
    </comment>
    <comment ref="F34" authorId="1" shapeId="0" xr:uid="{1567CF37-9149-4A80-A6EB-739C2B95B3F6}">
      <text>
        <r>
          <rPr>
            <sz val="12"/>
            <color theme="1"/>
            <rFont val="Aptos Narrow"/>
            <family val="2"/>
            <scheme val="minor"/>
          </rPr>
          <t>Người dùng Không xác định:
6.790k</t>
        </r>
      </text>
    </comment>
    <comment ref="C35" authorId="5" shapeId="0" xr:uid="{0E8FB9F8-C923-446C-A2B3-A6323BCE2657}">
      <text>
        <r>
          <rPr>
            <sz val="12"/>
            <color rgb="FF000000"/>
            <rFont val="Aptos Narrow"/>
            <family val="2"/>
          </rPr>
          <t>W4 19790</t>
        </r>
      </text>
    </comment>
    <comment ref="D35" authorId="3" shapeId="0" xr:uid="{18F3F519-D2A0-4CF5-8C05-0F5ED6D714F8}">
      <text>
        <r>
          <rPr>
            <b/>
            <sz val="10"/>
            <color rgb="FF000000"/>
            <rFont val="Tahoma"/>
            <family val="2"/>
          </rPr>
          <t xml:space="preserve">Việt Hoàng
</t>
        </r>
        <r>
          <rPr>
            <b/>
            <sz val="10"/>
            <color rgb="FF000000"/>
            <rFont val="Tahoma"/>
            <family val="2"/>
          </rPr>
          <t>20</t>
        </r>
        <r>
          <rPr>
            <sz val="10"/>
            <color rgb="FF000000"/>
            <rFont val="Tahoma"/>
            <family val="2"/>
          </rPr>
          <t>.090.000</t>
        </r>
      </text>
    </comment>
    <comment ref="F35" authorId="1" shapeId="0" xr:uid="{B5A861D7-6419-4DA4-B817-F932191135E0}">
      <text>
        <r>
          <rPr>
            <sz val="12"/>
            <color theme="1"/>
            <rFont val="Aptos Narrow"/>
            <family val="2"/>
            <scheme val="minor"/>
          </rPr>
          <t>Người dùng Không xác định: 19690000</t>
        </r>
      </text>
    </comment>
    <comment ref="C36" authorId="2" shapeId="0" xr:uid="{439D817E-50E3-47A7-84F4-D987EDAF6452}">
      <text>
        <r>
          <rPr>
            <b/>
            <sz val="10"/>
            <color rgb="FF000000"/>
            <rFont val="Tahoma"/>
            <family val="2"/>
          </rPr>
          <t>W4 25890</t>
        </r>
      </text>
    </comment>
    <comment ref="D36" authorId="3" shapeId="0" xr:uid="{21A91831-44F0-4955-943C-E7F16354BE78}">
      <text>
        <r>
          <rPr>
            <b/>
            <sz val="10"/>
            <color rgb="FF000000"/>
            <rFont val="Tahoma"/>
            <family val="2"/>
          </rPr>
          <t>Việt Hoàng:</t>
        </r>
        <r>
          <rPr>
            <sz val="10"/>
            <color rgb="FF000000"/>
            <rFont val="Tahoma"/>
            <family val="2"/>
          </rPr>
          <t xml:space="preserve">
</t>
        </r>
        <r>
          <rPr>
            <sz val="10"/>
            <color rgb="FF000000"/>
            <rFont val="Tahoma"/>
            <family val="2"/>
          </rPr>
          <t>25.090.000</t>
        </r>
      </text>
    </comment>
    <comment ref="F36" authorId="1" shapeId="0" xr:uid="{F82F13DF-0DDA-4CA4-99DF-52F5FC3A6339}">
      <text>
        <r>
          <rPr>
            <sz val="12"/>
            <color theme="1"/>
            <rFont val="Aptos Narrow"/>
            <family val="2"/>
            <scheme val="minor"/>
          </rPr>
          <t>Người dùng Không xác định:
25090000</t>
        </r>
      </text>
    </comment>
    <comment ref="G36" authorId="4" shapeId="0" xr:uid="{144228AF-EDED-4CC3-BB9B-A0EA932B631B}">
      <text>
        <r>
          <rPr>
            <b/>
            <sz val="10"/>
            <color rgb="FF000000"/>
            <rFont val="Tahoma"/>
            <family val="2"/>
          </rPr>
          <t>Tran Dat:</t>
        </r>
        <r>
          <rPr>
            <sz val="10"/>
            <color rgb="FF000000"/>
            <rFont val="Tahoma"/>
            <family val="2"/>
          </rPr>
          <t xml:space="preserve">
</t>
        </r>
        <r>
          <rPr>
            <sz val="10"/>
            <color rgb="FF000000"/>
            <rFont val="Tahoma"/>
            <family val="2"/>
          </rPr>
          <t>24990</t>
        </r>
      </text>
    </comment>
    <comment ref="C37" authorId="2" shapeId="0" xr:uid="{9B947A66-6AE3-4649-97EB-FF5DED7835B3}">
      <text>
        <r>
          <rPr>
            <b/>
            <sz val="10"/>
            <color rgb="FF000000"/>
            <rFont val="Tahoma"/>
            <family val="2"/>
          </rPr>
          <t>W4 29890</t>
        </r>
      </text>
    </comment>
    <comment ref="D37" authorId="3" shapeId="0" xr:uid="{38DEF3F4-5790-4B9E-825C-D3211E6F4A16}">
      <text>
        <r>
          <rPr>
            <b/>
            <sz val="10"/>
            <color rgb="FF000000"/>
            <rFont val="Tahoma"/>
            <family val="2"/>
          </rPr>
          <t>Việt Hoàng:</t>
        </r>
        <r>
          <rPr>
            <sz val="10"/>
            <color rgb="FF000000"/>
            <rFont val="Tahoma"/>
            <family val="2"/>
          </rPr>
          <t xml:space="preserve">
</t>
        </r>
        <r>
          <rPr>
            <sz val="10"/>
            <color rgb="FF000000"/>
            <rFont val="Tahoma"/>
            <family val="2"/>
          </rPr>
          <t>29.690.000</t>
        </r>
      </text>
    </comment>
    <comment ref="F37" authorId="1" shapeId="0" xr:uid="{179C1EF1-ADBD-4232-B364-9442FAC8D70A}">
      <text>
        <r>
          <rPr>
            <sz val="12"/>
            <color theme="1"/>
            <rFont val="Aptos Narrow"/>
            <family val="2"/>
            <scheme val="minor"/>
          </rPr>
          <t>Người dùng Không xác định:
29290000</t>
        </r>
      </text>
    </comment>
    <comment ref="C38" authorId="2" shapeId="0" xr:uid="{748A9039-2817-4CC8-BE58-F2952C78034D}">
      <text>
        <r>
          <rPr>
            <b/>
            <sz val="10"/>
            <color rgb="FF000000"/>
            <rFont val="Tahoma"/>
            <family val="2"/>
          </rPr>
          <t>W4 37990</t>
        </r>
      </text>
    </comment>
    <comment ref="D38" authorId="3" shapeId="0" xr:uid="{F1A13D5B-F584-46DF-B605-1D033366502A}">
      <text>
        <r>
          <rPr>
            <b/>
            <sz val="10"/>
            <color rgb="FF000000"/>
            <rFont val="Tahoma"/>
            <family val="2"/>
          </rPr>
          <t>Việt Hoàng:</t>
        </r>
        <r>
          <rPr>
            <sz val="10"/>
            <color rgb="FF000000"/>
            <rFont val="Tahoma"/>
            <family val="2"/>
          </rPr>
          <t xml:space="preserve">
</t>
        </r>
        <r>
          <rPr>
            <sz val="10"/>
            <color rgb="FF000000"/>
            <rFont val="Tahoma"/>
            <family val="2"/>
          </rPr>
          <t>37.790.000</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Việt Hoàng</author>
    <author>Duy</author>
    <author>Tran Dat</author>
  </authors>
  <commentList>
    <comment ref="E2" authorId="0" shapeId="0" xr:uid="{00180994-078E-F244-B349-03462216A773}">
      <text>
        <r>
          <rPr>
            <b/>
            <sz val="10"/>
            <color rgb="FF000000"/>
            <rFont val="Tahoma"/>
            <family val="2"/>
          </rPr>
          <t>VNP500K</t>
        </r>
      </text>
    </comment>
    <comment ref="F3" authorId="1" shapeId="0" xr:uid="{FFEF3E8F-BD5C-CD4C-813D-15832B63CB4F}">
      <text>
        <r>
          <rPr>
            <sz val="12"/>
            <color theme="1"/>
            <rFont val="Aptos Narrow"/>
            <family val="2"/>
            <scheme val="minor"/>
          </rPr>
          <t>Người dùng Không xác định:
31.990</t>
        </r>
      </text>
    </comment>
    <comment ref="E4" authorId="0" shapeId="0" xr:uid="{00C6400A-2B1C-7C48-AC1E-446F965FB150}">
      <text>
        <r>
          <rPr>
            <b/>
            <sz val="10"/>
            <color rgb="FF000000"/>
            <rFont val="Tahoma"/>
            <family val="2"/>
          </rPr>
          <t xml:space="preserve">VNP500
</t>
        </r>
        <r>
          <rPr>
            <b/>
            <sz val="10"/>
            <color rgb="FF000000"/>
            <rFont val="Tahoma"/>
            <family val="2"/>
          </rPr>
          <t xml:space="preserve">
</t>
        </r>
        <r>
          <rPr>
            <b/>
            <sz val="10"/>
            <color rgb="FF000000"/>
            <rFont val="Tahoma"/>
            <family val="2"/>
          </rPr>
          <t>was 34490</t>
        </r>
      </text>
    </comment>
    <comment ref="D6" authorId="2" shapeId="0" xr:uid="{19EE34EB-78B2-7F40-84D8-270F9821E2D0}">
      <text>
        <r>
          <rPr>
            <b/>
            <sz val="10"/>
            <color rgb="FF000000"/>
            <rFont val="Tahoma"/>
            <family val="2"/>
          </rPr>
          <t>Việt Hoàng:</t>
        </r>
        <r>
          <rPr>
            <sz val="10"/>
            <color rgb="FF000000"/>
            <rFont val="Tahoma"/>
            <family val="2"/>
          </rPr>
          <t xml:space="preserve">
</t>
        </r>
        <r>
          <rPr>
            <sz val="10"/>
            <color rgb="FF000000"/>
            <rFont val="Tahoma"/>
            <family val="2"/>
          </rPr>
          <t>15.990.000</t>
        </r>
      </text>
    </comment>
    <comment ref="E6" authorId="0" shapeId="0" xr:uid="{71D02F69-96E4-9A4A-BA2C-3CB5D6220ABB}">
      <text>
        <r>
          <rPr>
            <b/>
            <sz val="10"/>
            <color rgb="FF000000"/>
            <rFont val="Tahoma"/>
            <family val="2"/>
          </rPr>
          <t>COmbo gói cước giảm đến 4,5M cam kết 12 tháng</t>
        </r>
      </text>
    </comment>
    <comment ref="C7" authorId="3" shapeId="0" xr:uid="{F2C53EFB-40EC-1B47-A152-22F4F5A09D3E}">
      <text>
        <r>
          <rPr>
            <b/>
            <sz val="10"/>
            <color rgb="FF000000"/>
            <rFont val="Tahoma"/>
            <family val="2"/>
          </rPr>
          <t>W5 21490</t>
        </r>
      </text>
    </comment>
    <comment ref="D7" authorId="2" shapeId="0" xr:uid="{D0F08C66-4A69-F941-9872-3DD4016B3D8E}">
      <text>
        <r>
          <rPr>
            <sz val="12"/>
            <color theme="1"/>
            <rFont val="Aptos Narrow"/>
            <family val="2"/>
            <scheme val="minor"/>
          </rPr>
          <t>Việt Hoàng:
21.5900</t>
        </r>
      </text>
    </comment>
    <comment ref="F7" authorId="1" shapeId="0" xr:uid="{276C8EC4-C879-1146-9B29-8DA7CD80AB3E}">
      <text>
        <r>
          <rPr>
            <sz val="12"/>
            <color theme="1"/>
            <rFont val="Aptos Narrow"/>
            <family val="2"/>
            <scheme val="minor"/>
          </rPr>
          <t>Người dùng Không xác định:
21.390</t>
        </r>
      </text>
    </comment>
    <comment ref="B8" authorId="0" shapeId="0" xr:uid="{152986B0-5C66-0245-9978-424E1ACCFC9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8" authorId="2" shapeId="0" xr:uid="{0C32503D-3960-A84E-968F-B96F4418CB5D}">
      <text>
        <r>
          <rPr>
            <sz val="12"/>
            <color theme="1"/>
            <rFont val="Aptos Narrow"/>
            <family val="2"/>
            <scheme val="minor"/>
          </rPr>
          <t>Việt Hoàng:
24.790</t>
        </r>
      </text>
    </comment>
    <comment ref="E8" authorId="1" shapeId="0" xr:uid="{8D451148-22AA-4E6C-9172-84FFE0691DE1}">
      <text>
        <r>
          <rPr>
            <sz val="12"/>
            <color rgb="FF000000"/>
            <rFont val="Aptos Narrow"/>
            <family val="2"/>
          </rPr>
          <t xml:space="preserve">Người dùng Không xác định:
</t>
        </r>
        <r>
          <rPr>
            <sz val="12"/>
            <color rgb="FF000000"/>
            <rFont val="Aptos Narrow"/>
            <family val="2"/>
          </rPr>
          <t>24.490k</t>
        </r>
      </text>
    </comment>
    <comment ref="B10" authorId="0" shapeId="0" xr:uid="{FE7E35EC-82EC-544E-8F63-8967BD9AAE8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3" shapeId="0" xr:uid="{8DE24D8E-359D-6942-AE54-827E5FE1959D}">
      <text>
        <r>
          <rPr>
            <b/>
            <sz val="10"/>
            <color rgb="FF000000"/>
            <rFont val="Tahoma"/>
            <family val="2"/>
          </rPr>
          <t>W5 30590</t>
        </r>
      </text>
    </comment>
    <comment ref="D10" authorId="2" shapeId="0" xr:uid="{3978ADAA-5088-734B-97BA-8333E57D95AA}">
      <text>
        <r>
          <rPr>
            <sz val="12"/>
            <color theme="1"/>
            <rFont val="Aptos Narrow"/>
            <family val="2"/>
            <scheme val="minor"/>
          </rPr>
          <t>Việt Hoàng:
30.590.000</t>
        </r>
      </text>
    </comment>
    <comment ref="C11" authorId="3" shapeId="0" xr:uid="{C5F025CC-4B4E-F844-8A09-EEABD80DED8D}">
      <text>
        <r>
          <rPr>
            <b/>
            <sz val="10"/>
            <color rgb="FF000000"/>
            <rFont val="Tahoma"/>
            <family val="2"/>
          </rPr>
          <t>W5 17590</t>
        </r>
      </text>
    </comment>
    <comment ref="D11" authorId="2" shapeId="0" xr:uid="{6D61990E-EBCF-BA4C-9C77-158D1BAF9531}">
      <text>
        <r>
          <rPr>
            <sz val="12"/>
            <color theme="1"/>
            <rFont val="Aptos Narrow"/>
            <family val="2"/>
            <scheme val="minor"/>
          </rPr>
          <t>Việt Hoàng:
17.590</t>
        </r>
      </text>
    </comment>
    <comment ref="E11" authorId="0" shapeId="0" xr:uid="{2FE1143D-77F2-4D4B-8B9C-A470F1911CA0}">
      <text>
        <r>
          <rPr>
            <b/>
            <sz val="10"/>
            <color rgb="FF000000"/>
            <rFont val="Tahoma"/>
            <family val="2"/>
          </rPr>
          <t xml:space="preserve">was 17290
</t>
        </r>
        <r>
          <rPr>
            <b/>
            <sz val="10"/>
            <color rgb="FF000000"/>
            <rFont val="Tahoma"/>
            <family val="2"/>
          </rPr>
          <t xml:space="preserve">
</t>
        </r>
        <r>
          <rPr>
            <b/>
            <sz val="10"/>
            <color rgb="FF000000"/>
            <rFont val="Tahoma"/>
            <family val="2"/>
          </rPr>
          <t>Giờ vàng</t>
        </r>
      </text>
    </comment>
    <comment ref="F11" authorId="1" shapeId="0" xr:uid="{DFE001F7-59F0-CC43-B393-61FEA0CEEEA1}">
      <text>
        <r>
          <rPr>
            <sz val="12"/>
            <color rgb="FF000000"/>
            <rFont val="Aptos Narrow"/>
            <family val="2"/>
          </rPr>
          <t xml:space="preserve">Người dùng Không xác định:
</t>
        </r>
        <r>
          <rPr>
            <sz val="12"/>
            <color rgb="FF000000"/>
            <rFont val="Aptos Narrow"/>
            <family val="2"/>
          </rPr>
          <t>17.350</t>
        </r>
      </text>
    </comment>
    <comment ref="F12" authorId="1" shapeId="0" xr:uid="{D5AA2FE5-1280-B746-B3E6-A9DF41BDE822}">
      <text>
        <r>
          <rPr>
            <sz val="12"/>
            <color rgb="FF000000"/>
            <rFont val="Aptos Narrow"/>
            <family val="2"/>
          </rPr>
          <t xml:space="preserve">Người dùng Không xác định:
</t>
        </r>
        <r>
          <rPr>
            <sz val="12"/>
            <color rgb="FF000000"/>
            <rFont val="Aptos Narrow"/>
            <family val="2"/>
          </rPr>
          <t>18.990</t>
        </r>
      </text>
    </comment>
    <comment ref="C13" authorId="3" shapeId="0" xr:uid="{BE9A7F0D-5812-344D-A59A-963724299CB6}">
      <text>
        <r>
          <rPr>
            <b/>
            <sz val="10"/>
            <color rgb="FF000000"/>
            <rFont val="Tahoma"/>
            <family val="2"/>
          </rPr>
          <t>W5 13990</t>
        </r>
      </text>
    </comment>
    <comment ref="E13" authorId="1" shapeId="0" xr:uid="{F478AC60-207D-43BB-916D-663A89525B30}">
      <text>
        <r>
          <rPr>
            <sz val="12"/>
            <color theme="1"/>
            <rFont val="Aptos Narrow"/>
            <family val="2"/>
            <scheme val="minor"/>
          </rPr>
          <t>Người dùng Không xác định:
13.690</t>
        </r>
      </text>
    </comment>
    <comment ref="F13" authorId="1" shapeId="0" xr:uid="{8398A27D-BC70-2445-AE86-88B6A7CABF1A}">
      <text>
        <r>
          <rPr>
            <sz val="12"/>
            <color theme="1"/>
            <rFont val="Aptos Narrow"/>
            <family val="2"/>
            <scheme val="minor"/>
          </rPr>
          <t>Người dùng Không xác định:
13790</t>
        </r>
      </text>
    </comment>
    <comment ref="B14" authorId="0" shapeId="0" xr:uid="{780A7688-481C-2E41-AACB-900303FF6887}">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2" shapeId="0" xr:uid="{77F5B06E-792D-ED4D-A693-3B4F170B626A}">
      <text>
        <r>
          <rPr>
            <sz val="12"/>
            <color theme="1"/>
            <rFont val="Aptos Narrow"/>
            <family val="2"/>
            <scheme val="minor"/>
          </rPr>
          <t>Việt Hoàng:
12.290.000</t>
        </r>
      </text>
    </comment>
    <comment ref="E14" authorId="0" shapeId="0" xr:uid="{18FFF63D-B2F2-C14D-9CED-07AD4C31B34A}">
      <text>
        <r>
          <rPr>
            <sz val="12"/>
            <color theme="1"/>
            <rFont val="Aptos Narrow"/>
            <family val="2"/>
            <scheme val="minor"/>
          </rPr>
          <t>was 12.290</t>
        </r>
      </text>
    </comment>
    <comment ref="F14" authorId="1" shapeId="0" xr:uid="{2F9CCEAA-B03C-084A-AB98-47BEA355B348}">
      <text>
        <r>
          <rPr>
            <sz val="12"/>
            <color theme="1"/>
            <rFont val="Aptos Narrow"/>
            <family val="2"/>
            <scheme val="minor"/>
          </rPr>
          <t>Người dùng Không xác định:
12290</t>
        </r>
      </text>
    </comment>
    <comment ref="D15" authorId="2" shapeId="0" xr:uid="{83FF6140-EA55-5A47-9748-08028DEABB49}">
      <text>
        <r>
          <rPr>
            <sz val="12"/>
            <color theme="1"/>
            <rFont val="Aptos Narrow"/>
            <family val="2"/>
            <scheme val="minor"/>
          </rPr>
          <t>Việt Hoàng:
11.790</t>
        </r>
      </text>
    </comment>
    <comment ref="B16" authorId="0" shapeId="0" xr:uid="{55B0EC93-67C3-D14D-968D-7E5BBDF8B6E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3" shapeId="0" xr:uid="{A097D8B1-3500-4541-8A61-D9816508FCA5}">
      <text>
        <r>
          <rPr>
            <b/>
            <sz val="10"/>
            <color rgb="FF000000"/>
            <rFont val="Tahoma"/>
            <family val="2"/>
          </rPr>
          <t>W5 9490</t>
        </r>
      </text>
    </comment>
    <comment ref="D16" authorId="2" shapeId="0" xr:uid="{5809BD97-314B-DC43-8290-3C556363849B}">
      <text>
        <r>
          <rPr>
            <sz val="12"/>
            <color theme="1"/>
            <rFont val="Aptos Narrow"/>
            <family val="2"/>
            <scheme val="minor"/>
          </rPr>
          <t>9.590k</t>
        </r>
      </text>
    </comment>
    <comment ref="F16" authorId="1" shapeId="0" xr:uid="{BC4B0A33-259E-914B-B680-E2483B7B9B1B}">
      <text>
        <r>
          <rPr>
            <sz val="12"/>
            <color rgb="FF000000"/>
            <rFont val="Aptos Narrow"/>
            <family val="2"/>
          </rPr>
          <t xml:space="preserve">Người dùng Không xác định:
</t>
        </r>
        <r>
          <rPr>
            <sz val="12"/>
            <color rgb="FF000000"/>
            <rFont val="Aptos Narrow"/>
            <family val="2"/>
          </rPr>
          <t>8.790</t>
        </r>
      </text>
    </comment>
    <comment ref="G16" authorId="4" shapeId="0" xr:uid="{C3EEA36D-3796-1A43-9066-4012BD6952BF}">
      <text>
        <r>
          <rPr>
            <b/>
            <sz val="10"/>
            <color rgb="FF000000"/>
            <rFont val="Tahoma"/>
            <family val="2"/>
          </rPr>
          <t>Tran Dat:</t>
        </r>
        <r>
          <rPr>
            <sz val="10"/>
            <color rgb="FF000000"/>
            <rFont val="Tahoma"/>
            <family val="2"/>
          </rPr>
          <t xml:space="preserve">
</t>
        </r>
        <r>
          <rPr>
            <sz val="10"/>
            <color rgb="FF000000"/>
            <rFont val="Tahoma"/>
            <family val="2"/>
          </rPr>
          <t xml:space="preserve">8390000
</t>
        </r>
      </text>
    </comment>
    <comment ref="B17" authorId="0" shapeId="0" xr:uid="{73496EA7-D180-1E44-B550-31DA8B9F9461}">
      <text>
        <r>
          <rPr>
            <b/>
            <sz val="10"/>
            <color rgb="FF000000"/>
            <rFont val="Tahoma"/>
            <family val="2"/>
          </rPr>
          <t>was 14390</t>
        </r>
      </text>
    </comment>
    <comment ref="C17" authorId="3" shapeId="0" xr:uid="{AB44190A-292E-FB41-A1F6-46E2743C470F}">
      <text>
        <r>
          <rPr>
            <b/>
            <sz val="10"/>
            <color rgb="FF000000"/>
            <rFont val="Tahoma"/>
            <family val="2"/>
          </rPr>
          <t>W5 16490</t>
        </r>
      </text>
    </comment>
    <comment ref="D17" authorId="2" shapeId="0" xr:uid="{F82451E8-9583-D647-BDC6-E542FDED7F89}">
      <text>
        <r>
          <rPr>
            <sz val="12"/>
            <color theme="1"/>
            <rFont val="Aptos Narrow"/>
            <family val="2"/>
            <scheme val="minor"/>
          </rPr>
          <t>16.390</t>
        </r>
      </text>
    </comment>
    <comment ref="E17" authorId="0" shapeId="0" xr:uid="{C25DF9D4-DE0D-624C-9B26-7EC44D74D69A}">
      <text>
        <r>
          <rPr>
            <b/>
            <sz val="10"/>
            <color rgb="FF000000"/>
            <rFont val="Tahoma"/>
            <family val="2"/>
          </rPr>
          <t xml:space="preserve">was 15790
</t>
        </r>
        <r>
          <rPr>
            <b/>
            <sz val="10"/>
            <color rgb="FF000000"/>
            <rFont val="Tahoma"/>
            <family val="2"/>
          </rPr>
          <t xml:space="preserve">
</t>
        </r>
        <r>
          <rPr>
            <b/>
            <sz val="10"/>
            <color rgb="FF000000"/>
            <rFont val="Tahoma"/>
            <family val="2"/>
          </rPr>
          <t>hssv 200</t>
        </r>
      </text>
    </comment>
    <comment ref="F17" authorId="1" shapeId="0" xr:uid="{B249286C-8EF2-A04C-B9B8-9D93C85B0CF4}">
      <text>
        <r>
          <rPr>
            <sz val="12"/>
            <color theme="1"/>
            <rFont val="Aptos Narrow"/>
            <family val="2"/>
            <scheme val="minor"/>
          </rPr>
          <t>Người dùng Không xác định:
13690</t>
        </r>
      </text>
    </comment>
    <comment ref="G17" authorId="4" shapeId="0" xr:uid="{64F4AA68-1891-3444-85B5-84FBCF71D2B8}">
      <text>
        <r>
          <rPr>
            <b/>
            <sz val="10"/>
            <color rgb="FF000000"/>
            <rFont val="Tahoma"/>
            <family val="2"/>
          </rPr>
          <t>was 13490</t>
        </r>
      </text>
    </comment>
    <comment ref="C18" authorId="3" shapeId="0" xr:uid="{FD095F94-2FB6-5840-8847-110CA66C2FD7}">
      <text>
        <r>
          <rPr>
            <sz val="12"/>
            <color rgb="FF000000"/>
            <rFont val="Aptos Narrow"/>
            <family val="2"/>
          </rPr>
          <t>W5 21690</t>
        </r>
      </text>
    </comment>
    <comment ref="G18" authorId="4" shapeId="0" xr:uid="{530E11C2-842A-0F45-A384-120FB7EBB9B4}">
      <text>
        <r>
          <rPr>
            <b/>
            <sz val="10"/>
            <color rgb="FF000000"/>
            <rFont val="Tahoma"/>
            <family val="2"/>
          </rPr>
          <t>Tran Dat:</t>
        </r>
        <r>
          <rPr>
            <sz val="10"/>
            <color rgb="FF000000"/>
            <rFont val="Tahoma"/>
            <family val="2"/>
          </rPr>
          <t xml:space="preserve">
</t>
        </r>
        <r>
          <rPr>
            <sz val="10"/>
            <color rgb="FF000000"/>
            <rFont val="Tahoma"/>
            <family val="2"/>
          </rPr>
          <t xml:space="preserve">21390
</t>
        </r>
      </text>
    </comment>
    <comment ref="F19" authorId="1" shapeId="0" xr:uid="{A036FE22-C960-824F-9AF3-B9BBE98A1B77}">
      <text>
        <r>
          <rPr>
            <sz val="12"/>
            <color rgb="FF000000"/>
            <rFont val="Aptos Narrow"/>
            <family val="2"/>
          </rPr>
          <t xml:space="preserve">Người dùng Không xác định:
</t>
        </r>
        <r>
          <rPr>
            <sz val="12"/>
            <color rgb="FF000000"/>
            <rFont val="Aptos Narrow"/>
            <family val="2"/>
          </rPr>
          <t>27.890</t>
        </r>
      </text>
    </comment>
    <comment ref="B20" authorId="0" shapeId="0" xr:uid="{406FCD70-8475-1D40-8F6F-08327F4F24F2}">
      <text>
        <r>
          <rPr>
            <b/>
            <sz val="10"/>
            <color rgb="FF000000"/>
            <rFont val="Tahoma"/>
            <family val="2"/>
          </rPr>
          <t>was 36640</t>
        </r>
      </text>
    </comment>
    <comment ref="F20" authorId="1" shapeId="0" xr:uid="{3F544887-98F1-6241-8668-768914D42565}">
      <text>
        <r>
          <rPr>
            <sz val="12"/>
            <color rgb="FF000000"/>
            <rFont val="Aptos Narrow"/>
            <family val="2"/>
          </rPr>
          <t xml:space="preserve">Người dùng Không xác định:
</t>
        </r>
        <r>
          <rPr>
            <sz val="12"/>
            <color rgb="FF000000"/>
            <rFont val="Aptos Narrow"/>
            <family val="2"/>
          </rPr>
          <t>35.890</t>
        </r>
      </text>
    </comment>
    <comment ref="D21" authorId="1" shapeId="0" xr:uid="{0BF63903-E62C-4055-977D-56FF43C9B12C}">
      <text>
        <r>
          <rPr>
            <sz val="12"/>
            <color theme="1"/>
            <rFont val="Aptos Narrow"/>
            <family val="2"/>
            <scheme val="minor"/>
          </rPr>
          <t>Người dùng Không xác định:
6.990</t>
        </r>
      </text>
    </comment>
    <comment ref="F21" authorId="1" shapeId="0" xr:uid="{3A7B11FE-5D78-0F45-ADE7-1F59E4F93707}">
      <text>
        <r>
          <rPr>
            <sz val="12"/>
            <color theme="1"/>
            <rFont val="Aptos Narrow"/>
            <family val="2"/>
            <scheme val="minor"/>
          </rPr>
          <t>Người dùng Không xác định:
6.990k</t>
        </r>
      </text>
    </comment>
    <comment ref="G21" authorId="4" shapeId="0" xr:uid="{66A6ACBC-B170-7442-89E1-AA359E255DC8}">
      <text>
        <r>
          <rPr>
            <b/>
            <sz val="10"/>
            <color rgb="FF000000"/>
            <rFont val="Tahoma"/>
            <family val="2"/>
          </rPr>
          <t>Tran Dat:</t>
        </r>
        <r>
          <rPr>
            <sz val="10"/>
            <color rgb="FF000000"/>
            <rFont val="Tahoma"/>
            <family val="2"/>
          </rPr>
          <t xml:space="preserve">
</t>
        </r>
        <r>
          <rPr>
            <sz val="10"/>
            <color rgb="FF000000"/>
            <rFont val="Tahoma"/>
            <family val="2"/>
          </rPr>
          <t>6990</t>
        </r>
      </text>
    </comment>
    <comment ref="G23" authorId="4" shapeId="0" xr:uid="{B221D161-667A-C449-BE5C-44CF9843FA70}">
      <text>
        <r>
          <rPr>
            <b/>
            <sz val="10"/>
            <color rgb="FF000000"/>
            <rFont val="Tahoma"/>
            <family val="2"/>
          </rPr>
          <t>Tran Dat:</t>
        </r>
        <r>
          <rPr>
            <sz val="10"/>
            <color rgb="FF000000"/>
            <rFont val="Tahoma"/>
            <family val="2"/>
          </rPr>
          <t xml:space="preserve">
</t>
        </r>
        <r>
          <rPr>
            <sz val="10"/>
            <color rgb="FF000000"/>
            <rFont val="Tahoma"/>
            <family val="2"/>
          </rPr>
          <t>7890</t>
        </r>
      </text>
    </comment>
    <comment ref="G25" authorId="4" shapeId="0" xr:uid="{AFE4F116-C6D3-5044-B784-B32CE30DB510}">
      <text>
        <r>
          <rPr>
            <b/>
            <sz val="10"/>
            <color rgb="FF000000"/>
            <rFont val="Tahoma"/>
            <family val="2"/>
          </rPr>
          <t>Tran Dat:</t>
        </r>
        <r>
          <rPr>
            <sz val="10"/>
            <color rgb="FF000000"/>
            <rFont val="Tahoma"/>
            <family val="2"/>
          </rPr>
          <t xml:space="preserve">
</t>
        </r>
        <r>
          <rPr>
            <sz val="10"/>
            <color rgb="FF000000"/>
            <rFont val="Tahoma"/>
            <family val="2"/>
          </rPr>
          <t>11490</t>
        </r>
      </text>
    </comment>
    <comment ref="F27" authorId="1" shapeId="0" xr:uid="{912A9860-D488-FE47-A391-87DEBC8979A7}">
      <text>
        <r>
          <rPr>
            <sz val="12"/>
            <color theme="1"/>
            <rFont val="Aptos Narrow"/>
            <family val="2"/>
            <scheme val="minor"/>
          </rPr>
          <t>Người dùng Không xác định:
12.349</t>
        </r>
      </text>
    </comment>
    <comment ref="B31" authorId="0" shapeId="0" xr:uid="{6858B73B-A41A-444B-95C5-32CDC424C911}">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1" authorId="3" shapeId="0" xr:uid="{9CC5D3C5-53D7-6A4B-A6F4-FB4BC8F86859}">
      <text>
        <r>
          <rPr>
            <b/>
            <sz val="10"/>
            <color rgb="FF000000"/>
            <rFont val="Tahoma"/>
            <family val="2"/>
          </rPr>
          <t>W5 5390</t>
        </r>
      </text>
    </comment>
    <comment ref="D31" authorId="1" shapeId="0" xr:uid="{B1EF3574-661A-C24F-A8F3-1E0861270DF6}">
      <text>
        <r>
          <rPr>
            <sz val="12"/>
            <color theme="1"/>
            <rFont val="Aptos Narrow"/>
            <family val="2"/>
            <scheme val="minor"/>
          </rPr>
          <t>5.490k</t>
        </r>
      </text>
    </comment>
    <comment ref="B32" authorId="0" shapeId="0" xr:uid="{C8E29E10-49E5-A84C-93C8-F4335498F940}">
      <text>
        <r>
          <rPr>
            <b/>
            <sz val="10"/>
            <color rgb="FF000000"/>
            <rFont val="Tahoma"/>
            <family val="2"/>
          </rPr>
          <t xml:space="preserve">was 4490
</t>
        </r>
      </text>
    </comment>
    <comment ref="C32" authorId="3" shapeId="0" xr:uid="{27D7C090-1870-BC48-A526-67C34358B4E2}">
      <text>
        <r>
          <rPr>
            <b/>
            <sz val="10"/>
            <color rgb="FF000000"/>
            <rFont val="Tahoma"/>
            <family val="2"/>
          </rPr>
          <t>W5 4690</t>
        </r>
      </text>
    </comment>
    <comment ref="D32" authorId="2" shapeId="0" xr:uid="{5FA06620-7ACB-904F-833A-D8104BEF88B1}">
      <text>
        <r>
          <rPr>
            <sz val="12"/>
            <color theme="1"/>
            <rFont val="Aptos Narrow"/>
            <family val="2"/>
            <scheme val="minor"/>
          </rPr>
          <t>4.690</t>
        </r>
      </text>
    </comment>
    <comment ref="F32" authorId="1" shapeId="0" xr:uid="{9F9E98D8-4957-2F4D-A6EC-97696FA75813}">
      <text>
        <r>
          <rPr>
            <sz val="12"/>
            <color theme="1"/>
            <rFont val="Aptos Narrow"/>
            <family val="2"/>
            <scheme val="minor"/>
          </rPr>
          <t>Người dùng Không xác định:
4.790</t>
        </r>
      </text>
    </comment>
    <comment ref="B33" authorId="0" shapeId="0" xr:uid="{E9215B7D-35C4-9242-AD6E-E2B0624373AB}">
      <text>
        <r>
          <rPr>
            <b/>
            <sz val="10"/>
            <color rgb="FF000000"/>
            <rFont val="Tahoma"/>
            <family val="2"/>
          </rPr>
          <t>was 3190</t>
        </r>
      </text>
    </comment>
    <comment ref="C33" authorId="3" shapeId="0" xr:uid="{402BF9E0-AFD6-7542-A5BF-0EB7F63DF5F4}">
      <text>
        <r>
          <rPr>
            <b/>
            <sz val="10"/>
            <color rgb="FF000000"/>
            <rFont val="Tahoma"/>
            <family val="2"/>
          </rPr>
          <t>W5 3590</t>
        </r>
      </text>
    </comment>
    <comment ref="F33" authorId="1" shapeId="0" xr:uid="{BCC2EC56-1C9D-E444-BC8D-A436509DE59D}">
      <text>
        <r>
          <rPr>
            <sz val="12"/>
            <color theme="1"/>
            <rFont val="Aptos Narrow"/>
            <family val="2"/>
            <scheme val="minor"/>
          </rPr>
          <t>Người dùng Không xác định:
3.090</t>
        </r>
      </text>
    </comment>
    <comment ref="D35" authorId="2" shapeId="0" xr:uid="{ED9C54BB-107C-8F4D-919E-64F3564A47AF}">
      <text>
        <r>
          <rPr>
            <sz val="12"/>
            <color theme="1"/>
            <rFont val="Aptos Narrow"/>
            <family val="2"/>
            <scheme val="minor"/>
          </rPr>
          <t>19.890k</t>
        </r>
      </text>
    </comment>
    <comment ref="F35" authorId="1" shapeId="0" xr:uid="{23B90F52-C504-034C-974C-B016568AB140}">
      <text>
        <r>
          <rPr>
            <sz val="12"/>
            <color theme="1"/>
            <rFont val="Aptos Narrow"/>
            <family val="2"/>
            <scheme val="minor"/>
          </rPr>
          <t>Người dùng Không xác định: 19.790</t>
        </r>
      </text>
    </comment>
    <comment ref="C36" authorId="3" shapeId="0" xr:uid="{037E403C-6042-DE4D-AC21-0A662FA674D4}">
      <text>
        <r>
          <rPr>
            <b/>
            <sz val="10"/>
            <color rgb="FF000000"/>
            <rFont val="Tahoma"/>
            <family val="2"/>
          </rPr>
          <t>W5 25690</t>
        </r>
      </text>
    </comment>
    <comment ref="F36" authorId="1" shapeId="0" xr:uid="{D66C032C-5487-C547-9BF7-FC9C10D33DA0}">
      <text>
        <r>
          <rPr>
            <sz val="12"/>
            <color theme="1"/>
            <rFont val="Aptos Narrow"/>
            <family val="2"/>
            <scheme val="minor"/>
          </rPr>
          <t>Người dùng Không xác định:
25.190</t>
        </r>
      </text>
    </comment>
    <comment ref="D37" authorId="2" shapeId="0" xr:uid="{2E5B6FE2-48E9-AD4A-949D-5A8ED9A9FE0F}">
      <text>
        <r>
          <rPr>
            <b/>
            <sz val="10"/>
            <color rgb="FF000000"/>
            <rFont val="Tahoma"/>
            <family val="2"/>
          </rPr>
          <t>Việt Hoàng:</t>
        </r>
        <r>
          <rPr>
            <sz val="10"/>
            <color rgb="FF000000"/>
            <rFont val="Tahoma"/>
            <family val="2"/>
          </rPr>
          <t xml:space="preserve">
</t>
        </r>
        <r>
          <rPr>
            <sz val="10"/>
            <color rgb="FF000000"/>
            <rFont val="Tahoma"/>
            <family val="2"/>
          </rPr>
          <t>29.690.000</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Người dùng Khách</author>
    <author>Việt Hoàng</author>
    <author>chit trang</author>
    <author>Tran Dat</author>
  </authors>
  <commentList>
    <comment ref="C3" authorId="0" shapeId="0" xr:uid="{1E813155-A9C6-3A4F-A8EF-09F4A4476A6B}">
      <text>
        <r>
          <rPr>
            <b/>
            <sz val="10"/>
            <color rgb="FF000000"/>
            <rFont val="Tahoma"/>
            <family val="2"/>
          </rPr>
          <t>W6 31490</t>
        </r>
      </text>
    </comment>
    <comment ref="E3" authorId="1" shapeId="0" xr:uid="{6D751108-2B63-A747-8E80-61E471A6A389}">
      <text>
        <r>
          <rPr>
            <b/>
            <sz val="10"/>
            <color rgb="FF000000"/>
            <rFont val="Tahoma"/>
            <family val="2"/>
          </rPr>
          <t xml:space="preserve">was 30990
</t>
        </r>
        <r>
          <rPr>
            <b/>
            <sz val="10"/>
            <color rgb="FF000000"/>
            <rFont val="Tahoma"/>
            <family val="2"/>
          </rPr>
          <t xml:space="preserve">
</t>
        </r>
        <r>
          <rPr>
            <b/>
            <sz val="10"/>
            <color rgb="FF000000"/>
            <rFont val="Tahoma"/>
            <family val="2"/>
          </rPr>
          <t>VNP500</t>
        </r>
      </text>
    </comment>
    <comment ref="F3" authorId="2" shapeId="0" xr:uid="{D5FF1803-2B0D-4F3C-8641-21CEC2053F7F}">
      <text>
        <r>
          <rPr>
            <sz val="12"/>
            <color rgb="FF000000"/>
            <rFont val="Aptos Narrow"/>
            <family val="2"/>
          </rPr>
          <t xml:space="preserve">Người dùng Không xác định:
</t>
        </r>
        <r>
          <rPr>
            <sz val="12"/>
            <color rgb="FF000000"/>
            <rFont val="Aptos Narrow"/>
            <family val="2"/>
          </rPr>
          <t>31.990</t>
        </r>
      </text>
    </comment>
    <comment ref="E5" authorId="1" shapeId="0" xr:uid="{4859B719-F4D9-A143-95B1-E350A58B1D33}">
      <text>
        <r>
          <rPr>
            <b/>
            <sz val="10"/>
            <color rgb="FF000000"/>
            <rFont val="Tahoma"/>
            <family val="2"/>
          </rPr>
          <t xml:space="preserve">was 37990
</t>
        </r>
        <r>
          <rPr>
            <b/>
            <sz val="10"/>
            <color rgb="FF000000"/>
            <rFont val="Tahoma"/>
            <family val="2"/>
          </rPr>
          <t>VNP500K</t>
        </r>
        <r>
          <rPr>
            <sz val="10"/>
            <color rgb="FF000000"/>
            <rFont val="Tahoma"/>
            <family val="2"/>
          </rPr>
          <t xml:space="preserve">
</t>
        </r>
      </text>
    </comment>
    <comment ref="E6" authorId="1" shapeId="0" xr:uid="{A7C98CA4-2766-46AA-82A4-D4C3C5C7A47B}">
      <text>
        <r>
          <rPr>
            <b/>
            <sz val="10"/>
            <color rgb="FF000000"/>
            <rFont val="Tahoma"/>
            <family val="2"/>
          </rPr>
          <t>COmbo gói cước giảm đến 4,5M cam kết 12 tháng</t>
        </r>
      </text>
    </comment>
    <comment ref="C7" authorId="0" shapeId="0" xr:uid="{DB0AF58E-EDF8-4F5C-920F-E28B20FA3995}">
      <text>
        <r>
          <rPr>
            <b/>
            <sz val="10"/>
            <color rgb="FF000000"/>
            <rFont val="Tahoma"/>
            <family val="2"/>
          </rPr>
          <t>W6 21390</t>
        </r>
      </text>
    </comment>
    <comment ref="E7" authorId="1" shapeId="0" xr:uid="{136453D7-525B-4B12-92DA-515721846BAD}">
      <text>
        <r>
          <rPr>
            <sz val="12"/>
            <color rgb="FF000000"/>
            <rFont val="Aptos Narrow"/>
            <family val="2"/>
          </rPr>
          <t xml:space="preserve">was 21290
</t>
        </r>
        <r>
          <rPr>
            <sz val="12"/>
            <color rgb="FF000000"/>
            <rFont val="Aptos Narrow"/>
            <family val="2"/>
          </rPr>
          <t xml:space="preserve">
</t>
        </r>
        <r>
          <rPr>
            <sz val="12"/>
            <color rgb="FF000000"/>
            <rFont val="Aptos Narrow"/>
            <family val="2"/>
          </rPr>
          <t>Giờ vàng</t>
        </r>
      </text>
    </comment>
    <comment ref="F7" authorId="2" shapeId="0" xr:uid="{BA54D47A-5113-4BF5-B455-99C6C37011C5}">
      <text>
        <r>
          <rPr>
            <sz val="12"/>
            <color rgb="FF000000"/>
            <rFont val="Aptos Narrow"/>
            <family val="2"/>
          </rPr>
          <t xml:space="preserve">Người dùng Không xác định:
</t>
        </r>
        <r>
          <rPr>
            <sz val="12"/>
            <color rgb="FF000000"/>
            <rFont val="Aptos Narrow"/>
            <family val="2"/>
          </rPr>
          <t>21.390</t>
        </r>
      </text>
    </comment>
    <comment ref="B8" authorId="1" shapeId="0" xr:uid="{A5603E50-D5B5-4FBD-9A67-5E62C39159C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8" authorId="3" shapeId="0" xr:uid="{3FB17682-959D-4041-BE95-7BBD1106359B}">
      <text>
        <r>
          <rPr>
            <sz val="12"/>
            <color rgb="FF000000"/>
            <rFont val="Aptos Narrow"/>
            <family val="2"/>
          </rPr>
          <t xml:space="preserve">Việt Hoàng:
</t>
        </r>
        <r>
          <rPr>
            <sz val="12"/>
            <color rgb="FF000000"/>
            <rFont val="Aptos Narrow"/>
            <family val="2"/>
          </rPr>
          <t>24990</t>
        </r>
      </text>
    </comment>
    <comment ref="B10" authorId="1" shapeId="0" xr:uid="{84BBE311-FA21-4156-BDD9-73C45A873FE4}">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E09750BD-0322-4BEA-8CA5-720D2C62CF1F}">
      <text>
        <r>
          <rPr>
            <b/>
            <sz val="10"/>
            <color rgb="FF000000"/>
            <rFont val="Tahoma"/>
            <family val="2"/>
          </rPr>
          <t>W6 30490</t>
        </r>
      </text>
    </comment>
    <comment ref="D10" authorId="3" shapeId="0" xr:uid="{43C55B41-E53A-400D-A53C-178FE892A495}">
      <text>
        <r>
          <rPr>
            <sz val="12"/>
            <color rgb="FF000000"/>
            <rFont val="Aptos Narrow"/>
            <family val="2"/>
          </rPr>
          <t xml:space="preserve">Việt Hoàng:
</t>
        </r>
        <r>
          <rPr>
            <sz val="12"/>
            <color rgb="FF000000"/>
            <rFont val="Aptos Narrow"/>
            <family val="2"/>
          </rPr>
          <t>30.390.000</t>
        </r>
      </text>
    </comment>
    <comment ref="E11" authorId="1" shapeId="0" xr:uid="{09505765-D0B4-422E-BB63-14109BD08B89}">
      <text>
        <r>
          <rPr>
            <b/>
            <sz val="10"/>
            <color rgb="FF000000"/>
            <rFont val="Tahoma"/>
            <family val="2"/>
          </rPr>
          <t xml:space="preserve">
</t>
        </r>
        <r>
          <rPr>
            <b/>
            <sz val="10"/>
            <color rgb="FF000000"/>
            <rFont val="Tahoma"/>
            <family val="2"/>
          </rPr>
          <t>Giờ vàng</t>
        </r>
      </text>
    </comment>
    <comment ref="F11" authorId="2" shapeId="0" xr:uid="{A07AFEF0-6E13-4E29-B71D-3F158A202B02}">
      <text>
        <r>
          <rPr>
            <sz val="12"/>
            <color rgb="FF000000"/>
            <rFont val="Aptos Narrow"/>
            <family val="2"/>
          </rPr>
          <t xml:space="preserve">Người dùng Không xác định:
</t>
        </r>
        <r>
          <rPr>
            <sz val="12"/>
            <color rgb="FF000000"/>
            <rFont val="Aptos Narrow"/>
            <family val="2"/>
          </rPr>
          <t>17.350</t>
        </r>
      </text>
    </comment>
    <comment ref="F12" authorId="2" shapeId="0" xr:uid="{E5B5110A-2767-4228-B4A1-0B18B9FD1E94}">
      <text>
        <r>
          <rPr>
            <sz val="12"/>
            <color rgb="FF000000"/>
            <rFont val="Aptos Narrow"/>
            <family val="2"/>
          </rPr>
          <t xml:space="preserve">Người dùng Không xác định:
</t>
        </r>
        <r>
          <rPr>
            <sz val="12"/>
            <color rgb="FF000000"/>
            <rFont val="Aptos Narrow"/>
            <family val="2"/>
          </rPr>
          <t>18.990</t>
        </r>
      </text>
    </comment>
    <comment ref="D13" authorId="4" shapeId="0" xr:uid="{BD47CC4E-A081-47FA-8102-B80E8968EEA9}">
      <text>
        <r>
          <rPr>
            <sz val="12"/>
            <color theme="1"/>
            <rFont val="Aptos Narrow"/>
            <family val="2"/>
            <scheme val="minor"/>
          </rPr>
          <t>chit trang:
13.790</t>
        </r>
      </text>
    </comment>
    <comment ref="E13" authorId="2" shapeId="0" xr:uid="{00CE8AF3-55C2-4A49-93DB-CC99916F8A5F}">
      <text>
        <r>
          <rPr>
            <sz val="12"/>
            <color rgb="FF000000"/>
            <rFont val="Aptos Narrow"/>
            <family val="2"/>
          </rPr>
          <t>was 13490</t>
        </r>
      </text>
    </comment>
    <comment ref="F13" authorId="2" shapeId="0" xr:uid="{DFE01D35-A549-47BE-BAD7-A85215367FD2}">
      <text>
        <r>
          <rPr>
            <sz val="12"/>
            <color rgb="FF000000"/>
            <rFont val="Aptos Narrow"/>
            <family val="2"/>
          </rPr>
          <t xml:space="preserve">Người dùng Không xác định:
</t>
        </r>
        <r>
          <rPr>
            <sz val="12"/>
            <color rgb="FF000000"/>
            <rFont val="Aptos Narrow"/>
            <family val="2"/>
          </rPr>
          <t>13790</t>
        </r>
      </text>
    </comment>
    <comment ref="B14" authorId="1" shapeId="0" xr:uid="{F6A6B6AF-749A-4F86-9FCB-CA0A0455601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0" shapeId="0" xr:uid="{5B1E1194-44DD-0C48-93FE-6A7DA417ADC5}">
      <text>
        <r>
          <rPr>
            <b/>
            <sz val="10"/>
            <color rgb="FF000000"/>
            <rFont val="Tahoma"/>
            <family val="2"/>
          </rPr>
          <t>W6 12490</t>
        </r>
      </text>
    </comment>
    <comment ref="D14" authorId="3" shapeId="0" xr:uid="{07FC4B46-D133-4075-897E-ED77928771ED}">
      <text>
        <r>
          <rPr>
            <sz val="12"/>
            <color rgb="FF000000"/>
            <rFont val="Aptos Narrow"/>
            <family val="2"/>
          </rPr>
          <t xml:space="preserve">Việt Hoàng:
</t>
        </r>
        <r>
          <rPr>
            <sz val="12"/>
            <color rgb="FF000000"/>
            <rFont val="Aptos Narrow"/>
            <family val="2"/>
          </rPr>
          <t>12.190.000</t>
        </r>
      </text>
    </comment>
    <comment ref="E14" authorId="1" shapeId="0" xr:uid="{75E0351D-6937-4E8E-A855-99DB98D427B2}">
      <text>
        <r>
          <rPr>
            <sz val="12"/>
            <color rgb="FF000000"/>
            <rFont val="Aptos Narrow"/>
            <family val="2"/>
          </rPr>
          <t>was 12190</t>
        </r>
      </text>
    </comment>
    <comment ref="F14" authorId="2" shapeId="0" xr:uid="{54A71CC2-3BDD-4592-996A-A185956385F4}">
      <text>
        <r>
          <rPr>
            <sz val="12"/>
            <color rgb="FF000000"/>
            <rFont val="Aptos Narrow"/>
            <family val="2"/>
          </rPr>
          <t xml:space="preserve">Người dùng Không xác định:
</t>
        </r>
        <r>
          <rPr>
            <sz val="12"/>
            <color rgb="FF000000"/>
            <rFont val="Aptos Narrow"/>
            <family val="2"/>
          </rPr>
          <t>12290</t>
        </r>
      </text>
    </comment>
    <comment ref="C15" authorId="0" shapeId="0" xr:uid="{EF51351E-2420-B846-A114-ED05BC7B32FE}">
      <text>
        <r>
          <rPr>
            <b/>
            <sz val="10"/>
            <color rgb="FF000000"/>
            <rFont val="Tahoma"/>
            <family val="2"/>
          </rPr>
          <t>w6 13590</t>
        </r>
      </text>
    </comment>
    <comment ref="D15" authorId="3" shapeId="0" xr:uid="{9268263F-8312-42B8-9EEF-189396099176}">
      <text>
        <r>
          <rPr>
            <sz val="12"/>
            <color rgb="FF000000"/>
            <rFont val="Aptos Narrow"/>
            <family val="2"/>
          </rPr>
          <t xml:space="preserve">Việt Hoàng:
</t>
        </r>
        <r>
          <rPr>
            <sz val="12"/>
            <color rgb="FF000000"/>
            <rFont val="Aptos Narrow"/>
            <family val="2"/>
          </rPr>
          <t>13.590</t>
        </r>
      </text>
    </comment>
    <comment ref="B16" authorId="1" shapeId="0" xr:uid="{F3F30AAD-9196-4B4F-AA64-F7AB211A599C}">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0" shapeId="0" xr:uid="{77BF66BD-798A-4254-B309-0CF5558C2F86}">
      <text>
        <r>
          <rPr>
            <b/>
            <sz val="10"/>
            <color rgb="FF000000"/>
            <rFont val="Tahoma"/>
            <family val="2"/>
          </rPr>
          <t>W6 9190</t>
        </r>
      </text>
    </comment>
    <comment ref="F16" authorId="2" shapeId="0" xr:uid="{70C2A427-5F2F-43AD-A524-44FDD4F27BA5}">
      <text>
        <r>
          <rPr>
            <sz val="12"/>
            <color rgb="FF000000"/>
            <rFont val="Aptos Narrow"/>
            <family val="2"/>
          </rPr>
          <t xml:space="preserve">Người dùng Không xác định:
</t>
        </r>
        <r>
          <rPr>
            <sz val="12"/>
            <color rgb="FF000000"/>
            <rFont val="Aptos Narrow"/>
            <family val="2"/>
          </rPr>
          <t>8.790</t>
        </r>
      </text>
    </comment>
    <comment ref="G16" authorId="5" shapeId="0" xr:uid="{4039CEE7-2CDB-4DDF-B89C-51E7F9B271FD}">
      <text>
        <r>
          <rPr>
            <b/>
            <sz val="10"/>
            <color rgb="FF000000"/>
            <rFont val="Tahoma"/>
            <family val="2"/>
          </rPr>
          <t>Tran Dat:</t>
        </r>
        <r>
          <rPr>
            <sz val="10"/>
            <color rgb="FF000000"/>
            <rFont val="Tahoma"/>
            <family val="2"/>
          </rPr>
          <t xml:space="preserve">
</t>
        </r>
        <r>
          <rPr>
            <sz val="10"/>
            <color rgb="FF000000"/>
            <rFont val="Tahoma"/>
            <family val="2"/>
          </rPr>
          <t xml:space="preserve">8390000
</t>
        </r>
      </text>
    </comment>
    <comment ref="B17" authorId="1" shapeId="0" xr:uid="{E6308274-F5C5-46F2-9C18-9439AC136892}">
      <text>
        <r>
          <rPr>
            <b/>
            <sz val="10"/>
            <color rgb="FF000000"/>
            <rFont val="Tahoma"/>
            <family val="2"/>
          </rPr>
          <t>was 14390</t>
        </r>
      </text>
    </comment>
    <comment ref="C17" authorId="0" shapeId="0" xr:uid="{D739B0D3-F3D6-4C5B-B5AB-4EA995D841AA}">
      <text>
        <r>
          <rPr>
            <b/>
            <sz val="10"/>
            <color rgb="FF000000"/>
            <rFont val="Tahoma"/>
            <family val="2"/>
          </rPr>
          <t>W5 15990</t>
        </r>
      </text>
    </comment>
    <comment ref="D17" authorId="3" shapeId="0" xr:uid="{4252B629-D5C0-4778-890F-649AEF62887A}">
      <text>
        <r>
          <rPr>
            <sz val="12"/>
            <color rgb="FF000000"/>
            <rFont val="Aptos Narrow"/>
            <family val="2"/>
          </rPr>
          <t>15.990</t>
        </r>
      </text>
    </comment>
    <comment ref="E17" authorId="1" shapeId="0" xr:uid="{A8E2560F-C81A-4C76-8352-4EB642437B7D}">
      <text>
        <r>
          <rPr>
            <b/>
            <sz val="10"/>
            <color rgb="FF000000"/>
            <rFont val="Tahoma"/>
            <family val="2"/>
          </rPr>
          <t xml:space="preserve">
</t>
        </r>
        <r>
          <rPr>
            <b/>
            <sz val="10"/>
            <color rgb="FF000000"/>
            <rFont val="Tahoma"/>
            <family val="2"/>
          </rPr>
          <t>hssv 200</t>
        </r>
      </text>
    </comment>
    <comment ref="F17" authorId="2" shapeId="0" xr:uid="{6CF4B784-F4BA-4B04-A4A1-8578A48C4EB4}">
      <text>
        <r>
          <rPr>
            <sz val="12"/>
            <color theme="1"/>
            <rFont val="Aptos Narrow"/>
            <family val="2"/>
            <scheme val="minor"/>
          </rPr>
          <t>Người dùng Không xác định:
13690</t>
        </r>
      </text>
    </comment>
    <comment ref="G17" authorId="5" shapeId="0" xr:uid="{290145C3-D27B-43F4-B6BC-5A519DC82B27}">
      <text>
        <r>
          <rPr>
            <b/>
            <sz val="10"/>
            <color rgb="FF000000"/>
            <rFont val="Tahoma"/>
            <family val="2"/>
          </rPr>
          <t>was 13490</t>
        </r>
      </text>
    </comment>
    <comment ref="C18" authorId="0" shapeId="0" xr:uid="{82BE8C65-5259-40F2-BCE6-FA6E45515C73}">
      <text>
        <r>
          <rPr>
            <sz val="12"/>
            <color rgb="FF000000"/>
            <rFont val="Aptos Narrow"/>
            <family val="2"/>
          </rPr>
          <t>W6 21590</t>
        </r>
      </text>
    </comment>
    <comment ref="G18" authorId="5" shapeId="0" xr:uid="{CB5AD3C5-A24F-4260-BF0B-E9CB70801959}">
      <text>
        <r>
          <rPr>
            <b/>
            <sz val="10"/>
            <color rgb="FF000000"/>
            <rFont val="Tahoma"/>
            <family val="2"/>
          </rPr>
          <t>Tran Dat:</t>
        </r>
        <r>
          <rPr>
            <sz val="10"/>
            <color rgb="FF000000"/>
            <rFont val="Tahoma"/>
            <family val="2"/>
          </rPr>
          <t xml:space="preserve">
</t>
        </r>
        <r>
          <rPr>
            <sz val="10"/>
            <color rgb="FF000000"/>
            <rFont val="Tahoma"/>
            <family val="2"/>
          </rPr>
          <t xml:space="preserve">21390
</t>
        </r>
      </text>
    </comment>
    <comment ref="F19" authorId="2" shapeId="0" xr:uid="{13C93905-A0C6-4A96-B8E3-4A5DAB1883D1}">
      <text>
        <r>
          <rPr>
            <sz val="12"/>
            <color rgb="FF000000"/>
            <rFont val="Aptos Narrow"/>
            <family val="2"/>
          </rPr>
          <t xml:space="preserve">Người dùng Không xác định:
</t>
        </r>
        <r>
          <rPr>
            <sz val="12"/>
            <color rgb="FF000000"/>
            <rFont val="Aptos Narrow"/>
            <family val="2"/>
          </rPr>
          <t>27.890</t>
        </r>
      </text>
    </comment>
    <comment ref="B20" authorId="1" shapeId="0" xr:uid="{D6EFA152-B752-4728-9C3D-D9BD320EB08F}">
      <text>
        <r>
          <rPr>
            <b/>
            <sz val="10"/>
            <color rgb="FF000000"/>
            <rFont val="Tahoma"/>
            <family val="2"/>
          </rPr>
          <t>was 36640</t>
        </r>
      </text>
    </comment>
    <comment ref="F20" authorId="2" shapeId="0" xr:uid="{7F33CA98-DF87-4A5E-A6A1-CE1BE1ADA99B}">
      <text>
        <r>
          <rPr>
            <sz val="12"/>
            <color rgb="FF000000"/>
            <rFont val="Aptos Narrow"/>
            <family val="2"/>
          </rPr>
          <t xml:space="preserve">Người dùng Không xác định:
</t>
        </r>
        <r>
          <rPr>
            <sz val="12"/>
            <color rgb="FF000000"/>
            <rFont val="Aptos Narrow"/>
            <family val="2"/>
          </rPr>
          <t>35.890</t>
        </r>
      </text>
    </comment>
    <comment ref="C21" authorId="0" shapeId="0" xr:uid="{A26C0CEC-44DE-9044-A7A1-AB168C070FE3}">
      <text>
        <r>
          <rPr>
            <b/>
            <sz val="10"/>
            <color rgb="FF000000"/>
            <rFont val="Tahoma"/>
            <family val="2"/>
          </rPr>
          <t>W6 6990</t>
        </r>
      </text>
    </comment>
    <comment ref="D21" authorId="2" shapeId="0" xr:uid="{26831863-2461-4816-8BDA-163A398FC028}">
      <text>
        <r>
          <rPr>
            <sz val="12"/>
            <color rgb="FF000000"/>
            <rFont val="Aptos Narrow"/>
            <family val="2"/>
          </rPr>
          <t xml:space="preserve">Người dùng Không xác định:
</t>
        </r>
        <r>
          <rPr>
            <sz val="12"/>
            <color rgb="FF000000"/>
            <rFont val="Aptos Narrow"/>
            <family val="2"/>
          </rPr>
          <t>6.790</t>
        </r>
      </text>
    </comment>
    <comment ref="F21" authorId="2" shapeId="0" xr:uid="{9065D36C-953D-477B-BC0A-B441EE3D01FA}">
      <text>
        <r>
          <rPr>
            <sz val="12"/>
            <color theme="1"/>
            <rFont val="Aptos Narrow"/>
            <family val="2"/>
            <scheme val="minor"/>
          </rPr>
          <t>Người dùng Không xác định:
6.990k</t>
        </r>
      </text>
    </comment>
    <comment ref="G21" authorId="5" shapeId="0" xr:uid="{DBE449A1-CF94-4D6F-81FD-61C3082E01EF}">
      <text>
        <r>
          <rPr>
            <b/>
            <sz val="10"/>
            <color rgb="FF000000"/>
            <rFont val="Tahoma"/>
            <family val="2"/>
          </rPr>
          <t>Tran Dat:</t>
        </r>
        <r>
          <rPr>
            <sz val="10"/>
            <color rgb="FF000000"/>
            <rFont val="Tahoma"/>
            <family val="2"/>
          </rPr>
          <t xml:space="preserve">
</t>
        </r>
        <r>
          <rPr>
            <sz val="10"/>
            <color rgb="FF000000"/>
            <rFont val="Tahoma"/>
            <family val="2"/>
          </rPr>
          <t>6990</t>
        </r>
      </text>
    </comment>
    <comment ref="C23" authorId="0" shapeId="0" xr:uid="{89B6140E-53FB-9A4B-AE53-B1CF6405BFAD}">
      <text>
        <r>
          <rPr>
            <b/>
            <sz val="10"/>
            <color rgb="FF000000"/>
            <rFont val="Tahoma"/>
            <family val="2"/>
          </rPr>
          <t>W6 7850</t>
        </r>
      </text>
    </comment>
    <comment ref="G23" authorId="5" shapeId="0" xr:uid="{32F24633-EAD5-4309-874A-3A00A321856B}">
      <text>
        <r>
          <rPr>
            <b/>
            <sz val="10"/>
            <color rgb="FF000000"/>
            <rFont val="Tahoma"/>
            <family val="2"/>
          </rPr>
          <t>Tran Dat:</t>
        </r>
        <r>
          <rPr>
            <sz val="10"/>
            <color rgb="FF000000"/>
            <rFont val="Tahoma"/>
            <family val="2"/>
          </rPr>
          <t xml:space="preserve">
</t>
        </r>
        <r>
          <rPr>
            <sz val="10"/>
            <color rgb="FF000000"/>
            <rFont val="Tahoma"/>
            <family val="2"/>
          </rPr>
          <t>7890</t>
        </r>
      </text>
    </comment>
    <comment ref="F27" authorId="2" shapeId="0" xr:uid="{9030E096-D900-496A-A91B-291659F5C1FF}">
      <text>
        <r>
          <rPr>
            <sz val="12"/>
            <color theme="1"/>
            <rFont val="Aptos Narrow"/>
            <family val="2"/>
            <scheme val="minor"/>
          </rPr>
          <t>Người dùng Không xác định:
12.349</t>
        </r>
      </text>
    </comment>
    <comment ref="D29" authorId="4" shapeId="0" xr:uid="{306EF1FF-D114-488A-989D-4B66977A3FD6}">
      <text>
        <r>
          <rPr>
            <sz val="12"/>
            <color theme="1"/>
            <rFont val="Aptos Narrow"/>
            <family val="2"/>
            <scheme val="minor"/>
          </rPr>
          <t>chit trang:
23.990k</t>
        </r>
      </text>
    </comment>
    <comment ref="B30" authorId="1" shapeId="0" xr:uid="{536AE1A0-BA55-4317-819B-4D58F94955EB}">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1" authorId="1" shapeId="0" xr:uid="{1EB3FEA9-E6C9-4805-BB8C-F50C337083E5}">
      <text>
        <r>
          <rPr>
            <b/>
            <sz val="10"/>
            <color rgb="FF000000"/>
            <rFont val="Tahoma"/>
            <family val="2"/>
          </rPr>
          <t xml:space="preserve">was 4490
</t>
        </r>
      </text>
    </comment>
    <comment ref="C31" authorId="0" shapeId="0" xr:uid="{061F25E4-2D6C-4185-938D-88F50B735157}">
      <text>
        <r>
          <rPr>
            <b/>
            <sz val="10"/>
            <color rgb="FF000000"/>
            <rFont val="Tahoma"/>
            <family val="2"/>
          </rPr>
          <t>W6 4590</t>
        </r>
      </text>
    </comment>
    <comment ref="F31" authorId="2" shapeId="0" xr:uid="{6C291F81-0F94-48DD-9E04-A3D0139DCE46}">
      <text>
        <r>
          <rPr>
            <sz val="12"/>
            <color theme="1"/>
            <rFont val="Aptos Narrow"/>
            <family val="2"/>
            <scheme val="minor"/>
          </rPr>
          <t>Người dùng Không xác định:
4.790</t>
        </r>
      </text>
    </comment>
    <comment ref="B32" authorId="1" shapeId="0" xr:uid="{EE25E5B5-D204-49E7-8B3E-79E6A31F9E34}">
      <text>
        <r>
          <rPr>
            <b/>
            <sz val="10"/>
            <color rgb="FF000000"/>
            <rFont val="Tahoma"/>
            <family val="2"/>
          </rPr>
          <t>was 3190</t>
        </r>
      </text>
    </comment>
    <comment ref="C32" authorId="0" shapeId="0" xr:uid="{2F1679A3-2657-4B03-8C82-AB2A3BA0B081}">
      <text>
        <r>
          <rPr>
            <b/>
            <sz val="10"/>
            <color rgb="FF000000"/>
            <rFont val="Tahoma"/>
            <family val="2"/>
          </rPr>
          <t>W6 3390</t>
        </r>
      </text>
    </comment>
    <comment ref="D32" authorId="4" shapeId="0" xr:uid="{3CCF47CE-C865-4066-84B5-0BEAEA38F6FE}">
      <text>
        <r>
          <rPr>
            <sz val="12"/>
            <color theme="1"/>
            <rFont val="Aptos Narrow"/>
            <family val="2"/>
            <scheme val="minor"/>
          </rPr>
          <t>chit trang:
3.490</t>
        </r>
      </text>
    </comment>
    <comment ref="E32" authorId="1" shapeId="0" xr:uid="{89739F12-1993-B846-9654-BAACC919C2F6}">
      <text>
        <r>
          <rPr>
            <b/>
            <sz val="10"/>
            <color rgb="FF000000"/>
            <rFont val="Tahoma"/>
            <family val="2"/>
          </rPr>
          <t>was 3490</t>
        </r>
        <r>
          <rPr>
            <sz val="10"/>
            <color rgb="FF000000"/>
            <rFont val="Tahoma"/>
            <family val="2"/>
          </rPr>
          <t xml:space="preserve">
</t>
        </r>
      </text>
    </comment>
    <comment ref="F32" authorId="2" shapeId="0" xr:uid="{172B7AE1-7B40-428A-85BB-07D6E0D3A743}">
      <text>
        <r>
          <rPr>
            <sz val="12"/>
            <color rgb="FF000000"/>
            <rFont val="Aptos Narrow"/>
            <family val="2"/>
          </rPr>
          <t xml:space="preserve">Người dùng Không xác định:
</t>
        </r>
        <r>
          <rPr>
            <sz val="12"/>
            <color rgb="FF000000"/>
            <rFont val="Aptos Narrow"/>
            <family val="2"/>
          </rPr>
          <t>3.090</t>
        </r>
      </text>
    </comment>
    <comment ref="E33" authorId="1" shapeId="0" xr:uid="{81DFBC61-8956-9E48-8288-FFD16320CFF2}">
      <text>
        <r>
          <rPr>
            <b/>
            <sz val="10"/>
            <color rgb="FF000000"/>
            <rFont val="Tahoma"/>
            <family val="2"/>
          </rPr>
          <t>was 6590</t>
        </r>
        <r>
          <rPr>
            <sz val="10"/>
            <color rgb="FF000000"/>
            <rFont val="Tahoma"/>
            <family val="2"/>
          </rPr>
          <t xml:space="preserve">
</t>
        </r>
      </text>
    </comment>
    <comment ref="C34" authorId="0" shapeId="0" xr:uid="{93B1FBDF-84BE-4040-9067-9F9AE84C1868}">
      <text>
        <r>
          <rPr>
            <b/>
            <sz val="10"/>
            <color rgb="FF000000"/>
            <rFont val="Tahoma"/>
            <family val="2"/>
          </rPr>
          <t>W6 19690</t>
        </r>
      </text>
    </comment>
    <comment ref="D34" authorId="3" shapeId="0" xr:uid="{ED04DA02-C2FA-4978-9F48-5C578C031E61}">
      <text>
        <r>
          <rPr>
            <sz val="12"/>
            <color rgb="FF000000"/>
            <rFont val="Aptos Narrow"/>
            <family val="2"/>
          </rPr>
          <t>19.690k</t>
        </r>
      </text>
    </comment>
    <comment ref="F34" authorId="2" shapeId="0" xr:uid="{34647CDE-AB99-46D2-93BB-ECB7C2304BE3}">
      <text>
        <r>
          <rPr>
            <sz val="12"/>
            <color theme="1"/>
            <rFont val="Aptos Narrow"/>
            <family val="2"/>
            <scheme val="minor"/>
          </rPr>
          <t>Người dùng Không xác định: 19.790</t>
        </r>
      </text>
    </comment>
    <comment ref="C35" authorId="0" shapeId="0" xr:uid="{4C3699D5-FCB4-47D1-8DE9-24E05E874F9B}">
      <text>
        <r>
          <rPr>
            <b/>
            <sz val="10"/>
            <color rgb="FF000000"/>
            <rFont val="Tahoma"/>
            <family val="2"/>
          </rPr>
          <t>W6 25190</t>
        </r>
      </text>
    </comment>
    <comment ref="D35" authorId="4" shapeId="0" xr:uid="{20F3A99E-B26E-44A3-A04F-BF32F92CC3DD}">
      <text>
        <r>
          <rPr>
            <sz val="12"/>
            <color theme="1"/>
            <rFont val="Aptos Narrow"/>
            <family val="2"/>
            <scheme val="minor"/>
          </rPr>
          <t>chit trang:
25.290</t>
        </r>
      </text>
    </comment>
    <comment ref="F35" authorId="2" shapeId="0" xr:uid="{485AFC16-FB8D-4093-ACF1-E6D9873087D2}">
      <text>
        <r>
          <rPr>
            <sz val="12"/>
            <color theme="1"/>
            <rFont val="Aptos Narrow"/>
            <family val="2"/>
            <scheme val="minor"/>
          </rPr>
          <t>Người dùng Không xác định:
25.190</t>
        </r>
      </text>
    </comment>
    <comment ref="C36" authorId="0" shapeId="0" xr:uid="{70146D6C-1782-3C40-A2BD-A625D7CE8F83}">
      <text>
        <r>
          <rPr>
            <b/>
            <sz val="10"/>
            <color rgb="FF000000"/>
            <rFont val="Tahoma"/>
            <family val="2"/>
          </rPr>
          <t>W6 30390</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chit trang</author>
    <author>Microsoft Office User</author>
    <author>Người dùng Khách</author>
    <author>danielnguyen6111998@gmail.com</author>
    <author>Dat's MacBook Pro</author>
    <author>Duy</author>
    <author>Việt Hoàng</author>
    <author>Tran Dat</author>
  </authors>
  <commentList>
    <comment ref="D3" authorId="0" shapeId="0" xr:uid="{EF37273F-A807-4A9C-9560-1473B10A35D4}">
      <text>
        <r>
          <rPr>
            <sz val="12"/>
            <color theme="1"/>
            <rFont val="Aptos Narrow"/>
            <family val="2"/>
            <scheme val="minor"/>
          </rPr>
          <t>chit trang:
31.490</t>
        </r>
      </text>
    </comment>
    <comment ref="E3" authorId="1" shapeId="0" xr:uid="{00F0BC09-3D22-984E-AAEA-CC04D3C76735}">
      <text>
        <r>
          <rPr>
            <b/>
            <sz val="10"/>
            <color rgb="FF000000"/>
            <rFont val="Tahoma"/>
            <family val="2"/>
          </rPr>
          <t xml:space="preserve">was 30490
</t>
        </r>
        <r>
          <rPr>
            <b/>
            <sz val="10"/>
            <color rgb="FF000000"/>
            <rFont val="Tahoma"/>
            <family val="2"/>
          </rPr>
          <t xml:space="preserve">
</t>
        </r>
        <r>
          <rPr>
            <b/>
            <sz val="10"/>
            <color rgb="FF000000"/>
            <rFont val="Tahoma"/>
            <family val="2"/>
          </rPr>
          <t>VNP500</t>
        </r>
      </text>
    </comment>
    <comment ref="F3" authorId="2" shapeId="0" xr:uid="{BF3A115E-0EC4-164D-86DB-F3F919D25B4E}">
      <text>
        <r>
          <rPr>
            <sz val="12"/>
            <color rgb="FF000000"/>
            <rFont val="Aptos Narrow"/>
            <family val="2"/>
          </rPr>
          <t xml:space="preserve">Người dùng Không xác định:
</t>
        </r>
        <r>
          <rPr>
            <sz val="12"/>
            <color rgb="FF000000"/>
            <rFont val="Aptos Narrow"/>
            <family val="2"/>
          </rPr>
          <t>31.990</t>
        </r>
      </text>
    </comment>
    <comment ref="F4" authorId="3" shapeId="0" xr:uid="{95816797-900B-4589-A94B-0B43AFB20131}">
      <text>
        <r>
          <rPr>
            <sz val="12"/>
            <color theme="1"/>
            <rFont val="Aptos Narrow"/>
            <family val="2"/>
            <scheme val="minor"/>
          </rPr>
          <t>danielnguyen6111998@gmail.com:
34790000</t>
        </r>
      </text>
    </comment>
    <comment ref="G4" authorId="4" shapeId="0" xr:uid="{339E9557-B345-7D42-AB55-10C1826F8C4A}">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G5" authorId="4" shapeId="0" xr:uid="{2EE2881D-9F77-5B43-80A6-9799E04A61F2}">
      <text>
        <r>
          <rPr>
            <b/>
            <sz val="10"/>
            <color rgb="FF000000"/>
            <rFont val="Tahoma"/>
            <family val="2"/>
          </rPr>
          <t>Dat's MacBook Pro:</t>
        </r>
        <r>
          <rPr>
            <sz val="10"/>
            <color rgb="FF000000"/>
            <rFont val="Tahoma"/>
            <family val="2"/>
          </rPr>
          <t xml:space="preserve">
</t>
        </r>
        <r>
          <rPr>
            <sz val="10"/>
            <color rgb="FF000000"/>
            <rFont val="Tahoma"/>
            <family val="2"/>
          </rPr>
          <t>37990</t>
        </r>
      </text>
    </comment>
    <comment ref="E6" authorId="1" shapeId="0" xr:uid="{D37FC9A1-310C-7943-9432-623B6F7B34B9}">
      <text>
        <r>
          <rPr>
            <b/>
            <sz val="10"/>
            <color rgb="FF000000"/>
            <rFont val="Tahoma"/>
            <family val="2"/>
          </rPr>
          <t>COmbo gói cước giảm đến 4,5M cam kết 12 tháng</t>
        </r>
      </text>
    </comment>
    <comment ref="G6" authorId="4" shapeId="0" xr:uid="{5C621B2D-24C9-FB4E-9EBD-C654DAF8ACAA}">
      <text>
        <r>
          <rPr>
            <b/>
            <sz val="10"/>
            <color rgb="FF000000"/>
            <rFont val="Tahoma"/>
            <family val="2"/>
          </rPr>
          <t>Dat's MacBook Pro:</t>
        </r>
        <r>
          <rPr>
            <sz val="10"/>
            <color rgb="FF000000"/>
            <rFont val="Tahoma"/>
            <family val="2"/>
          </rPr>
          <t xml:space="preserve">
</t>
        </r>
        <r>
          <rPr>
            <sz val="10"/>
            <color rgb="FF000000"/>
            <rFont val="Tahoma"/>
            <family val="2"/>
          </rPr>
          <t>15290</t>
        </r>
      </text>
    </comment>
    <comment ref="E7" authorId="1" shapeId="0" xr:uid="{8830F9AD-31D5-D54C-B425-9AA3580F8242}">
      <text>
        <r>
          <rPr>
            <sz val="12"/>
            <color rgb="FF000000"/>
            <rFont val="Aptos Narrow"/>
            <family val="2"/>
          </rPr>
          <t xml:space="preserve">was 21290
</t>
        </r>
        <r>
          <rPr>
            <sz val="12"/>
            <color rgb="FF000000"/>
            <rFont val="Aptos Narrow"/>
            <family val="2"/>
          </rPr>
          <t xml:space="preserve">
</t>
        </r>
        <r>
          <rPr>
            <sz val="12"/>
            <color rgb="FF000000"/>
            <rFont val="Aptos Narrow"/>
            <family val="2"/>
          </rPr>
          <t>Giờ vàng</t>
        </r>
      </text>
    </comment>
    <comment ref="F7" authorId="2" shapeId="0" xr:uid="{4389FCD2-6A4A-5C4B-9CF0-E4D43F9ED6AE}">
      <text>
        <r>
          <rPr>
            <sz val="12"/>
            <color theme="1"/>
            <rFont val="Aptos Narrow"/>
            <family val="2"/>
            <scheme val="minor"/>
          </rPr>
          <t>Người dùng Không xác định:
20990000</t>
        </r>
      </text>
    </comment>
    <comment ref="B8" authorId="1" shapeId="0" xr:uid="{B7ED2E65-B5E1-6D46-AB7F-79266B7F1926}">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8" authorId="1" shapeId="0" xr:uid="{653155EC-1919-1E40-84A5-224135941D16}">
      <text>
        <r>
          <rPr>
            <b/>
            <sz val="10"/>
            <color rgb="FF000000"/>
            <rFont val="Tahoma"/>
            <family val="2"/>
          </rPr>
          <t xml:space="preserve">was 24490
</t>
        </r>
        <r>
          <rPr>
            <b/>
            <sz val="10"/>
            <color rgb="FF000000"/>
            <rFont val="Tahoma"/>
            <family val="2"/>
          </rPr>
          <t xml:space="preserve">
</t>
        </r>
        <r>
          <rPr>
            <b/>
            <sz val="10"/>
            <color rgb="FF000000"/>
            <rFont val="Tahoma"/>
            <family val="2"/>
          </rPr>
          <t>Giờ vàng giảm 300</t>
        </r>
        <r>
          <rPr>
            <sz val="10"/>
            <color rgb="FF000000"/>
            <rFont val="Tahoma"/>
            <family val="2"/>
          </rPr>
          <t xml:space="preserve">
</t>
        </r>
      </text>
    </comment>
    <comment ref="G8" authorId="4" shapeId="0" xr:uid="{86F1A3B7-957D-2A4A-9C6F-2000B5468942}">
      <text>
        <r>
          <rPr>
            <b/>
            <sz val="10"/>
            <color rgb="FF000000"/>
            <rFont val="Tahoma"/>
            <family val="2"/>
          </rPr>
          <t>Dat's MacBook Pro:</t>
        </r>
        <r>
          <rPr>
            <sz val="10"/>
            <color rgb="FF000000"/>
            <rFont val="Tahoma"/>
            <family val="2"/>
          </rPr>
          <t xml:space="preserve">
</t>
        </r>
        <r>
          <rPr>
            <sz val="10"/>
            <color rgb="FF000000"/>
            <rFont val="Tahoma"/>
            <family val="2"/>
          </rPr>
          <t>24.590</t>
        </r>
      </text>
    </comment>
    <comment ref="E9" authorId="1" shapeId="0" xr:uid="{ED2725AC-8D3C-0141-A72D-D9F8DB600236}">
      <text>
        <r>
          <rPr>
            <b/>
            <sz val="10"/>
            <color rgb="FF000000"/>
            <rFont val="Tahoma"/>
            <family val="2"/>
          </rPr>
          <t>was 24290</t>
        </r>
        <r>
          <rPr>
            <sz val="10"/>
            <color rgb="FF000000"/>
            <rFont val="Tahoma"/>
            <family val="2"/>
          </rPr>
          <t xml:space="preserve">
</t>
        </r>
      </text>
    </comment>
    <comment ref="B10" authorId="1" shapeId="0" xr:uid="{B1FDE493-FFE3-D340-9375-6FE166E3AB50}">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5" shapeId="0" xr:uid="{9076DF8D-611F-DA41-9599-F44FCAC188B1}">
      <text>
        <r>
          <rPr>
            <b/>
            <sz val="10"/>
            <color rgb="FF000000"/>
            <rFont val="Tahoma"/>
            <family val="2"/>
          </rPr>
          <t>W7 30390</t>
        </r>
      </text>
    </comment>
    <comment ref="D10" authorId="6" shapeId="0" xr:uid="{A5E01A20-6B7C-3740-ADDA-E0ACBF6BDD41}">
      <text>
        <r>
          <rPr>
            <sz val="12"/>
            <color theme="1"/>
            <rFont val="Aptos Narrow"/>
            <family val="2"/>
            <scheme val="minor"/>
          </rPr>
          <t>Việt Hoàng:
30.5900</t>
        </r>
      </text>
    </comment>
    <comment ref="E10" authorId="1" shapeId="0" xr:uid="{47F5132D-DF1C-0F40-AD01-4DC4DFEFDD3E}">
      <text>
        <r>
          <rPr>
            <b/>
            <sz val="10"/>
            <color rgb="FF000000"/>
            <rFont val="Tahoma"/>
            <family val="2"/>
          </rPr>
          <t>was 2999000</t>
        </r>
        <r>
          <rPr>
            <sz val="10"/>
            <color rgb="FF000000"/>
            <rFont val="Tahoma"/>
            <family val="2"/>
          </rPr>
          <t xml:space="preserve">
</t>
        </r>
      </text>
    </comment>
    <comment ref="F10" authorId="3" shapeId="0" xr:uid="{28412EAD-1745-403E-BABC-4BAF1F7B44A8}">
      <text>
        <r>
          <rPr>
            <sz val="12"/>
            <color theme="1"/>
            <rFont val="Aptos Narrow"/>
            <family val="2"/>
            <scheme val="minor"/>
          </rPr>
          <t>danielnguyen6111998@gmail.com:
30390000</t>
        </r>
      </text>
    </comment>
    <comment ref="G10" authorId="4" shapeId="0" xr:uid="{5F077990-EA59-5240-9AE8-FA66447A7461}">
      <text>
        <r>
          <rPr>
            <b/>
            <sz val="10"/>
            <color rgb="FF000000"/>
            <rFont val="Tahoma"/>
            <family val="2"/>
          </rPr>
          <t>Dat's MacBook Pro:</t>
        </r>
        <r>
          <rPr>
            <sz val="10"/>
            <color rgb="FF000000"/>
            <rFont val="Tahoma"/>
            <family val="2"/>
          </rPr>
          <t xml:space="preserve">
</t>
        </r>
        <r>
          <rPr>
            <sz val="10"/>
            <color rgb="FF000000"/>
            <rFont val="Tahoma"/>
            <family val="2"/>
          </rPr>
          <t>30390</t>
        </r>
      </text>
    </comment>
    <comment ref="D11" authorId="0" shapeId="0" xr:uid="{3F8D4072-3896-4AD4-8A94-B3B5D2C1249B}">
      <text>
        <r>
          <rPr>
            <sz val="12"/>
            <color theme="1"/>
            <rFont val="Aptos Narrow"/>
            <family val="2"/>
            <scheme val="minor"/>
          </rPr>
          <t>chit trang:
16.990k</t>
        </r>
      </text>
    </comment>
    <comment ref="E11" authorId="1" shapeId="0" xr:uid="{05612F6C-6D8D-7C4E-AB91-C18BB3516CD6}">
      <text>
        <r>
          <rPr>
            <b/>
            <sz val="10"/>
            <color rgb="FF000000"/>
            <rFont val="Tahoma"/>
            <family val="2"/>
          </rPr>
          <t xml:space="preserve">was 16990
</t>
        </r>
        <r>
          <rPr>
            <b/>
            <sz val="10"/>
            <color rgb="FF000000"/>
            <rFont val="Tahoma"/>
            <family val="2"/>
          </rPr>
          <t xml:space="preserve">
</t>
        </r>
        <r>
          <rPr>
            <b/>
            <sz val="10"/>
            <color rgb="FF000000"/>
            <rFont val="Tahoma"/>
            <family val="2"/>
          </rPr>
          <t>Giờ vàng 200</t>
        </r>
      </text>
    </comment>
    <comment ref="F11" authorId="2" shapeId="0" xr:uid="{5F399B6E-9FAD-B745-A719-6562AB3C8411}">
      <text>
        <r>
          <rPr>
            <sz val="12"/>
            <color theme="1"/>
            <rFont val="Aptos Narrow"/>
            <family val="2"/>
            <scheme val="minor"/>
          </rPr>
          <t>Người dùng Không xác định:
16990000</t>
        </r>
      </text>
    </comment>
    <comment ref="F12" authorId="2" shapeId="0" xr:uid="{B086F24B-B5D9-0C41-A604-10E4F8E24404}">
      <text>
        <r>
          <rPr>
            <sz val="12"/>
            <color rgb="FF000000"/>
            <rFont val="Aptos Narrow"/>
            <family val="2"/>
          </rPr>
          <t xml:space="preserve">Người dùng Không xác định:
</t>
        </r>
        <r>
          <rPr>
            <sz val="12"/>
            <color rgb="FF000000"/>
            <rFont val="Aptos Narrow"/>
            <family val="2"/>
          </rPr>
          <t>18.990</t>
        </r>
      </text>
    </comment>
    <comment ref="C13" authorId="5" shapeId="0" xr:uid="{EB14715A-6376-494A-ACA0-415274E2CCCD}">
      <text>
        <r>
          <rPr>
            <b/>
            <sz val="10"/>
            <color rgb="FF000000"/>
            <rFont val="Tahoma"/>
            <family val="2"/>
          </rPr>
          <t>W7 13890</t>
        </r>
      </text>
    </comment>
    <comment ref="E13" authorId="2" shapeId="0" xr:uid="{EE3818C6-2004-0548-AB80-64AE6EC5CBBC}">
      <text>
        <r>
          <rPr>
            <sz val="12"/>
            <color rgb="FF000000"/>
            <rFont val="Aptos Narrow"/>
            <family val="2"/>
          </rPr>
          <t xml:space="preserve">was 13690
</t>
        </r>
        <r>
          <rPr>
            <sz val="12"/>
            <color rgb="FF000000"/>
            <rFont val="Aptos Narrow"/>
            <family val="2"/>
          </rPr>
          <t xml:space="preserve">
</t>
        </r>
        <r>
          <rPr>
            <sz val="12"/>
            <color rgb="FF000000"/>
            <rFont val="Aptos Narrow"/>
            <family val="2"/>
          </rPr>
          <t>Giờ vàng 300</t>
        </r>
      </text>
    </comment>
    <comment ref="F13" authorId="2" shapeId="0" xr:uid="{6D5DFC88-AB9D-C241-B4AD-7A32FC7AB748}">
      <text>
        <r>
          <rPr>
            <sz val="12"/>
            <color theme="1"/>
            <rFont val="Aptos Narrow"/>
            <family val="2"/>
            <scheme val="minor"/>
          </rPr>
          <t>Người dùng Không xác định:
13590000</t>
        </r>
      </text>
    </comment>
    <comment ref="B14" authorId="1" shapeId="0" xr:uid="{6FD46352-7F3D-7D42-BB09-3CF71785720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4" authorId="1" shapeId="0" xr:uid="{92A4896F-B51C-6A4E-A272-9AAF034F9470}">
      <text>
        <r>
          <rPr>
            <sz val="12"/>
            <color rgb="FF000000"/>
            <rFont val="Aptos Narrow"/>
            <family val="2"/>
          </rPr>
          <t>was 12290</t>
        </r>
      </text>
    </comment>
    <comment ref="F14" authorId="2" shapeId="0" xr:uid="{06C415D3-D4BC-6744-BA21-40DC8F54C484}">
      <text>
        <r>
          <rPr>
            <sz val="12"/>
            <color theme="1"/>
            <rFont val="Aptos Narrow"/>
            <family val="2"/>
            <scheme val="minor"/>
          </rPr>
          <t>Người dùng Không xác định:
12090000</t>
        </r>
      </text>
    </comment>
    <comment ref="D15" authorId="6" shapeId="0" xr:uid="{895BE311-42ED-0F41-BC5B-E44644938E55}">
      <text>
        <r>
          <rPr>
            <sz val="12"/>
            <color theme="1"/>
            <rFont val="Aptos Narrow"/>
            <family val="2"/>
            <scheme val="minor"/>
          </rPr>
          <t>Việt Hoàng:
11.990</t>
        </r>
      </text>
    </comment>
    <comment ref="E15" authorId="1" shapeId="0" xr:uid="{5E58E659-37BA-B24B-8C48-B0E8FE59F47D}">
      <text>
        <r>
          <rPr>
            <b/>
            <sz val="10"/>
            <color rgb="FF000000"/>
            <rFont val="Tahoma"/>
            <family val="2"/>
          </rPr>
          <t>was 13290</t>
        </r>
        <r>
          <rPr>
            <sz val="10"/>
            <color rgb="FF000000"/>
            <rFont val="Tahoma"/>
            <family val="2"/>
          </rPr>
          <t xml:space="preserve">
</t>
        </r>
        <r>
          <rPr>
            <sz val="10"/>
            <color rgb="FF000000"/>
            <rFont val="Tahoma"/>
            <family val="2"/>
          </rPr>
          <t>Giảm 200K HSSV</t>
        </r>
      </text>
    </comment>
    <comment ref="B16" authorId="1" shapeId="0" xr:uid="{CA4A1109-7C01-064C-87BA-067791C0D1CF}">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5" shapeId="0" xr:uid="{06D80B7F-4340-9E42-A857-B26C9BDA9F4C}">
      <text>
        <r>
          <rPr>
            <b/>
            <sz val="10"/>
            <color rgb="FF000000"/>
            <rFont val="Tahoma"/>
            <family val="2"/>
          </rPr>
          <t>W7 8890</t>
        </r>
      </text>
    </comment>
    <comment ref="D16" authorId="0" shapeId="0" xr:uid="{E33940BA-9342-4BFA-B831-826BB5BF8C7A}">
      <text>
        <r>
          <rPr>
            <sz val="12"/>
            <color theme="1"/>
            <rFont val="Aptos Narrow"/>
            <family val="2"/>
            <scheme val="minor"/>
          </rPr>
          <t>chit trang:
8.990</t>
        </r>
      </text>
    </comment>
    <comment ref="E16" authorId="1" shapeId="0" xr:uid="{5D531366-4967-AA4D-BE9E-FCE2961F06FF}">
      <text>
        <r>
          <rPr>
            <b/>
            <sz val="10"/>
            <color rgb="FF000000"/>
            <rFont val="Tahoma"/>
            <family val="2"/>
          </rPr>
          <t>was 9190</t>
        </r>
        <r>
          <rPr>
            <sz val="10"/>
            <color rgb="FF000000"/>
            <rFont val="Tahoma"/>
            <family val="2"/>
          </rPr>
          <t xml:space="preserve">
</t>
        </r>
        <r>
          <rPr>
            <sz val="10"/>
            <color rgb="FF000000"/>
            <rFont val="Tahoma"/>
            <family val="2"/>
          </rPr>
          <t>Giả 200K HSSV</t>
        </r>
      </text>
    </comment>
    <comment ref="F16" authorId="2" shapeId="0" xr:uid="{2C17D678-D67E-364F-AC29-B35D3FF7E552}">
      <text>
        <r>
          <rPr>
            <sz val="12"/>
            <color rgb="FF000000"/>
            <rFont val="Aptos Narrow"/>
            <family val="2"/>
          </rPr>
          <t xml:space="preserve">Người dùng Không xác định:
</t>
        </r>
        <r>
          <rPr>
            <sz val="12"/>
            <color rgb="FF000000"/>
            <rFont val="Aptos Narrow"/>
            <family val="2"/>
          </rPr>
          <t>8.790</t>
        </r>
      </text>
    </comment>
    <comment ref="G16" authorId="7" shapeId="0" xr:uid="{4ACC4418-68E3-0C40-A7BE-BA964297FD81}">
      <text>
        <r>
          <rPr>
            <b/>
            <sz val="10"/>
            <color rgb="FF000000"/>
            <rFont val="Tahoma"/>
            <family val="2"/>
          </rPr>
          <t>8990</t>
        </r>
      </text>
    </comment>
    <comment ref="B17" authorId="1" shapeId="0" xr:uid="{06D58741-CEF8-A54A-BD91-C6722161889F}">
      <text>
        <r>
          <rPr>
            <b/>
            <sz val="10"/>
            <color rgb="FF000000"/>
            <rFont val="Tahoma"/>
            <family val="2"/>
          </rPr>
          <t>was 14390</t>
        </r>
      </text>
    </comment>
    <comment ref="C17" authorId="5" shapeId="0" xr:uid="{3A9F7071-F3A2-A34C-8066-321CF98FB1BC}">
      <text>
        <r>
          <rPr>
            <b/>
            <sz val="10"/>
            <color rgb="FF000000"/>
            <rFont val="Tahoma"/>
            <family val="2"/>
          </rPr>
          <t>W7 13690</t>
        </r>
      </text>
    </comment>
    <comment ref="E17" authorId="1" shapeId="0" xr:uid="{64ACF997-15E7-B44F-B2E1-080435ABD3F1}">
      <text>
        <r>
          <rPr>
            <b/>
            <sz val="10"/>
            <color rgb="FF000000"/>
            <rFont val="Tahoma"/>
            <family val="2"/>
          </rPr>
          <t xml:space="preserve">was 15590
</t>
        </r>
        <r>
          <rPr>
            <b/>
            <sz val="10"/>
            <color rgb="FF000000"/>
            <rFont val="Tahoma"/>
            <family val="2"/>
          </rPr>
          <t>hssv 200</t>
        </r>
      </text>
    </comment>
    <comment ref="F17" authorId="2" shapeId="0" xr:uid="{65B14C69-1914-CC47-945E-E7B303387CAF}">
      <text>
        <r>
          <rPr>
            <sz val="12"/>
            <color rgb="FF000000"/>
            <rFont val="Aptos Narrow"/>
            <family val="2"/>
          </rPr>
          <t xml:space="preserve">Người dùng Không xác định:
</t>
        </r>
        <r>
          <rPr>
            <sz val="12"/>
            <color rgb="FF000000"/>
            <rFont val="Aptos Narrow"/>
            <family val="2"/>
          </rPr>
          <t>13690</t>
        </r>
      </text>
    </comment>
    <comment ref="G17" authorId="7" shapeId="0" xr:uid="{4AEB43BB-52D5-AA4A-859F-6BCC58E72EA1}">
      <text>
        <r>
          <rPr>
            <b/>
            <sz val="10"/>
            <color rgb="FF000000"/>
            <rFont val="Tahoma"/>
            <family val="2"/>
          </rPr>
          <t>15690</t>
        </r>
      </text>
    </comment>
    <comment ref="C18" authorId="5" shapeId="0" xr:uid="{3B704537-CBD5-5A41-84FB-7887652EBC5D}">
      <text>
        <r>
          <rPr>
            <sz val="12"/>
            <color rgb="FF000000"/>
            <rFont val="Aptos Narrow"/>
            <family val="2"/>
          </rPr>
          <t>W7 19490</t>
        </r>
      </text>
    </comment>
    <comment ref="G18" authorId="7" shapeId="0" xr:uid="{D6C72EAC-9BB6-3B4E-9EFB-F9FC56C8E6B4}">
      <text>
        <r>
          <rPr>
            <b/>
            <sz val="10"/>
            <color rgb="FF000000"/>
            <rFont val="Tahoma"/>
            <family val="2"/>
          </rPr>
          <t>Tran Dat:</t>
        </r>
        <r>
          <rPr>
            <sz val="10"/>
            <color rgb="FF000000"/>
            <rFont val="Tahoma"/>
            <family val="2"/>
          </rPr>
          <t xml:space="preserve">
</t>
        </r>
        <r>
          <rPr>
            <sz val="10"/>
            <color rgb="FF000000"/>
            <rFont val="Tahoma"/>
            <family val="2"/>
          </rPr>
          <t xml:space="preserve">19990
</t>
        </r>
      </text>
    </comment>
    <comment ref="F19" authorId="2" shapeId="0" xr:uid="{6ED06A8D-4B0E-FA4B-9B8C-E8B5AAC2CB60}">
      <text>
        <r>
          <rPr>
            <sz val="12"/>
            <color theme="1"/>
            <rFont val="Aptos Narrow"/>
            <family val="2"/>
            <scheme val="minor"/>
          </rPr>
          <t>Người dùng Không xác định:
28190000</t>
        </r>
      </text>
    </comment>
    <comment ref="B20" authorId="1" shapeId="0" xr:uid="{624FDDD8-823B-9441-8DD7-D6DCB1A63749}">
      <text>
        <r>
          <rPr>
            <b/>
            <sz val="10"/>
            <color rgb="FF000000"/>
            <rFont val="Tahoma"/>
            <family val="2"/>
          </rPr>
          <t>was 36640</t>
        </r>
      </text>
    </comment>
    <comment ref="F20" authorId="2" shapeId="0" xr:uid="{3F29CC0F-33C3-1446-9F71-842B53850467}">
      <text>
        <r>
          <rPr>
            <sz val="12"/>
            <color rgb="FF000000"/>
            <rFont val="Aptos Narrow"/>
            <family val="2"/>
          </rPr>
          <t xml:space="preserve">Người dùng Không xác định:
</t>
        </r>
        <r>
          <rPr>
            <sz val="12"/>
            <color rgb="FF000000"/>
            <rFont val="Aptos Narrow"/>
            <family val="2"/>
          </rPr>
          <t>35.890</t>
        </r>
      </text>
    </comment>
    <comment ref="C21" authorId="5" shapeId="0" xr:uid="{3E23A33E-B308-E241-95CB-0753971CC73A}">
      <text>
        <r>
          <rPr>
            <b/>
            <sz val="10"/>
            <color rgb="FF000000"/>
            <rFont val="Tahoma"/>
            <family val="2"/>
          </rPr>
          <t>W7 6890</t>
        </r>
      </text>
    </comment>
    <comment ref="F21" authorId="2" shapeId="0" xr:uid="{C008B025-62D4-9248-97E4-F7F01C59D9A2}">
      <text>
        <r>
          <rPr>
            <sz val="12"/>
            <color theme="1"/>
            <rFont val="Aptos Narrow"/>
            <family val="2"/>
            <scheme val="minor"/>
          </rPr>
          <t>Người dùng Không xác định:
6390000</t>
        </r>
      </text>
    </comment>
    <comment ref="G21" authorId="7" shapeId="0" xr:uid="{BB11B3A2-731C-E547-9A1C-6BD43155F1F5}">
      <text>
        <r>
          <rPr>
            <b/>
            <sz val="10"/>
            <color rgb="FF000000"/>
            <rFont val="Tahoma"/>
            <family val="2"/>
          </rPr>
          <t>Tran Dat:</t>
        </r>
        <r>
          <rPr>
            <sz val="10"/>
            <color rgb="FF000000"/>
            <rFont val="Tahoma"/>
            <family val="2"/>
          </rPr>
          <t xml:space="preserve">
</t>
        </r>
        <r>
          <rPr>
            <sz val="10"/>
            <color rgb="FF000000"/>
            <rFont val="Tahoma"/>
            <family val="2"/>
          </rPr>
          <t>6990</t>
        </r>
      </text>
    </comment>
    <comment ref="C22" authorId="5" shapeId="0" xr:uid="{759A9A67-EFE5-1841-BAA4-BB0E887C6A54}">
      <text>
        <r>
          <rPr>
            <b/>
            <sz val="10"/>
            <color rgb="FF000000"/>
            <rFont val="Tahoma"/>
            <family val="2"/>
          </rPr>
          <t>W7 8490</t>
        </r>
      </text>
    </comment>
    <comment ref="F22" authorId="3" shapeId="0" xr:uid="{28D43129-AEB7-4325-B346-63A42EB0B556}">
      <text>
        <r>
          <rPr>
            <sz val="12"/>
            <color theme="1"/>
            <rFont val="Aptos Narrow"/>
            <family val="2"/>
            <scheme val="minor"/>
          </rPr>
          <t>danielnguyen6111998@gmail.com:
8290000</t>
        </r>
      </text>
    </comment>
    <comment ref="D23" authorId="0" shapeId="0" xr:uid="{993F28C8-3D4D-40A1-A793-6AB2E59E5533}">
      <text>
        <r>
          <rPr>
            <sz val="12"/>
            <color theme="1"/>
            <rFont val="Aptos Narrow"/>
            <family val="2"/>
            <scheme val="minor"/>
          </rPr>
          <t>chit trang:
7.890</t>
        </r>
      </text>
    </comment>
    <comment ref="F23" authorId="3" shapeId="0" xr:uid="{07D14B45-26F6-466F-8469-145AD0B3C4D5}">
      <text>
        <r>
          <rPr>
            <sz val="12"/>
            <color theme="1"/>
            <rFont val="Aptos Narrow"/>
            <family val="2"/>
            <scheme val="minor"/>
          </rPr>
          <t>danielnguyen6111998@gmail.com:
7390000</t>
        </r>
      </text>
    </comment>
    <comment ref="G23" authorId="7" shapeId="0" xr:uid="{D7C4E364-7AB7-F749-972B-2EDE9F2BECEE}">
      <text>
        <r>
          <rPr>
            <b/>
            <sz val="10"/>
            <color rgb="FF000000"/>
            <rFont val="Tahoma"/>
            <family val="2"/>
          </rPr>
          <t>Tran Dat:</t>
        </r>
        <r>
          <rPr>
            <sz val="10"/>
            <color rgb="FF000000"/>
            <rFont val="Tahoma"/>
            <family val="2"/>
          </rPr>
          <t xml:space="preserve">
</t>
        </r>
        <r>
          <rPr>
            <sz val="10"/>
            <color rgb="FF000000"/>
            <rFont val="Tahoma"/>
            <family val="2"/>
          </rPr>
          <t>7890</t>
        </r>
      </text>
    </comment>
    <comment ref="C25" authorId="5" shapeId="0" xr:uid="{6C3D90A3-7F75-B14B-BAB4-582383217FEA}">
      <text>
        <r>
          <rPr>
            <b/>
            <sz val="10"/>
            <color rgb="FF000000"/>
            <rFont val="Tahoma"/>
            <family val="2"/>
          </rPr>
          <t>W7 11490</t>
        </r>
      </text>
    </comment>
    <comment ref="F25" authorId="3" shapeId="0" xr:uid="{659C97CF-7019-4E6C-B03B-F06CE6693CF7}">
      <text>
        <r>
          <rPr>
            <sz val="12"/>
            <color theme="1"/>
            <rFont val="Aptos Narrow"/>
            <family val="2"/>
            <scheme val="minor"/>
          </rPr>
          <t>danielnguyen6111998@gmail.com:
10990000</t>
        </r>
      </text>
    </comment>
    <comment ref="C27" authorId="5" shapeId="0" xr:uid="{00B152AF-0C55-B34E-B9F0-713ADD1A9E9B}">
      <text>
        <r>
          <rPr>
            <b/>
            <sz val="10"/>
            <color rgb="FF000000"/>
            <rFont val="Tahoma"/>
            <family val="2"/>
          </rPr>
          <t>W7 12350</t>
        </r>
      </text>
    </comment>
    <comment ref="F27" authorId="2" shapeId="0" xr:uid="{314DE357-4D1B-1F4A-A9B7-CBDF02CBE2B4}">
      <text>
        <r>
          <rPr>
            <sz val="12"/>
            <color theme="1"/>
            <rFont val="Aptos Narrow"/>
            <family val="2"/>
            <scheme val="minor"/>
          </rPr>
          <t>11990000</t>
        </r>
      </text>
    </comment>
    <comment ref="F28" authorId="3" shapeId="0" xr:uid="{109EDBF2-C481-40AA-B3DA-D52A69122FDB}">
      <text>
        <r>
          <rPr>
            <sz val="12"/>
            <color theme="1"/>
            <rFont val="Aptos Narrow"/>
            <family val="2"/>
            <scheme val="minor"/>
          </rPr>
          <t>danielnguyen6111998@gmail.com:
15349000</t>
        </r>
      </text>
    </comment>
    <comment ref="D29" authorId="0" shapeId="0" xr:uid="{E301DA32-FD65-2246-94AD-BB7E53EBCD6C}">
      <text>
        <r>
          <rPr>
            <sz val="12"/>
            <color theme="1"/>
            <rFont val="Aptos Narrow"/>
            <family val="2"/>
            <scheme val="minor"/>
          </rPr>
          <t>chit trang:
23.790k</t>
        </r>
      </text>
    </comment>
    <comment ref="B30" authorId="1" shapeId="0" xr:uid="{58EEDF9F-3856-FD42-8975-AB388888A9CE}">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0" authorId="5" shapeId="0" xr:uid="{2AC4D8E0-60D0-2D48-A593-947A79FD661E}">
      <text>
        <r>
          <rPr>
            <b/>
            <sz val="10"/>
            <color rgb="FF000000"/>
            <rFont val="Tahoma"/>
            <family val="2"/>
          </rPr>
          <t>W7 5290</t>
        </r>
      </text>
    </comment>
    <comment ref="D30" authorId="0" shapeId="0" xr:uid="{4DE2A1C6-E21F-420F-9667-BB0898436F49}">
      <text>
        <r>
          <rPr>
            <sz val="12"/>
            <color theme="1"/>
            <rFont val="Aptos Narrow"/>
            <family val="2"/>
            <scheme val="minor"/>
          </rPr>
          <t>chit trang:
5.390</t>
        </r>
      </text>
    </comment>
    <comment ref="F30" authorId="2" shapeId="0" xr:uid="{6759A9CA-41BB-4FA3-8C5F-72C2610D388C}">
      <text>
        <r>
          <rPr>
            <sz val="12"/>
            <color theme="1"/>
            <rFont val="Aptos Narrow"/>
            <family val="2"/>
            <scheme val="minor"/>
          </rPr>
          <t>Người dùng Không xác định:
5090000</t>
        </r>
      </text>
    </comment>
    <comment ref="B31" authorId="1" shapeId="0" xr:uid="{FDBDC520-7EFB-BC4E-A6B3-8728A3F5DDB3}">
      <text>
        <r>
          <rPr>
            <b/>
            <sz val="10"/>
            <color rgb="FF000000"/>
            <rFont val="Tahoma"/>
            <family val="2"/>
          </rPr>
          <t xml:space="preserve">was 4490
</t>
        </r>
      </text>
    </comment>
    <comment ref="C31" authorId="5" shapeId="0" xr:uid="{2D97D363-530E-BB46-B8BC-018B2C340299}">
      <text>
        <r>
          <rPr>
            <b/>
            <sz val="10"/>
            <color rgb="FF000000"/>
            <rFont val="Tahoma"/>
            <family val="2"/>
          </rPr>
          <t>W7 4890</t>
        </r>
      </text>
    </comment>
    <comment ref="D31" authorId="0" shapeId="0" xr:uid="{3EB98ED8-99F0-40B8-BAD8-5B2C9C22D8C6}">
      <text>
        <r>
          <rPr>
            <sz val="12"/>
            <color theme="1"/>
            <rFont val="Aptos Narrow"/>
            <family val="2"/>
            <scheme val="minor"/>
          </rPr>
          <t>chit trang:
4.490</t>
        </r>
      </text>
    </comment>
    <comment ref="E31" authorId="1" shapeId="0" xr:uid="{0103C36B-5FF4-124C-8183-16470B9B4AFD}">
      <text>
        <r>
          <rPr>
            <b/>
            <sz val="10"/>
            <color rgb="FF000000"/>
            <rFont val="Tahoma"/>
            <family val="2"/>
          </rPr>
          <t>was 4490</t>
        </r>
        <r>
          <rPr>
            <sz val="10"/>
            <color rgb="FF000000"/>
            <rFont val="Tahoma"/>
            <family val="2"/>
          </rPr>
          <t xml:space="preserve">
</t>
        </r>
      </text>
    </comment>
    <comment ref="F31" authorId="2" shapeId="0" xr:uid="{EA67D949-DC09-6D47-BAA6-3D6D491D2B83}">
      <text>
        <r>
          <rPr>
            <sz val="12"/>
            <color rgb="FF000000"/>
            <rFont val="Aptos Narrow"/>
            <family val="2"/>
          </rPr>
          <t xml:space="preserve">Người dùng Không xác định:
</t>
        </r>
        <r>
          <rPr>
            <sz val="12"/>
            <color rgb="FF000000"/>
            <rFont val="Aptos Narrow"/>
            <family val="2"/>
          </rPr>
          <t>3.090</t>
        </r>
      </text>
    </comment>
    <comment ref="G31" authorId="4" shapeId="0" xr:uid="{556962A4-7D14-874F-BFD2-9E3415DCC9CF}">
      <text>
        <r>
          <rPr>
            <b/>
            <sz val="10"/>
            <color rgb="FF000000"/>
            <rFont val="Tahoma"/>
            <family val="2"/>
          </rPr>
          <t>Dat's MacBook Pro:</t>
        </r>
        <r>
          <rPr>
            <sz val="10"/>
            <color rgb="FF000000"/>
            <rFont val="Tahoma"/>
            <family val="2"/>
          </rPr>
          <t xml:space="preserve">
</t>
        </r>
        <r>
          <rPr>
            <sz val="10"/>
            <color rgb="FF000000"/>
            <rFont val="Tahoma"/>
            <family val="2"/>
          </rPr>
          <t>45</t>
        </r>
        <r>
          <rPr>
            <i/>
            <sz val="10"/>
            <color rgb="FF000000"/>
            <rFont val="Tahoma"/>
            <family val="2"/>
          </rPr>
          <t>50</t>
        </r>
      </text>
    </comment>
    <comment ref="B32" authorId="1" shapeId="0" xr:uid="{9FB42270-0389-624A-AEC1-D479248CCBCA}">
      <text>
        <r>
          <rPr>
            <b/>
            <sz val="10"/>
            <color rgb="FF000000"/>
            <rFont val="Tahoma"/>
            <family val="2"/>
          </rPr>
          <t>was 3190</t>
        </r>
      </text>
    </comment>
    <comment ref="C32" authorId="5" shapeId="0" xr:uid="{58D793F1-8DC1-7342-BE03-125FC64FC6C9}">
      <text>
        <r>
          <rPr>
            <b/>
            <sz val="10"/>
            <color rgb="FF000000"/>
            <rFont val="Tahoma"/>
            <family val="2"/>
          </rPr>
          <t>W7 3690</t>
        </r>
      </text>
    </comment>
    <comment ref="D32" authorId="0" shapeId="0" xr:uid="{5CAB1D97-4C36-304B-A2B3-11E7591AEE99}">
      <text>
        <r>
          <rPr>
            <sz val="12"/>
            <color theme="1"/>
            <rFont val="Aptos Narrow"/>
            <family val="2"/>
            <scheme val="minor"/>
          </rPr>
          <t>chit trang:
3.390</t>
        </r>
      </text>
    </comment>
    <comment ref="E32" authorId="1" shapeId="0" xr:uid="{2C9A2896-0E1E-0D4A-9E3D-BF755BDDF284}">
      <text>
        <r>
          <rPr>
            <b/>
            <sz val="10"/>
            <color rgb="FF000000"/>
            <rFont val="Tahoma"/>
            <family val="2"/>
          </rPr>
          <t>was 3390</t>
        </r>
        <r>
          <rPr>
            <sz val="10"/>
            <color rgb="FF000000"/>
            <rFont val="Tahoma"/>
            <family val="2"/>
          </rPr>
          <t xml:space="preserve">
</t>
        </r>
      </text>
    </comment>
    <comment ref="G32" authorId="4" shapeId="0" xr:uid="{4E0548D3-DC66-CE47-B015-D0AE1AF4E7BE}">
      <text>
        <r>
          <rPr>
            <b/>
            <sz val="10"/>
            <color rgb="FF000000"/>
            <rFont val="Tahoma"/>
            <family val="2"/>
          </rPr>
          <t>Dat's MacBook Pro:</t>
        </r>
        <r>
          <rPr>
            <sz val="10"/>
            <color rgb="FF000000"/>
            <rFont val="Tahoma"/>
            <family val="2"/>
          </rPr>
          <t xml:space="preserve">
</t>
        </r>
        <r>
          <rPr>
            <sz val="10"/>
            <color rgb="FF000000"/>
            <rFont val="Tahoma"/>
            <family val="2"/>
          </rPr>
          <t>3390</t>
        </r>
      </text>
    </comment>
    <comment ref="C33" authorId="5" shapeId="0" xr:uid="{83A92DB3-157F-B74F-86CB-2A829EE95F38}">
      <text>
        <r>
          <rPr>
            <b/>
            <sz val="10"/>
            <color rgb="FF000000"/>
            <rFont val="Tahoma"/>
            <family val="2"/>
          </rPr>
          <t>W7 6790</t>
        </r>
      </text>
    </comment>
    <comment ref="C34" authorId="5" shapeId="0" xr:uid="{670BF694-DAF3-C84E-9024-91A894140A53}">
      <text>
        <r>
          <rPr>
            <b/>
            <sz val="10"/>
            <color rgb="FF000000"/>
            <rFont val="Tahoma"/>
            <family val="2"/>
          </rPr>
          <t>W7 19890</t>
        </r>
      </text>
    </comment>
    <comment ref="F34" authorId="2" shapeId="0" xr:uid="{72B4966E-F1AC-1D41-8730-C4DC3F6A68E6}">
      <text>
        <r>
          <rPr>
            <sz val="12"/>
            <color theme="1"/>
            <rFont val="Aptos Narrow"/>
            <family val="2"/>
            <scheme val="minor"/>
          </rPr>
          <t>Người dùng Không xác định: 19.790</t>
        </r>
      </text>
    </comment>
    <comment ref="C35" authorId="5" shapeId="0" xr:uid="{C2C92D40-ECB6-884C-9A94-44E957B54B68}">
      <text>
        <r>
          <rPr>
            <b/>
            <sz val="10"/>
            <color rgb="FF000000"/>
            <rFont val="Tahoma"/>
            <family val="2"/>
          </rPr>
          <t>W7 24990</t>
        </r>
      </text>
    </comment>
    <comment ref="F35" authorId="2" shapeId="0" xr:uid="{8421FFCF-2E79-CB4A-80F6-E45DD918181A}">
      <text>
        <r>
          <rPr>
            <sz val="12"/>
            <color theme="1"/>
            <rFont val="Aptos Narrow"/>
            <family val="2"/>
            <scheme val="minor"/>
          </rPr>
          <t>Người dùng Không xác định:
25.190</t>
        </r>
      </text>
    </comment>
    <comment ref="C36" authorId="5" shapeId="0" xr:uid="{E5944F1F-239A-FD4C-974D-577F00C925DC}">
      <text>
        <r>
          <rPr>
            <b/>
            <sz val="10"/>
            <color rgb="FF000000"/>
            <rFont val="Tahoma"/>
            <family val="2"/>
          </rPr>
          <t>W7 29690</t>
        </r>
      </text>
    </comment>
    <comment ref="D36" authorId="0" shapeId="0" xr:uid="{F90F0761-873E-4B33-A7C7-1F1692559CED}">
      <text>
        <r>
          <rPr>
            <sz val="12"/>
            <color theme="1"/>
            <rFont val="Aptos Narrow"/>
            <family val="2"/>
            <scheme val="minor"/>
          </rPr>
          <t>chit trang:
29.890</t>
        </r>
      </text>
    </comment>
    <comment ref="G36" authorId="4" shapeId="0" xr:uid="{51B3C593-495E-724B-BD0C-5FBB08E14CC3}">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xr:uid="{0CEA1CC2-598B-1D44-AC42-7C2E5ED90F9E}">
      <text>
        <r>
          <rPr>
            <sz val="12"/>
            <color theme="1"/>
            <rFont val="Aptos Narrow"/>
            <family val="2"/>
            <scheme val="minor"/>
          </rPr>
          <t>chit trang:
30.890</t>
        </r>
      </text>
    </comment>
    <comment ref="F3" authorId="1" shapeId="0" xr:uid="{8BEABF6C-4DCB-7C45-8D53-6F13E1D9620B}">
      <text>
        <r>
          <rPr>
            <sz val="12"/>
            <color rgb="FF000000"/>
            <rFont val="Aptos Narrow"/>
            <family val="2"/>
          </rPr>
          <t xml:space="preserve">Người dùng Không xác định:
</t>
        </r>
        <r>
          <rPr>
            <sz val="12"/>
            <color rgb="FF000000"/>
            <rFont val="Aptos Narrow"/>
            <family val="2"/>
          </rPr>
          <t>31.990</t>
        </r>
      </text>
    </comment>
    <comment ref="D4" authorId="1" shapeId="0" xr:uid="{A5B55420-EA36-447F-B7DC-EBAAAF620DCB}">
      <text>
        <r>
          <rPr>
            <sz val="12"/>
            <color theme="1"/>
            <rFont val="Aptos Narrow"/>
            <family val="2"/>
            <scheme val="minor"/>
          </rPr>
          <t>Người dùng Không xác định:
34.990</t>
        </r>
      </text>
    </comment>
    <comment ref="F4" authorId="2" shapeId="0" xr:uid="{54F69876-69B9-4939-ABA4-71928A1ED4C9}">
      <text>
        <r>
          <rPr>
            <sz val="12"/>
            <color theme="1"/>
            <rFont val="Aptos Narrow"/>
            <family val="2"/>
            <scheme val="minor"/>
          </rPr>
          <t>danielnguyen6111998@gmail.com:
34790000</t>
        </r>
      </text>
    </comment>
    <comment ref="G4" authorId="3" shapeId="0" xr:uid="{00252F5F-9840-5743-84A1-482D3DC25405}">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G5" authorId="3" shapeId="0" xr:uid="{3B9C5F4F-23D8-F04D-A92C-67D0B4AD2D9C}">
      <text>
        <r>
          <rPr>
            <b/>
            <sz val="10"/>
            <color rgb="FF000000"/>
            <rFont val="Tahoma"/>
            <family val="2"/>
          </rPr>
          <t>Dat's MacBook Pro:</t>
        </r>
        <r>
          <rPr>
            <sz val="10"/>
            <color rgb="FF000000"/>
            <rFont val="Tahoma"/>
            <family val="2"/>
          </rPr>
          <t xml:space="preserve">
</t>
        </r>
        <r>
          <rPr>
            <sz val="10"/>
            <color rgb="FF000000"/>
            <rFont val="Tahoma"/>
            <family val="2"/>
          </rPr>
          <t>37990</t>
        </r>
      </text>
    </comment>
    <comment ref="G6" authorId="3" shapeId="0" xr:uid="{BB9A2624-8ABC-154F-9484-069A85E49062}">
      <text>
        <r>
          <rPr>
            <b/>
            <sz val="10"/>
            <color rgb="FF000000"/>
            <rFont val="Tahoma"/>
            <family val="2"/>
          </rPr>
          <t>Dat's MacBook Pro:</t>
        </r>
        <r>
          <rPr>
            <sz val="10"/>
            <color rgb="FF000000"/>
            <rFont val="Tahoma"/>
            <family val="2"/>
          </rPr>
          <t xml:space="preserve">
</t>
        </r>
        <r>
          <rPr>
            <sz val="10"/>
            <color rgb="FF000000"/>
            <rFont val="Tahoma"/>
            <family val="2"/>
          </rPr>
          <t>15290</t>
        </r>
      </text>
    </comment>
    <comment ref="D7" authorId="1" shapeId="0" xr:uid="{EACE927A-A4EA-4C8E-92E5-A6BA70A13002}">
      <text>
        <r>
          <rPr>
            <sz val="12"/>
            <color theme="1"/>
            <rFont val="Aptos Narrow"/>
            <family val="2"/>
            <scheme val="minor"/>
          </rPr>
          <t>Người dùng Không xác định:
21.090</t>
        </r>
      </text>
    </comment>
    <comment ref="F7" authorId="1" shapeId="0" xr:uid="{75470801-E14B-4B49-9B2F-2573A57FE1DC}">
      <text>
        <r>
          <rPr>
            <sz val="12"/>
            <color theme="1"/>
            <rFont val="Aptos Narrow"/>
            <family val="2"/>
            <scheme val="minor"/>
          </rPr>
          <t>Người dùng Không xác định:
20990000</t>
        </r>
      </text>
    </comment>
    <comment ref="B8" authorId="4" shapeId="0" xr:uid="{57C5F243-BEC7-C74E-9B6A-92700A3DBD23}">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G8" authorId="3" shapeId="0" xr:uid="{D3034B26-8614-3345-9F30-74260D648ECA}">
      <text>
        <r>
          <rPr>
            <b/>
            <sz val="10"/>
            <color rgb="FF000000"/>
            <rFont val="Tahoma"/>
            <family val="2"/>
          </rPr>
          <t>Dat's MacBook Pro:</t>
        </r>
        <r>
          <rPr>
            <sz val="10"/>
            <color rgb="FF000000"/>
            <rFont val="Tahoma"/>
            <family val="2"/>
          </rPr>
          <t xml:space="preserve">
</t>
        </r>
        <r>
          <rPr>
            <sz val="10"/>
            <color rgb="FF000000"/>
            <rFont val="Tahoma"/>
            <family val="2"/>
          </rPr>
          <t>23.990</t>
        </r>
      </text>
    </comment>
    <comment ref="B10" authorId="4" shapeId="0" xr:uid="{578D1F2D-C715-684E-BF16-0209CA8014E2}">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5" shapeId="0" xr:uid="{79F8A22D-21F8-8540-82A0-792623EB87E8}">
      <text>
        <r>
          <rPr>
            <sz val="12"/>
            <color theme="1"/>
            <rFont val="Aptos Narrow"/>
            <family val="2"/>
            <scheme val="minor"/>
          </rPr>
          <t>Việt Hoàng:
30.5900</t>
        </r>
      </text>
    </comment>
    <comment ref="F10" authorId="2" shapeId="0" xr:uid="{169391E0-64F8-4F02-82EB-A168BA79D088}">
      <text>
        <r>
          <rPr>
            <sz val="12"/>
            <color theme="1"/>
            <rFont val="Aptos Narrow"/>
            <family val="2"/>
            <scheme val="minor"/>
          </rPr>
          <t>danielnguyen6111998@gmail.com:
30390000</t>
        </r>
      </text>
    </comment>
    <comment ref="G10" authorId="3" shapeId="0" xr:uid="{5CC19021-7D9A-934F-8ED9-95A5BD0D550A}">
      <text>
        <r>
          <rPr>
            <b/>
            <sz val="10"/>
            <color rgb="FF000000"/>
            <rFont val="Tahoma"/>
            <family val="2"/>
          </rPr>
          <t>Dat's MacBook Pro:</t>
        </r>
        <r>
          <rPr>
            <sz val="10"/>
            <color rgb="FF000000"/>
            <rFont val="Tahoma"/>
            <family val="2"/>
          </rPr>
          <t xml:space="preserve">
</t>
        </r>
        <r>
          <rPr>
            <sz val="10"/>
            <color rgb="FF000000"/>
            <rFont val="Tahoma"/>
            <family val="2"/>
          </rPr>
          <t>30390</t>
        </r>
      </text>
    </comment>
    <comment ref="D11" authorId="0" shapeId="0" xr:uid="{20044590-7009-9547-B61E-646DC8EC2388}">
      <text>
        <r>
          <rPr>
            <sz val="12"/>
            <color theme="1"/>
            <rFont val="Aptos Narrow"/>
            <family val="2"/>
            <scheme val="minor"/>
          </rPr>
          <t>chit trang:
17.090k</t>
        </r>
      </text>
    </comment>
    <comment ref="F11" authorId="1" shapeId="0" xr:uid="{F52D935B-6C64-43DA-91A2-D50FF800200C}">
      <text>
        <r>
          <rPr>
            <sz val="12"/>
            <color theme="1"/>
            <rFont val="Aptos Narrow"/>
            <family val="2"/>
            <scheme val="minor"/>
          </rPr>
          <t>Người dùng Không xác định:
16990000</t>
        </r>
      </text>
    </comment>
    <comment ref="F12" authorId="1" shapeId="0" xr:uid="{B680E2B2-B24B-442B-BC3D-5F2D15590E06}">
      <text>
        <r>
          <rPr>
            <sz val="12"/>
            <color rgb="FF000000"/>
            <rFont val="Aptos Narrow"/>
            <family val="2"/>
          </rPr>
          <t xml:space="preserve">Người dùng Không xác định:
</t>
        </r>
        <r>
          <rPr>
            <sz val="12"/>
            <color rgb="FF000000"/>
            <rFont val="Aptos Narrow"/>
            <family val="2"/>
          </rPr>
          <t>18.990</t>
        </r>
      </text>
    </comment>
    <comment ref="D13" authorId="1" shapeId="0" xr:uid="{11E464F1-4D5C-4729-9B89-F18751209223}">
      <text>
        <r>
          <rPr>
            <sz val="12"/>
            <color theme="1"/>
            <rFont val="Aptos Narrow"/>
            <family val="2"/>
            <scheme val="minor"/>
          </rPr>
          <t>Người dùng Không xác định:
13.690</t>
        </r>
      </text>
    </comment>
    <comment ref="F13" authorId="1" shapeId="0" xr:uid="{6B053275-70B2-46F4-A201-CB8CA52EBE5C}">
      <text>
        <r>
          <rPr>
            <sz val="12"/>
            <color theme="1"/>
            <rFont val="Aptos Narrow"/>
            <family val="2"/>
            <scheme val="minor"/>
          </rPr>
          <t>Người dùng Không xác định:
13590000</t>
        </r>
      </text>
    </comment>
    <comment ref="B14" authorId="4" shapeId="0" xr:uid="{EFA89174-634B-4141-BD96-5EAD1B4F2E6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1" shapeId="0" xr:uid="{845FE541-FF92-457C-86D0-9210C0C1525B}">
      <text>
        <r>
          <rPr>
            <sz val="12"/>
            <color theme="1"/>
            <rFont val="Aptos Narrow"/>
            <family val="2"/>
            <scheme val="minor"/>
          </rPr>
          <t>Người dùng Không xác định:
12.090</t>
        </r>
      </text>
    </comment>
    <comment ref="F14" authorId="1" shapeId="0" xr:uid="{AAD68E5B-2E36-4F28-B308-DBF30DD48771}">
      <text>
        <r>
          <rPr>
            <sz val="12"/>
            <color theme="1"/>
            <rFont val="Aptos Narrow"/>
            <family val="2"/>
            <scheme val="minor"/>
          </rPr>
          <t>Người dùng Không xác định:
12090000</t>
        </r>
      </text>
    </comment>
    <comment ref="B16" authorId="4" shapeId="0" xr:uid="{080ACD64-3B37-9244-BDEB-DC6720844714}">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6" shapeId="0" xr:uid="{1D5572A9-7795-E041-B9A8-BF4D8506DE35}">
      <text>
        <r>
          <rPr>
            <b/>
            <sz val="10"/>
            <color rgb="FF000000"/>
            <rFont val="Tahoma"/>
            <family val="2"/>
          </rPr>
          <t>W8 8790</t>
        </r>
      </text>
    </comment>
    <comment ref="D16" authorId="0" shapeId="0" xr:uid="{DD3B4D6D-4042-E14A-9B32-1E7E7F369C8A}">
      <text>
        <r>
          <rPr>
            <sz val="12"/>
            <color theme="1"/>
            <rFont val="Aptos Narrow"/>
            <family val="2"/>
            <scheme val="minor"/>
          </rPr>
          <t>chit trang:
8.790</t>
        </r>
      </text>
    </comment>
    <comment ref="E16" authorId="4" shapeId="0" xr:uid="{15E6E042-2B30-6542-9713-27D512F31AC8}">
      <text>
        <r>
          <rPr>
            <b/>
            <sz val="10"/>
            <color rgb="FF000000"/>
            <rFont val="Tahoma"/>
            <family val="2"/>
          </rPr>
          <t>was 8790</t>
        </r>
        <r>
          <rPr>
            <sz val="10"/>
            <color rgb="FF000000"/>
            <rFont val="Tahoma"/>
            <family val="2"/>
          </rPr>
          <t xml:space="preserve">
</t>
        </r>
        <r>
          <rPr>
            <sz val="10"/>
            <color rgb="FF000000"/>
            <rFont val="Tahoma"/>
            <family val="2"/>
          </rPr>
          <t>Giả 200K HSSV</t>
        </r>
      </text>
    </comment>
    <comment ref="F16" authorId="1" shapeId="0" xr:uid="{C01EBEC5-DC6E-4BED-BAC1-37060DFE9562}">
      <text>
        <r>
          <rPr>
            <sz val="12"/>
            <color rgb="FF000000"/>
            <rFont val="Aptos Narrow"/>
            <family val="2"/>
          </rPr>
          <t xml:space="preserve">Người dùng Không xác định:
</t>
        </r>
        <r>
          <rPr>
            <sz val="12"/>
            <color rgb="FF000000"/>
            <rFont val="Aptos Narrow"/>
            <family val="2"/>
          </rPr>
          <t>8.790</t>
        </r>
      </text>
    </comment>
    <comment ref="G16" authorId="7" shapeId="0" xr:uid="{20811894-3A36-7B4E-8140-ED476B3EB000}">
      <text>
        <r>
          <rPr>
            <b/>
            <sz val="10"/>
            <color rgb="FF000000"/>
            <rFont val="Tahoma"/>
            <family val="2"/>
          </rPr>
          <t>8990</t>
        </r>
      </text>
    </comment>
    <comment ref="B17" authorId="4" shapeId="0" xr:uid="{146EDB6B-EE24-AC43-BB06-0AE1D2304B38}">
      <text>
        <r>
          <rPr>
            <b/>
            <sz val="10"/>
            <color rgb="FF000000"/>
            <rFont val="Tahoma"/>
            <family val="2"/>
          </rPr>
          <t>was 14390</t>
        </r>
      </text>
    </comment>
    <comment ref="C17" authorId="6" shapeId="0" xr:uid="{3E274662-6A18-CB48-AD85-C215A586CC86}">
      <text>
        <r>
          <rPr>
            <b/>
            <sz val="10"/>
            <color rgb="FF000000"/>
            <rFont val="Tahoma"/>
            <family val="2"/>
          </rPr>
          <t>W8 13490</t>
        </r>
      </text>
    </comment>
    <comment ref="D17" authorId="1" shapeId="0" xr:uid="{C545B794-CEE5-457B-BC29-E55B3DE6F1A3}">
      <text>
        <r>
          <rPr>
            <sz val="12"/>
            <color theme="1"/>
            <rFont val="Aptos Narrow"/>
            <family val="2"/>
            <scheme val="minor"/>
          </rPr>
          <t>Người dùng Không xác định:
13.690</t>
        </r>
      </text>
    </comment>
    <comment ref="E17" authorId="4" shapeId="0" xr:uid="{4A4CDDA2-2FBC-0E49-83A5-DC6A62D42F4F}">
      <text>
        <r>
          <rPr>
            <b/>
            <sz val="10"/>
            <color rgb="FF000000"/>
            <rFont val="Tahoma"/>
            <family val="2"/>
          </rPr>
          <t xml:space="preserve">was 13290
</t>
        </r>
        <r>
          <rPr>
            <b/>
            <sz val="10"/>
            <color rgb="FF000000"/>
            <rFont val="Tahoma"/>
            <family val="2"/>
          </rPr>
          <t>hssv 200</t>
        </r>
      </text>
    </comment>
    <comment ref="F17" authorId="1" shapeId="0" xr:uid="{3E0AC8C1-1A11-4C20-A031-38F19FBB1D21}">
      <text>
        <r>
          <rPr>
            <sz val="12"/>
            <color rgb="FF000000"/>
            <rFont val="Aptos Narrow"/>
            <family val="2"/>
          </rPr>
          <t xml:space="preserve">Người dùng Không xác định:
</t>
        </r>
        <r>
          <rPr>
            <sz val="12"/>
            <color rgb="FF000000"/>
            <rFont val="Aptos Narrow"/>
            <family val="2"/>
          </rPr>
          <t>13690</t>
        </r>
      </text>
    </comment>
    <comment ref="G17" authorId="7" shapeId="0" xr:uid="{0691B6F6-2B48-914A-9C3D-456EF5949CC5}">
      <text>
        <r>
          <rPr>
            <b/>
            <sz val="10"/>
            <color rgb="FF000000"/>
            <rFont val="Tahoma"/>
            <family val="2"/>
          </rPr>
          <t>15690</t>
        </r>
      </text>
    </comment>
    <comment ref="C18" authorId="6" shapeId="0" xr:uid="{8A2D24DF-FBF6-8149-B5B9-7DA1BF972328}">
      <text>
        <r>
          <rPr>
            <sz val="12"/>
            <color rgb="FF000000"/>
            <rFont val="Aptos Narrow"/>
            <family val="2"/>
          </rPr>
          <t>W8 19090</t>
        </r>
      </text>
    </comment>
    <comment ref="G18" authorId="7" shapeId="0" xr:uid="{AE7A3721-B898-3E49-9240-2C33297DD042}">
      <text>
        <r>
          <rPr>
            <b/>
            <sz val="10"/>
            <color rgb="FF000000"/>
            <rFont val="Tahoma"/>
            <family val="2"/>
          </rPr>
          <t>Tran Dat:</t>
        </r>
        <r>
          <rPr>
            <sz val="10"/>
            <color rgb="FF000000"/>
            <rFont val="Tahoma"/>
            <family val="2"/>
          </rPr>
          <t xml:space="preserve">
</t>
        </r>
        <r>
          <rPr>
            <sz val="10"/>
            <color rgb="FF000000"/>
            <rFont val="Tahoma"/>
            <family val="2"/>
          </rPr>
          <t xml:space="preserve">19990
</t>
        </r>
      </text>
    </comment>
    <comment ref="F19" authorId="1" shapeId="0" xr:uid="{5E6023CA-015C-5E43-ACA8-E97DC9753DFD}">
      <text>
        <r>
          <rPr>
            <sz val="12"/>
            <color rgb="FF000000"/>
            <rFont val="Aptos Narrow"/>
            <family val="2"/>
          </rPr>
          <t xml:space="preserve">Người dùng Không xác định:
</t>
        </r>
        <r>
          <rPr>
            <sz val="12"/>
            <color rgb="FF000000"/>
            <rFont val="Aptos Narrow"/>
            <family val="2"/>
          </rPr>
          <t>27.890</t>
        </r>
      </text>
    </comment>
    <comment ref="B20" authorId="4" shapeId="0" xr:uid="{B587F842-EF98-CB47-AC5C-A77C45ADBA96}">
      <text>
        <r>
          <rPr>
            <b/>
            <sz val="10"/>
            <color rgb="FF000000"/>
            <rFont val="Tahoma"/>
            <family val="2"/>
          </rPr>
          <t>was 36640</t>
        </r>
      </text>
    </comment>
    <comment ref="F20" authorId="1" shapeId="0" xr:uid="{FC108C55-B217-B94D-BA83-51CF6FF3AFE2}">
      <text>
        <r>
          <rPr>
            <sz val="12"/>
            <color rgb="FF000000"/>
            <rFont val="Aptos Narrow"/>
            <family val="2"/>
          </rPr>
          <t xml:space="preserve">Người dùng Không xác định:
</t>
        </r>
        <r>
          <rPr>
            <sz val="12"/>
            <color rgb="FF000000"/>
            <rFont val="Aptos Narrow"/>
            <family val="2"/>
          </rPr>
          <t>35.890</t>
        </r>
      </text>
    </comment>
    <comment ref="C23" authorId="6" shapeId="0" xr:uid="{D640E4D9-9CF8-6040-AB52-C004E57F6813}">
      <text>
        <r>
          <rPr>
            <b/>
            <sz val="10"/>
            <color rgb="FF000000"/>
            <rFont val="Tahoma"/>
            <family val="2"/>
          </rPr>
          <t>W8 6690</t>
        </r>
      </text>
    </comment>
    <comment ref="D23" authorId="1" shapeId="0" xr:uid="{1CDE463B-F511-4D6E-8B3C-4A149A6F18DF}">
      <text>
        <r>
          <rPr>
            <sz val="12"/>
            <color theme="1"/>
            <rFont val="Aptos Narrow"/>
            <family val="2"/>
            <scheme val="minor"/>
          </rPr>
          <t>Người dùng Không xác định:
6.690</t>
        </r>
      </text>
    </comment>
    <comment ref="E23" authorId="4" shapeId="0" xr:uid="{653D71C5-C371-1F49-A232-7BFE2659E1D3}">
      <text>
        <r>
          <rPr>
            <b/>
            <sz val="10"/>
            <color rgb="FF000000"/>
            <rFont val="Tahoma"/>
            <family val="2"/>
          </rPr>
          <t>was 6690</t>
        </r>
      </text>
    </comment>
    <comment ref="F23" authorId="1" shapeId="0" xr:uid="{6D636FCF-6A40-44E9-BB7E-40D1EC07205D}">
      <text>
        <r>
          <rPr>
            <sz val="12"/>
            <color rgb="FF000000"/>
            <rFont val="Aptos Narrow"/>
            <family val="2"/>
          </rPr>
          <t xml:space="preserve">Người dùng Không xác định:
</t>
        </r>
        <r>
          <rPr>
            <sz val="12"/>
            <color rgb="FF000000"/>
            <rFont val="Aptos Narrow"/>
            <family val="2"/>
          </rPr>
          <t>6390000</t>
        </r>
      </text>
    </comment>
    <comment ref="G23" authorId="7" shapeId="0" xr:uid="{BF53EFA3-CB8D-B347-9A5F-E98EFE0E8274}">
      <text>
        <r>
          <rPr>
            <b/>
            <sz val="10"/>
            <color rgb="FF000000"/>
            <rFont val="Tahoma"/>
            <family val="2"/>
          </rPr>
          <t>Tran Dat:</t>
        </r>
        <r>
          <rPr>
            <sz val="10"/>
            <color rgb="FF000000"/>
            <rFont val="Tahoma"/>
            <family val="2"/>
          </rPr>
          <t xml:space="preserve">
</t>
        </r>
        <r>
          <rPr>
            <sz val="10"/>
            <color rgb="FF000000"/>
            <rFont val="Tahoma"/>
            <family val="2"/>
          </rPr>
          <t>6990</t>
        </r>
      </text>
    </comment>
    <comment ref="D24" authorId="1" shapeId="0" xr:uid="{06B52698-2C23-4F54-AF80-0C717AD7DBD6}">
      <text>
        <r>
          <rPr>
            <sz val="12"/>
            <color theme="1"/>
            <rFont val="Aptos Narrow"/>
            <family val="2"/>
            <scheme val="minor"/>
          </rPr>
          <t>Người dùng Không xác định:
8.490k</t>
        </r>
      </text>
    </comment>
    <comment ref="E24" authorId="4" shapeId="0" xr:uid="{8C7FAD46-1F4D-ED40-8FA5-2F36FB01EB1D}">
      <text>
        <r>
          <rPr>
            <b/>
            <sz val="10"/>
            <color rgb="FF000000"/>
            <rFont val="Tahoma"/>
            <family val="2"/>
          </rPr>
          <t>was 8190</t>
        </r>
        <r>
          <rPr>
            <sz val="10"/>
            <color rgb="FF000000"/>
            <rFont val="Tahoma"/>
            <family val="2"/>
          </rPr>
          <t xml:space="preserve">
</t>
        </r>
      </text>
    </comment>
    <comment ref="F24" authorId="2" shapeId="0" xr:uid="{BDF930BA-877C-4EF0-AF03-FCBE3FF2E6DA}">
      <text>
        <r>
          <rPr>
            <sz val="12"/>
            <color theme="1"/>
            <rFont val="Aptos Narrow"/>
            <family val="2"/>
            <scheme val="minor"/>
          </rPr>
          <t>danielnguyen6111998@gmail.com:
8290000</t>
        </r>
      </text>
    </comment>
    <comment ref="C25" authorId="6" shapeId="0" xr:uid="{8612610F-367C-614D-9CEB-0525B01C441B}">
      <text>
        <r>
          <rPr>
            <b/>
            <sz val="10"/>
            <color rgb="FF000000"/>
            <rFont val="Tahoma"/>
            <family val="2"/>
          </rPr>
          <t>W8 7650</t>
        </r>
      </text>
    </comment>
    <comment ref="D25" authorId="0" shapeId="0" xr:uid="{E9455B33-A7F1-3D4F-8A90-830F2616C5A0}">
      <text>
        <r>
          <rPr>
            <sz val="12"/>
            <color theme="1"/>
            <rFont val="Aptos Narrow"/>
            <family val="2"/>
            <scheme val="minor"/>
          </rPr>
          <t>chit trang:
7.890</t>
        </r>
      </text>
    </comment>
    <comment ref="E25" authorId="4" shapeId="0" xr:uid="{33688538-AA8B-B748-A40B-B06FB59EFE97}">
      <text>
        <r>
          <rPr>
            <b/>
            <sz val="10"/>
            <color rgb="FF000000"/>
            <rFont val="Tahoma"/>
            <family val="2"/>
          </rPr>
          <t>was 7690</t>
        </r>
      </text>
    </comment>
    <comment ref="F25" authorId="2" shapeId="0" xr:uid="{36FBE3CB-624E-42BF-AE4E-85040119FDC4}">
      <text>
        <r>
          <rPr>
            <sz val="12"/>
            <color theme="1"/>
            <rFont val="Aptos Narrow"/>
            <family val="2"/>
            <scheme val="minor"/>
          </rPr>
          <t>danielnguyen6111998@gmail.com:
7390000</t>
        </r>
      </text>
    </comment>
    <comment ref="G25" authorId="7" shapeId="0" xr:uid="{2BDC5C26-7F91-3C40-9F2C-58CADF4C66F6}">
      <text>
        <r>
          <rPr>
            <b/>
            <sz val="10"/>
            <color rgb="FF000000"/>
            <rFont val="Tahoma"/>
            <family val="2"/>
          </rPr>
          <t>Tran Dat:</t>
        </r>
        <r>
          <rPr>
            <sz val="10"/>
            <color rgb="FF000000"/>
            <rFont val="Tahoma"/>
            <family val="2"/>
          </rPr>
          <t xml:space="preserve">
</t>
        </r>
        <r>
          <rPr>
            <sz val="10"/>
            <color rgb="FF000000"/>
            <rFont val="Tahoma"/>
            <family val="2"/>
          </rPr>
          <t>7890</t>
        </r>
      </text>
    </comment>
    <comment ref="E26" authorId="4" shapeId="0" xr:uid="{D0167BED-9949-184E-9BDA-470483EC4070}">
      <text>
        <r>
          <rPr>
            <b/>
            <sz val="10"/>
            <color rgb="FF000000"/>
            <rFont val="Tahoma"/>
            <family val="2"/>
          </rPr>
          <t>was 8990</t>
        </r>
        <r>
          <rPr>
            <sz val="10"/>
            <color rgb="FF000000"/>
            <rFont val="Tahoma"/>
            <family val="2"/>
          </rPr>
          <t xml:space="preserve">
</t>
        </r>
      </text>
    </comment>
    <comment ref="C27" authorId="6" shapeId="0" xr:uid="{28226247-8A93-C043-AF62-561636511BA1}">
      <text>
        <r>
          <rPr>
            <b/>
            <sz val="10"/>
            <color rgb="FF000000"/>
            <rFont val="Tahoma"/>
            <family val="2"/>
          </rPr>
          <t>W8 11290</t>
        </r>
      </text>
    </comment>
    <comment ref="D27" authorId="1" shapeId="0" xr:uid="{7C250D42-97D4-4B85-B2B3-D95366607627}">
      <text>
        <r>
          <rPr>
            <sz val="12"/>
            <color theme="1"/>
            <rFont val="Aptos Narrow"/>
            <family val="2"/>
            <scheme val="minor"/>
          </rPr>
          <t>Người dùng Không xác định:
11.490</t>
        </r>
      </text>
    </comment>
    <comment ref="E27" authorId="4" shapeId="0" xr:uid="{1D2198D8-3167-5349-8138-39CC38BE8CE6}">
      <text>
        <r>
          <rPr>
            <b/>
            <sz val="10"/>
            <color rgb="FF000000"/>
            <rFont val="Tahoma"/>
            <family val="2"/>
          </rPr>
          <t>was 11290</t>
        </r>
        <r>
          <rPr>
            <sz val="10"/>
            <color rgb="FF000000"/>
            <rFont val="Tahoma"/>
            <family val="2"/>
          </rPr>
          <t xml:space="preserve">
</t>
        </r>
      </text>
    </comment>
    <comment ref="F27" authorId="2" shapeId="0" xr:uid="{A8B7BED1-7310-4E2D-BAEC-D2E2EB0571FE}">
      <text>
        <r>
          <rPr>
            <sz val="12"/>
            <color theme="1"/>
            <rFont val="Aptos Narrow"/>
            <family val="2"/>
            <scheme val="minor"/>
          </rPr>
          <t>danielnguyen6111998@gmail.com:
10990000</t>
        </r>
      </text>
    </comment>
    <comment ref="D28" authorId="1" shapeId="0" xr:uid="{95E085FB-1BD5-40EE-99BC-9DE0ED934510}">
      <text>
        <r>
          <rPr>
            <sz val="12"/>
            <color theme="1"/>
            <rFont val="Aptos Narrow"/>
            <family val="2"/>
            <scheme val="minor"/>
          </rPr>
          <t>Người dùng Không xác định:
14.490</t>
        </r>
      </text>
    </comment>
    <comment ref="E28" authorId="4" shapeId="0" xr:uid="{1849572B-F6EC-AA4A-9D9F-5268D5A84DEA}">
      <text>
        <r>
          <rPr>
            <b/>
            <sz val="10"/>
            <color rgb="FF000000"/>
            <rFont val="Tahoma"/>
            <family val="2"/>
          </rPr>
          <t>was 14190</t>
        </r>
        <r>
          <rPr>
            <sz val="10"/>
            <color rgb="FF000000"/>
            <rFont val="Tahoma"/>
            <family val="2"/>
          </rPr>
          <t xml:space="preserve">
</t>
        </r>
      </text>
    </comment>
    <comment ref="D29" authorId="1" shapeId="0" xr:uid="{EF456385-43E4-4D3C-BF6F-184878A4B182}">
      <text>
        <r>
          <rPr>
            <sz val="12"/>
            <color theme="1"/>
            <rFont val="Aptos Narrow"/>
            <family val="2"/>
            <scheme val="minor"/>
          </rPr>
          <t>Người dùng Không xác định:
12.390</t>
        </r>
      </text>
    </comment>
    <comment ref="E29" authorId="4" shapeId="0" xr:uid="{5E1605AB-35A8-864E-80BC-E7376FA6F4B3}">
      <text>
        <r>
          <rPr>
            <b/>
            <sz val="10"/>
            <color rgb="FF000000"/>
            <rFont val="Tahoma"/>
            <family val="2"/>
          </rPr>
          <t xml:space="preserve">was 12190000
</t>
        </r>
        <r>
          <rPr>
            <sz val="10"/>
            <color rgb="FF000000"/>
            <rFont val="Tahoma"/>
            <family val="2"/>
          </rPr>
          <t xml:space="preserve">
</t>
        </r>
      </text>
    </comment>
    <comment ref="F29" authorId="1" shapeId="0" xr:uid="{6C1BB409-34EF-4EAC-BE64-2768C4551103}">
      <text>
        <r>
          <rPr>
            <sz val="12"/>
            <color theme="1"/>
            <rFont val="Aptos Narrow"/>
            <family val="2"/>
            <scheme val="minor"/>
          </rPr>
          <t>11990000</t>
        </r>
      </text>
    </comment>
    <comment ref="E30" authorId="4" shapeId="0" xr:uid="{3915D461-EAE1-F749-9F15-80D45CE3D777}">
      <text>
        <r>
          <rPr>
            <b/>
            <sz val="10"/>
            <color rgb="FF000000"/>
            <rFont val="Tahoma"/>
            <family val="2"/>
          </rPr>
          <t>was 14990</t>
        </r>
      </text>
    </comment>
    <comment ref="F30" authorId="2" shapeId="0" xr:uid="{67381FAD-2AAC-4C94-90FD-307B9AB9ECC8}">
      <text>
        <r>
          <rPr>
            <sz val="12"/>
            <color theme="1"/>
            <rFont val="Aptos Narrow"/>
            <family val="2"/>
            <scheme val="minor"/>
          </rPr>
          <t>danielnguyen6111998@gmail.com:
15349000</t>
        </r>
      </text>
    </comment>
    <comment ref="D31" authorId="0" shapeId="0" xr:uid="{8CAE6E86-BB3B-8548-9CE6-F5094929D9FA}">
      <text>
        <r>
          <rPr>
            <sz val="12"/>
            <color theme="1"/>
            <rFont val="Aptos Narrow"/>
            <family val="2"/>
            <scheme val="minor"/>
          </rPr>
          <t>chit trang:
23.790k</t>
        </r>
      </text>
    </comment>
    <comment ref="B32" authorId="4" shapeId="0" xr:uid="{69DECBE1-0729-B645-8F78-8CC4EF1763E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6" shapeId="0" xr:uid="{9C8D41E7-2BB9-0240-9FEA-708E19354EC6}">
      <text>
        <r>
          <rPr>
            <b/>
            <sz val="10"/>
            <color rgb="FF000000"/>
            <rFont val="Tahoma"/>
            <family val="2"/>
          </rPr>
          <t>W8 5090</t>
        </r>
      </text>
    </comment>
    <comment ref="D32" authorId="0" shapeId="0" xr:uid="{E8DC4B8D-1F8A-F54C-AF99-7A4500555DFE}">
      <text>
        <r>
          <rPr>
            <sz val="12"/>
            <color theme="1"/>
            <rFont val="Aptos Narrow"/>
            <family val="2"/>
            <scheme val="minor"/>
          </rPr>
          <t>chit trang:
5.390</t>
        </r>
      </text>
    </comment>
    <comment ref="F32" authorId="1" shapeId="0" xr:uid="{8A4EF157-CAAE-49B8-825F-27867AAD0036}">
      <text>
        <r>
          <rPr>
            <sz val="12"/>
            <color theme="1"/>
            <rFont val="Aptos Narrow"/>
            <family val="2"/>
            <scheme val="minor"/>
          </rPr>
          <t>Người dùng Không xác định:
5090000</t>
        </r>
      </text>
    </comment>
    <comment ref="B33" authorId="4" shapeId="0" xr:uid="{AA15882D-0A1F-BC43-82BA-7041FD91982F}">
      <text>
        <r>
          <rPr>
            <b/>
            <sz val="10"/>
            <color rgb="FF000000"/>
            <rFont val="Tahoma"/>
            <family val="2"/>
          </rPr>
          <t xml:space="preserve">was 4490
</t>
        </r>
      </text>
    </comment>
    <comment ref="C33" authorId="6" shapeId="0" xr:uid="{F218DC8E-09CC-304C-9650-82360A10BD8B}">
      <text>
        <r>
          <rPr>
            <b/>
            <sz val="10"/>
            <color rgb="FF000000"/>
            <rFont val="Tahoma"/>
            <family val="2"/>
          </rPr>
          <t>W8 4590</t>
        </r>
      </text>
    </comment>
    <comment ref="E33" authorId="4" shapeId="0" xr:uid="{778D4E61-262B-4946-B0D8-07C07FBD37FC}">
      <text>
        <r>
          <rPr>
            <b/>
            <sz val="10"/>
            <color rgb="FF000000"/>
            <rFont val="Tahoma"/>
            <family val="2"/>
          </rPr>
          <t>was 4390</t>
        </r>
        <r>
          <rPr>
            <sz val="10"/>
            <color rgb="FF000000"/>
            <rFont val="Tahoma"/>
            <family val="2"/>
          </rPr>
          <t xml:space="preserve">
</t>
        </r>
      </text>
    </comment>
    <comment ref="F33" authorId="1" shapeId="0" xr:uid="{4B2B1484-B297-4737-8FE5-E58FED73EA07}">
      <text>
        <r>
          <rPr>
            <sz val="12"/>
            <color rgb="FF000000"/>
            <rFont val="Aptos Narrow"/>
            <family val="2"/>
          </rPr>
          <t xml:space="preserve">Người dùng Không xác định:
</t>
        </r>
        <r>
          <rPr>
            <sz val="12"/>
            <color rgb="FF000000"/>
            <rFont val="Aptos Narrow"/>
            <family val="2"/>
          </rPr>
          <t>3.090</t>
        </r>
      </text>
    </comment>
    <comment ref="B34" authorId="4" shapeId="0" xr:uid="{7C98DD43-8CA4-6B4B-8400-D3EE2A7173C5}">
      <text>
        <r>
          <rPr>
            <b/>
            <sz val="10"/>
            <color rgb="FF000000"/>
            <rFont val="Tahoma"/>
            <family val="2"/>
          </rPr>
          <t>was 3190</t>
        </r>
      </text>
    </comment>
    <comment ref="C34" authorId="6" shapeId="0" xr:uid="{83D25BDE-9EB9-3E41-B778-DF67C56465CA}">
      <text>
        <r>
          <rPr>
            <b/>
            <sz val="10"/>
            <color rgb="FF000000"/>
            <rFont val="Tahoma"/>
            <family val="2"/>
          </rPr>
          <t>W8 3190</t>
        </r>
      </text>
    </comment>
    <comment ref="D34" authorId="0" shapeId="0" xr:uid="{FD02D026-F74B-E449-9B68-946F70F8DCD0}">
      <text>
        <r>
          <rPr>
            <sz val="12"/>
            <color theme="1"/>
            <rFont val="Aptos Narrow"/>
            <family val="2"/>
            <scheme val="minor"/>
          </rPr>
          <t>chit trang:
3.390</t>
        </r>
      </text>
    </comment>
    <comment ref="E34" authorId="4" shapeId="0" xr:uid="{AD3759CE-41CE-4D49-8C29-AA227892A0C1}">
      <text>
        <r>
          <rPr>
            <b/>
            <sz val="10"/>
            <color rgb="FF000000"/>
            <rFont val="Tahoma"/>
            <family val="2"/>
          </rPr>
          <t>was 2990</t>
        </r>
        <r>
          <rPr>
            <sz val="10"/>
            <color rgb="FF000000"/>
            <rFont val="Tahoma"/>
            <family val="2"/>
          </rPr>
          <t xml:space="preserve">
</t>
        </r>
      </text>
    </comment>
    <comment ref="G34" authorId="3" shapeId="0" xr:uid="{FAF89C79-0D49-9A42-9ABA-4A549AE2DFD4}">
      <text>
        <r>
          <rPr>
            <b/>
            <sz val="10"/>
            <color rgb="FF000000"/>
            <rFont val="Tahoma"/>
            <family val="2"/>
          </rPr>
          <t>Dat's MacBook Pro:</t>
        </r>
        <r>
          <rPr>
            <sz val="10"/>
            <color rgb="FF000000"/>
            <rFont val="Tahoma"/>
            <family val="2"/>
          </rPr>
          <t xml:space="preserve">
</t>
        </r>
        <r>
          <rPr>
            <sz val="10"/>
            <color rgb="FF000000"/>
            <rFont val="Tahoma"/>
            <family val="2"/>
          </rPr>
          <t>3390</t>
        </r>
      </text>
    </comment>
    <comment ref="D35" authorId="1" shapeId="0" xr:uid="{B841E921-E4E3-4BDE-A995-3B2036DF4C81}">
      <text>
        <r>
          <rPr>
            <sz val="12"/>
            <color theme="1"/>
            <rFont val="Aptos Narrow"/>
            <family val="2"/>
            <scheme val="minor"/>
          </rPr>
          <t>Người dùng Không xác định:
6.790.000</t>
        </r>
      </text>
    </comment>
    <comment ref="F36" authorId="1" shapeId="0" xr:uid="{FC036EDE-CD83-E44E-9C06-3105260509D7}">
      <text>
        <r>
          <rPr>
            <sz val="12"/>
            <color rgb="FF000000"/>
            <rFont val="Aptos Narrow"/>
            <family val="2"/>
          </rPr>
          <t>Người dùng Không xác định: 19.790</t>
        </r>
      </text>
    </comment>
    <comment ref="D37" authorId="1" shapeId="0" xr:uid="{CFA26AE5-5A53-4997-A604-3374B82D3005}">
      <text>
        <r>
          <rPr>
            <sz val="12"/>
            <color theme="1"/>
            <rFont val="Aptos Narrow"/>
            <family val="2"/>
            <scheme val="minor"/>
          </rPr>
          <t>Người dùng Không xác định:
25.190k</t>
        </r>
      </text>
    </comment>
    <comment ref="F37" authorId="1" shapeId="0" xr:uid="{22662FE1-C4D2-A041-8B3F-B7AA33A6EB22}">
      <text>
        <r>
          <rPr>
            <sz val="12"/>
            <color theme="1"/>
            <rFont val="Aptos Narrow"/>
            <family val="2"/>
            <scheme val="minor"/>
          </rPr>
          <t>Người dùng Không xác định:
25.190</t>
        </r>
      </text>
    </comment>
    <comment ref="C38" authorId="6" shapeId="0" xr:uid="{73F5690A-6B4A-B349-870C-B33FFB30ECF2}">
      <text>
        <r>
          <rPr>
            <b/>
            <sz val="10"/>
            <color rgb="FF000000"/>
            <rFont val="Tahoma"/>
            <family val="2"/>
          </rPr>
          <t>W8 29990</t>
        </r>
      </text>
    </comment>
    <comment ref="D38" authorId="0" shapeId="0" xr:uid="{18033326-BF52-964D-938A-76A758F6512E}">
      <text>
        <r>
          <rPr>
            <sz val="12"/>
            <color rgb="FF000000"/>
            <rFont val="Aptos Narrow"/>
            <family val="2"/>
          </rPr>
          <t xml:space="preserve">chit trang:
</t>
        </r>
        <r>
          <rPr>
            <sz val="12"/>
            <color rgb="FF000000"/>
            <rFont val="Aptos Narrow"/>
            <family val="2"/>
          </rPr>
          <t>29.390</t>
        </r>
      </text>
    </comment>
    <comment ref="G38" authorId="3" shapeId="0" xr:uid="{BE2262AC-CA0C-8B41-90CC-963F085C2775}">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chit trang</author>
    <author>tc={5DC336CE-F375-574A-A51A-705FECD8A1EB}</author>
    <author>Dat's MacBook Pro</author>
    <author>Microsoft Office User</author>
    <author>danielnguyen6111998@gmail.com</author>
    <author>Người dùng Khách</author>
    <author>Duy</author>
    <author>Việt Hoàng</author>
    <author>tc={624B36AF-7166-134F-A835-B80EC4CFDBC3}</author>
    <author>Tran Dat</author>
    <author>tc={C5F8C2DD-C2AE-FF46-A4A6-3C1E128A763B}</author>
    <author>tc={66E7F404-2AF0-464C-A845-2331BDA375D8}</author>
    <author>tc={E555EDD6-8C2E-1244-B0FF-8F8522CF831F}</author>
  </authors>
  <commentList>
    <comment ref="D3" authorId="0" shapeId="0" xr:uid="{AF7AFFE3-3AEE-D640-8339-A6C52FAC1F9F}">
      <text>
        <r>
          <rPr>
            <sz val="12"/>
            <color theme="1"/>
            <rFont val="Aptos Narrow"/>
            <family val="2"/>
            <scheme val="minor"/>
          </rPr>
          <t>chit trang:
30.390</t>
        </r>
      </text>
    </comment>
    <comment ref="F3" authorId="1" shapeId="0" xr:uid="{5DC336CE-F375-574A-A51A-705FECD8A1EB}">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2" shapeId="0" xr:uid="{3D5302E8-ECC8-2A41-A5B0-27DEE7E2E997}">
      <text>
        <r>
          <rPr>
            <b/>
            <sz val="10"/>
            <color rgb="FF000000"/>
            <rFont val="Tahoma"/>
            <family val="2"/>
          </rPr>
          <t>Dat's MacBook Pro:</t>
        </r>
        <r>
          <rPr>
            <sz val="10"/>
            <color rgb="FF000000"/>
            <rFont val="Tahoma"/>
            <family val="2"/>
          </rPr>
          <t xml:space="preserve">
</t>
        </r>
        <r>
          <rPr>
            <sz val="10"/>
            <color rgb="FF000000"/>
            <rFont val="Tahoma"/>
            <family val="2"/>
          </rPr>
          <t>30290</t>
        </r>
      </text>
    </comment>
    <comment ref="E4" authorId="3" shapeId="0" xr:uid="{EBF4321F-6D70-FB41-9DA7-E1779310D516}">
      <text>
        <r>
          <rPr>
            <b/>
            <sz val="10"/>
            <color rgb="FF000000"/>
            <rFont val="Tahoma"/>
            <family val="2"/>
          </rPr>
          <t xml:space="preserve">was 33990
</t>
        </r>
        <r>
          <rPr>
            <b/>
            <sz val="10"/>
            <color rgb="FF000000"/>
            <rFont val="Tahoma"/>
            <family val="2"/>
          </rPr>
          <t xml:space="preserve">
</t>
        </r>
        <r>
          <rPr>
            <b/>
            <sz val="10"/>
            <color rgb="FF000000"/>
            <rFont val="Tahoma"/>
            <family val="2"/>
          </rPr>
          <t>VNP500</t>
        </r>
      </text>
    </comment>
    <comment ref="F4" authorId="4" shapeId="0" xr:uid="{9FC02FAD-CC2B-884F-9A2E-B35FCCACCBC6}">
      <text>
        <r>
          <rPr>
            <sz val="12"/>
            <color rgb="FF000000"/>
            <rFont val="Aptos Narrow"/>
            <family val="2"/>
          </rPr>
          <t xml:space="preserve">danielnguyen6111998@gmail.com:
</t>
        </r>
        <r>
          <rPr>
            <sz val="12"/>
            <color rgb="FF000000"/>
            <rFont val="Aptos Narrow"/>
            <family val="2"/>
          </rPr>
          <t>34790000</t>
        </r>
      </text>
    </comment>
    <comment ref="G4" authorId="2" shapeId="0" xr:uid="{38B11A78-E163-0D4D-8C35-CCB86BF7F138}">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E5" authorId="3" shapeId="0" xr:uid="{55D61614-A46C-7341-968C-A52911E41E86}">
      <text>
        <r>
          <rPr>
            <b/>
            <sz val="10"/>
            <color rgb="FF000000"/>
            <rFont val="Tahoma"/>
            <family val="2"/>
          </rPr>
          <t xml:space="preserve">was 37490
</t>
        </r>
        <r>
          <rPr>
            <b/>
            <sz val="10"/>
            <color rgb="FF000000"/>
            <rFont val="Tahoma"/>
            <family val="2"/>
          </rPr>
          <t xml:space="preserve">
</t>
        </r>
        <r>
          <rPr>
            <b/>
            <sz val="10"/>
            <color rgb="FF000000"/>
            <rFont val="Tahoma"/>
            <family val="2"/>
          </rPr>
          <t>VNP500</t>
        </r>
      </text>
    </comment>
    <comment ref="D7" authorId="5" shapeId="0" xr:uid="{4451BBB8-E9B6-BB40-A80B-972DDE4708E9}">
      <text>
        <r>
          <rPr>
            <sz val="12"/>
            <color rgb="FF000000"/>
            <rFont val="Aptos Narrow"/>
            <family val="2"/>
          </rPr>
          <t xml:space="preserve">Người dùng Không xác định:
</t>
        </r>
        <r>
          <rPr>
            <sz val="12"/>
            <color rgb="FF000000"/>
            <rFont val="Aptos Narrow"/>
            <family val="2"/>
          </rPr>
          <t>20.690</t>
        </r>
      </text>
    </comment>
    <comment ref="E7" authorId="3" shapeId="0" xr:uid="{3B994E78-4684-0343-9DCE-A26DFA0F7053}">
      <text>
        <r>
          <rPr>
            <b/>
            <sz val="10"/>
            <color rgb="FF000000"/>
            <rFont val="Tahoma"/>
            <family val="2"/>
          </rPr>
          <t xml:space="preserve">was 20990
</t>
        </r>
        <r>
          <rPr>
            <b/>
            <sz val="10"/>
            <color rgb="FF000000"/>
            <rFont val="Tahoma"/>
            <family val="2"/>
          </rPr>
          <t xml:space="preserve">
</t>
        </r>
        <r>
          <rPr>
            <b/>
            <sz val="10"/>
            <color rgb="FF000000"/>
            <rFont val="Tahoma"/>
            <family val="2"/>
          </rPr>
          <t>Giờ vàng</t>
        </r>
      </text>
    </comment>
    <comment ref="F7" authorId="5" shapeId="0" xr:uid="{235C4809-FA4C-BB40-955D-46D89B36CC5C}">
      <text>
        <r>
          <rPr>
            <sz val="12"/>
            <color theme="1"/>
            <rFont val="Aptos Narrow"/>
            <family val="2"/>
            <scheme val="minor"/>
          </rPr>
          <t xml:space="preserve">Người dùng Không xác định:
20590000
</t>
        </r>
      </text>
    </comment>
    <comment ref="B8" authorId="3" shapeId="0" xr:uid="{FD93028E-569A-CC4C-997A-540AD0E2E4E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6" shapeId="0" xr:uid="{868FEE81-01A8-E443-9A5C-5029DDEE8781}">
      <text>
        <r>
          <rPr>
            <b/>
            <sz val="10"/>
            <color rgb="FF000000"/>
            <rFont val="Tahoma"/>
            <family val="2"/>
          </rPr>
          <t>W9 24990</t>
        </r>
      </text>
    </comment>
    <comment ref="E8" authorId="3" shapeId="0" xr:uid="{F99CE587-45D0-4F45-AC3F-AF6CFDF65247}">
      <text>
        <r>
          <rPr>
            <b/>
            <sz val="10"/>
            <color rgb="FF000000"/>
            <rFont val="Tahoma"/>
            <family val="2"/>
          </rPr>
          <t xml:space="preserve">was 24190
</t>
        </r>
        <r>
          <rPr>
            <b/>
            <sz val="10"/>
            <color rgb="FF000000"/>
            <rFont val="Tahoma"/>
            <family val="2"/>
          </rPr>
          <t xml:space="preserve">
</t>
        </r>
        <r>
          <rPr>
            <b/>
            <sz val="10"/>
            <color rgb="FF000000"/>
            <rFont val="Tahoma"/>
            <family val="2"/>
          </rPr>
          <t>Giờ vàng</t>
        </r>
      </text>
    </comment>
    <comment ref="G8" authorId="2" shapeId="0" xr:uid="{82B44101-71A3-4643-80FF-F4843B82766E}">
      <text>
        <r>
          <rPr>
            <b/>
            <sz val="10"/>
            <color rgb="FF000000"/>
            <rFont val="Tahoma"/>
            <family val="2"/>
          </rPr>
          <t>Dat's MacBook Pro:</t>
        </r>
        <r>
          <rPr>
            <sz val="10"/>
            <color rgb="FF000000"/>
            <rFont val="Tahoma"/>
            <family val="2"/>
          </rPr>
          <t xml:space="preserve">
</t>
        </r>
        <r>
          <rPr>
            <sz val="10"/>
            <color rgb="FF000000"/>
            <rFont val="Tahoma"/>
            <family val="2"/>
          </rPr>
          <t>23.990</t>
        </r>
      </text>
    </comment>
    <comment ref="B10" authorId="3" shapeId="0" xr:uid="{BB834063-E29A-5444-B25D-79FDD3C5E1FC}">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7" shapeId="0" xr:uid="{9188B318-CDC1-6A45-8F57-222129ABA46C}">
      <text>
        <r>
          <rPr>
            <sz val="12"/>
            <color theme="1"/>
            <rFont val="Aptos Narrow"/>
            <family val="2"/>
            <scheme val="minor"/>
          </rPr>
          <t>Việt Hoàng:
29.900</t>
        </r>
      </text>
    </comment>
    <comment ref="F10" authorId="4" shapeId="0" xr:uid="{72FE7E34-A737-FF4F-9123-8591966D87E3}">
      <text>
        <r>
          <rPr>
            <sz val="12"/>
            <color theme="1"/>
            <rFont val="Aptos Narrow"/>
            <family val="2"/>
            <scheme val="minor"/>
          </rPr>
          <t>29890000</t>
        </r>
      </text>
    </comment>
    <comment ref="D11" authorId="0" shapeId="0" xr:uid="{BE7DBC75-4BBE-BB47-BE2E-D6E2169D7061}">
      <text>
        <r>
          <rPr>
            <sz val="12"/>
            <color theme="1"/>
            <rFont val="Aptos Narrow"/>
            <family val="2"/>
            <scheme val="minor"/>
          </rPr>
          <t>chit trang:
17.090k</t>
        </r>
      </text>
    </comment>
    <comment ref="E11" authorId="3" shapeId="0" xr:uid="{17D6AB18-088E-7E42-ABC8-5623C37AC8B8}">
      <text>
        <r>
          <rPr>
            <b/>
            <sz val="10"/>
            <color rgb="FF000000"/>
            <rFont val="Tahoma"/>
            <family val="2"/>
          </rPr>
          <t xml:space="preserve">was 16790
</t>
        </r>
        <r>
          <rPr>
            <b/>
            <sz val="10"/>
            <color rgb="FF000000"/>
            <rFont val="Tahoma"/>
            <family val="2"/>
          </rPr>
          <t xml:space="preserve">
</t>
        </r>
        <r>
          <rPr>
            <b/>
            <sz val="10"/>
            <color rgb="FF000000"/>
            <rFont val="Tahoma"/>
            <family val="2"/>
          </rPr>
          <t>Giờ vàng</t>
        </r>
      </text>
    </comment>
    <comment ref="F11" authorId="5" shapeId="0" xr:uid="{BF43EA29-FEA4-4F4E-ABB6-F61D80F139CF}">
      <text>
        <r>
          <rPr>
            <sz val="12"/>
            <color theme="1"/>
            <rFont val="Aptos Narrow"/>
            <family val="2"/>
            <scheme val="minor"/>
          </rPr>
          <t>Người dùng Không xác định:16890000
16990000</t>
        </r>
      </text>
    </comment>
    <comment ref="F12" authorId="5" shapeId="0" xr:uid="{3CD32632-0F9E-A24B-9621-8A77699B0A0B}">
      <text>
        <r>
          <rPr>
            <sz val="12"/>
            <color rgb="FF000000"/>
            <rFont val="Aptos Narrow"/>
            <family val="2"/>
          </rPr>
          <t xml:space="preserve">Người dùng Không xác định:
</t>
        </r>
        <r>
          <rPr>
            <sz val="12"/>
            <color rgb="FF000000"/>
            <rFont val="Aptos Narrow"/>
            <family val="2"/>
          </rPr>
          <t>18.990</t>
        </r>
      </text>
    </comment>
    <comment ref="D13" authorId="5" shapeId="0" xr:uid="{296E3715-0077-FE4F-AACA-39A12BEBA430}">
      <text>
        <r>
          <rPr>
            <sz val="12"/>
            <color theme="1"/>
            <rFont val="Aptos Narrow"/>
            <family val="2"/>
            <scheme val="minor"/>
          </rPr>
          <t>Người dùng Không xác định:
13.490</t>
        </r>
      </text>
    </comment>
    <comment ref="F13" authorId="5" shapeId="0" xr:uid="{31EA3C50-DE25-2640-89CB-384CC1F3314B}">
      <text>
        <r>
          <rPr>
            <sz val="12"/>
            <color theme="1"/>
            <rFont val="Aptos Narrow"/>
            <family val="2"/>
            <scheme val="minor"/>
          </rPr>
          <t>Người dùng Không xác định:
13390000</t>
        </r>
      </text>
    </comment>
    <comment ref="G13" authorId="2" shapeId="0" xr:uid="{47F3E472-EE09-EF44-A1F6-D6FE1D89A7DA}">
      <text>
        <r>
          <rPr>
            <b/>
            <sz val="10"/>
            <color rgb="FF000000"/>
            <rFont val="Tahoma"/>
            <family val="2"/>
          </rPr>
          <t>Dat's MacBook Pro:</t>
        </r>
        <r>
          <rPr>
            <sz val="10"/>
            <color rgb="FF000000"/>
            <rFont val="Tahoma"/>
            <family val="2"/>
          </rPr>
          <t xml:space="preserve">
</t>
        </r>
        <r>
          <rPr>
            <sz val="10"/>
            <color rgb="FF000000"/>
            <rFont val="Tahoma"/>
            <family val="2"/>
          </rPr>
          <t xml:space="preserve">13490
</t>
        </r>
      </text>
    </comment>
    <comment ref="B14" authorId="3" shapeId="0" xr:uid="{B7A055B3-6A4F-BB48-B664-5BE417E9AB55}">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6" shapeId="0" xr:uid="{F0AACBE8-3887-BA4B-A4A3-5712FC63DC35}">
      <text>
        <r>
          <rPr>
            <b/>
            <sz val="10"/>
            <color rgb="FF000000"/>
            <rFont val="Tahoma"/>
            <family val="2"/>
          </rPr>
          <t>W9 12390</t>
        </r>
      </text>
    </comment>
    <comment ref="D14" authorId="5" shapeId="0" xr:uid="{5C0C46E2-61A5-8745-8139-8227E9B0A22E}">
      <text>
        <r>
          <rPr>
            <sz val="12"/>
            <color theme="1"/>
            <rFont val="Aptos Narrow"/>
            <family val="2"/>
            <scheme val="minor"/>
          </rPr>
          <t>Người dùng Không xác định:
11.990</t>
        </r>
      </text>
    </comment>
    <comment ref="F14" authorId="5" shapeId="0" xr:uid="{460B8BCF-C4A7-C541-8318-15D4A8ABC984}">
      <text>
        <r>
          <rPr>
            <sz val="12"/>
            <color theme="1"/>
            <rFont val="Aptos Narrow"/>
            <family val="2"/>
            <scheme val="minor"/>
          </rPr>
          <t>11990000</t>
        </r>
      </text>
    </comment>
    <comment ref="C15" authorId="6" shapeId="0" xr:uid="{3D15B700-F8CE-AC4A-BB23-EE4CCAC12E41}">
      <text>
        <r>
          <rPr>
            <b/>
            <sz val="10"/>
            <color rgb="FF000000"/>
            <rFont val="Tahoma"/>
            <family val="2"/>
          </rPr>
          <t>W9 11790</t>
        </r>
      </text>
    </comment>
    <comment ref="D15" authorId="5" shapeId="0" xr:uid="{E5FDC297-542B-4731-BCA9-A980F28A4C4B}">
      <text>
        <r>
          <rPr>
            <sz val="12"/>
            <color theme="1"/>
            <rFont val="Aptos Narrow"/>
            <family val="2"/>
            <scheme val="minor"/>
          </rPr>
          <t>Người dùng Không xác định:
11.790</t>
        </r>
      </text>
    </comment>
    <comment ref="E15" authorId="3" shapeId="0" xr:uid="{E97BBB43-3251-9444-9174-0011FDB73F26}">
      <text>
        <r>
          <rPr>
            <b/>
            <sz val="10"/>
            <color rgb="FF000000"/>
            <rFont val="Tahoma"/>
            <family val="2"/>
          </rPr>
          <t xml:space="preserve">was 11590
</t>
        </r>
        <r>
          <rPr>
            <b/>
            <sz val="10"/>
            <color rgb="FF000000"/>
            <rFont val="Tahoma"/>
            <family val="2"/>
          </rPr>
          <t xml:space="preserve">
</t>
        </r>
        <r>
          <rPr>
            <b/>
            <sz val="10"/>
            <color rgb="FF000000"/>
            <rFont val="Tahoma"/>
            <family val="2"/>
          </rPr>
          <t>HSSV 200</t>
        </r>
      </text>
    </comment>
    <comment ref="F15" authorId="8" shapeId="0" xr:uid="{624B36AF-7166-134F-A835-B80EC4CFDBC3}">
      <text>
        <t>[Threaded comment]
Your version of Excel allows you to read this threaded comment; however, any edits to it will get removed if the file is opened in a newer version of Excel. Learn more: https://go.microsoft.com/fwlink/?linkid=870924
Comment:
    11.790.000</t>
      </text>
    </comment>
    <comment ref="B16" authorId="3" shapeId="0" xr:uid="{C854B598-E458-584F-BB8C-269D1C0CC8AF}">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6" shapeId="0" xr:uid="{9EDB1F33-B066-5346-8239-174F5DC9C10A}">
      <text>
        <r>
          <rPr>
            <b/>
            <sz val="10"/>
            <color rgb="FF000000"/>
            <rFont val="Tahoma"/>
            <family val="2"/>
          </rPr>
          <t>W9 8490</t>
        </r>
      </text>
    </comment>
    <comment ref="D16" authorId="0" shapeId="0" xr:uid="{1A426031-C7A7-7C4A-BE18-FC00B6F6C930}">
      <text>
        <r>
          <rPr>
            <sz val="12"/>
            <color theme="1"/>
            <rFont val="Aptos Narrow"/>
            <family val="2"/>
            <scheme val="minor"/>
          </rPr>
          <t>chit trang:
8.490</t>
        </r>
      </text>
    </comment>
    <comment ref="E16" authorId="3" shapeId="0" xr:uid="{4D6B691C-5B99-F24C-8E22-DC77AA32FC38}">
      <text>
        <r>
          <rPr>
            <b/>
            <sz val="10"/>
            <color rgb="FF000000"/>
            <rFont val="Tahoma"/>
            <family val="2"/>
          </rPr>
          <t xml:space="preserve">was 8390
</t>
        </r>
        <r>
          <rPr>
            <b/>
            <sz val="10"/>
            <color rgb="FF000000"/>
            <rFont val="Tahoma"/>
            <family val="2"/>
          </rPr>
          <t xml:space="preserve">
</t>
        </r>
        <r>
          <rPr>
            <sz val="10"/>
            <color rgb="FF000000"/>
            <rFont val="Tahoma"/>
            <family val="2"/>
          </rPr>
          <t>Giả 200K HSSV</t>
        </r>
      </text>
    </comment>
    <comment ref="F16" authorId="5" shapeId="0" xr:uid="{7A015390-4924-214F-B9FF-396F4441310D}">
      <text>
        <r>
          <rPr>
            <sz val="12"/>
            <color theme="1"/>
            <rFont val="Aptos Narrow"/>
            <family val="2"/>
            <scheme val="minor"/>
          </rPr>
          <t>8690000</t>
        </r>
      </text>
    </comment>
    <comment ref="G16" authorId="9" shapeId="0" xr:uid="{1EA1A29A-AC94-CB4C-80C9-8A009BEF6D4A}">
      <text>
        <r>
          <rPr>
            <b/>
            <sz val="10"/>
            <color rgb="FF000000"/>
            <rFont val="Tahoma"/>
            <family val="2"/>
          </rPr>
          <t>8990</t>
        </r>
      </text>
    </comment>
    <comment ref="B17" authorId="3" shapeId="0" xr:uid="{C476FFD4-81CE-F445-81F4-BD60278242EE}">
      <text>
        <r>
          <rPr>
            <b/>
            <sz val="10"/>
            <color rgb="FF000000"/>
            <rFont val="Tahoma"/>
            <family val="2"/>
          </rPr>
          <t>was 14390</t>
        </r>
      </text>
    </comment>
    <comment ref="C17" authorId="6" shapeId="0" xr:uid="{2006B221-1FCC-AB4F-88E8-811C62B7A299}">
      <text>
        <r>
          <rPr>
            <b/>
            <sz val="10"/>
            <color rgb="FF000000"/>
            <rFont val="Tahoma"/>
            <family val="2"/>
          </rPr>
          <t>W9 13190</t>
        </r>
      </text>
    </comment>
    <comment ref="D17" authorId="5" shapeId="0" xr:uid="{BC3C0649-4490-D842-83D8-C9D7FC25EA20}">
      <text>
        <r>
          <rPr>
            <sz val="12"/>
            <color theme="1"/>
            <rFont val="Aptos Narrow"/>
            <family val="2"/>
            <scheme val="minor"/>
          </rPr>
          <t>Người dùng Không xác định:
13.190</t>
        </r>
      </text>
    </comment>
    <comment ref="E17" authorId="3" shapeId="0" xr:uid="{50B4A6DD-6B7F-9B40-816C-5B64FC45CBBC}">
      <text>
        <r>
          <rPr>
            <b/>
            <sz val="10"/>
            <color rgb="FF000000"/>
            <rFont val="Tahoma"/>
            <family val="2"/>
          </rPr>
          <t xml:space="preserve">was 12790
</t>
        </r>
        <r>
          <rPr>
            <b/>
            <sz val="10"/>
            <color rgb="FF000000"/>
            <rFont val="Tahoma"/>
            <family val="2"/>
          </rPr>
          <t>hssv 200</t>
        </r>
      </text>
    </comment>
    <comment ref="F17" authorId="5" shapeId="0" xr:uid="{803F68C9-EED6-3F4E-B654-CA28808A21CC}">
      <text>
        <r>
          <rPr>
            <sz val="12"/>
            <color theme="1"/>
            <rFont val="Aptos Narrow"/>
            <family val="2"/>
            <scheme val="minor"/>
          </rPr>
          <t>Người dùng Không xác định:
13690000</t>
        </r>
      </text>
    </comment>
    <comment ref="G17" authorId="9" shapeId="0" xr:uid="{C71B3844-91D0-5348-8EC6-8D675FA6AAA2}">
      <text>
        <r>
          <rPr>
            <b/>
            <sz val="10"/>
            <color rgb="FF000000"/>
            <rFont val="Tahoma"/>
            <family val="2"/>
          </rPr>
          <t>15690</t>
        </r>
      </text>
    </comment>
    <comment ref="C18" authorId="6" shapeId="0" xr:uid="{ACF86C35-B1C4-914D-B16F-BCDD9261F23A}">
      <text>
        <r>
          <rPr>
            <sz val="12"/>
            <color rgb="FF000000"/>
            <rFont val="Aptos Narrow"/>
            <family val="2"/>
          </rPr>
          <t>W9 18890</t>
        </r>
      </text>
    </comment>
    <comment ref="D18" authorId="5" shapeId="0" xr:uid="{9FC60FB8-90C8-4C02-94DE-6B1F8E041949}">
      <text>
        <r>
          <rPr>
            <sz val="12"/>
            <color theme="1"/>
            <rFont val="Aptos Narrow"/>
            <family val="2"/>
            <scheme val="minor"/>
          </rPr>
          <t>Người dùng Không xác định:
18.890</t>
        </r>
      </text>
    </comment>
    <comment ref="F18" authorId="10" shapeId="0" xr:uid="{C5F8C2DD-C2AE-FF46-A4A6-3C1E128A763B}">
      <text>
        <t>[Threaded comment]
Your version of Excel allows you to read this threaded comment; however, any edits to it will get removed if the file is opened in a newer version of Excel. Learn more: https://go.microsoft.com/fwlink/?linkid=870924
Comment:
    18890000</t>
      </text>
    </comment>
    <comment ref="G18" authorId="9" shapeId="0" xr:uid="{AC49BAFB-3ECC-A74E-899C-4D17D079A3C2}">
      <text>
        <r>
          <rPr>
            <b/>
            <sz val="10"/>
            <color rgb="FF000000"/>
            <rFont val="Tahoma"/>
            <family val="2"/>
          </rPr>
          <t>Tran Dat:</t>
        </r>
        <r>
          <rPr>
            <sz val="10"/>
            <color rgb="FF000000"/>
            <rFont val="Tahoma"/>
            <family val="2"/>
          </rPr>
          <t xml:space="preserve">
</t>
        </r>
        <r>
          <rPr>
            <sz val="10"/>
            <color rgb="FF000000"/>
            <rFont val="Tahoma"/>
            <family val="2"/>
          </rPr>
          <t xml:space="preserve">19990
</t>
        </r>
      </text>
    </comment>
    <comment ref="F19" authorId="5" shapeId="0" xr:uid="{54C3FABA-74D7-9549-9433-1B09B99528F2}">
      <text>
        <r>
          <rPr>
            <sz val="12"/>
            <color theme="1"/>
            <rFont val="Aptos Narrow"/>
            <family val="2"/>
            <scheme val="minor"/>
          </rPr>
          <t>28190000</t>
        </r>
      </text>
    </comment>
    <comment ref="B20" authorId="3" shapeId="0" xr:uid="{BD2CC6AF-4CD9-EC49-93CE-1C01001B21A2}">
      <text>
        <r>
          <rPr>
            <b/>
            <sz val="10"/>
            <color rgb="FF000000"/>
            <rFont val="Tahoma"/>
            <family val="2"/>
          </rPr>
          <t>was 36640</t>
        </r>
      </text>
    </comment>
    <comment ref="E20" authorId="3" shapeId="0" xr:uid="{55A9A615-8016-D94F-9E65-12377291262D}">
      <text>
        <r>
          <rPr>
            <b/>
            <sz val="10"/>
            <color rgb="FF000000"/>
            <rFont val="Tahoma"/>
            <family val="2"/>
          </rPr>
          <t xml:space="preserve">was 34490
</t>
        </r>
        <r>
          <rPr>
            <b/>
            <sz val="10"/>
            <color rgb="FF000000"/>
            <rFont val="Tahoma"/>
            <family val="2"/>
          </rPr>
          <t xml:space="preserve">
</t>
        </r>
      </text>
    </comment>
    <comment ref="F20" authorId="5" shapeId="0" xr:uid="{EFE91A7D-8CFC-0045-BAE4-092A290A07A3}">
      <text>
        <r>
          <rPr>
            <sz val="12"/>
            <color rgb="FF000000"/>
            <rFont val="Aptos Narrow"/>
            <family val="2"/>
          </rPr>
          <t xml:space="preserve">Người dùng Không xác định:
</t>
        </r>
        <r>
          <rPr>
            <sz val="12"/>
            <color rgb="FF000000"/>
            <rFont val="Aptos Narrow"/>
            <family val="2"/>
          </rPr>
          <t>35.890</t>
        </r>
      </text>
    </comment>
    <comment ref="E21" authorId="3" shapeId="0" xr:uid="{F9FFB10F-6ACF-3843-A71E-547196FEE9A1}">
      <text>
        <r>
          <rPr>
            <b/>
            <sz val="10"/>
            <color rgb="FF000000"/>
            <rFont val="Tahoma"/>
            <family val="2"/>
          </rPr>
          <t>was 29490</t>
        </r>
      </text>
    </comment>
    <comment ref="E22" authorId="3" shapeId="0" xr:uid="{DCEAB8A3-3F7C-C145-AC96-CFB9BF13D86B}">
      <text>
        <r>
          <rPr>
            <b/>
            <sz val="10"/>
            <color rgb="FF000000"/>
            <rFont val="Tahoma"/>
            <family val="2"/>
          </rPr>
          <t>was 39490</t>
        </r>
      </text>
    </comment>
    <comment ref="C23" authorId="6" shapeId="0" xr:uid="{40F1B133-21AA-824A-9E7D-768E74387BB8}">
      <text>
        <r>
          <rPr>
            <b/>
            <sz val="10"/>
            <color rgb="FF000000"/>
            <rFont val="Tahoma"/>
            <family val="2"/>
          </rPr>
          <t>W9 6390</t>
        </r>
      </text>
    </comment>
    <comment ref="D23" authorId="5" shapeId="0" xr:uid="{28E1A88E-6EBA-B243-8084-DAB891DB7B35}">
      <text>
        <r>
          <rPr>
            <sz val="12"/>
            <color theme="1"/>
            <rFont val="Aptos Narrow"/>
            <family val="2"/>
            <scheme val="minor"/>
          </rPr>
          <t>Người dùng Không xác định:
6.290</t>
        </r>
      </text>
    </comment>
    <comment ref="F23" authorId="5" shapeId="0" xr:uid="{FACA33F8-F24C-4F4B-873A-C217E4E69A64}">
      <text>
        <r>
          <rPr>
            <sz val="12"/>
            <color rgb="FF000000"/>
            <rFont val="Aptos Narrow"/>
            <family val="2"/>
          </rPr>
          <t xml:space="preserve">Người dùng Không xác định:
</t>
        </r>
        <r>
          <rPr>
            <sz val="12"/>
            <color rgb="FF000000"/>
            <rFont val="Aptos Narrow"/>
            <family val="2"/>
          </rPr>
          <t>6390000</t>
        </r>
      </text>
    </comment>
    <comment ref="C24" authorId="6" shapeId="0" xr:uid="{FFFED50B-7223-DC40-A28B-CB83958DA2DC}">
      <text>
        <r>
          <rPr>
            <b/>
            <sz val="10"/>
            <color rgb="FF000000"/>
            <rFont val="Tahoma"/>
            <family val="2"/>
          </rPr>
          <t>W9 8290</t>
        </r>
      </text>
    </comment>
    <comment ref="D24" authorId="5" shapeId="0" xr:uid="{61B3D78D-B47F-A74F-A2F3-247D7D1823CF}">
      <text>
        <r>
          <rPr>
            <sz val="12"/>
            <color theme="1"/>
            <rFont val="Aptos Narrow"/>
            <family val="2"/>
            <scheme val="minor"/>
          </rPr>
          <t>Người dùng Không xác định:
8.290</t>
        </r>
      </text>
    </comment>
    <comment ref="F24" authorId="4" shapeId="0" xr:uid="{11B4C0B0-7824-D24E-A887-EBEB0AEDDB35}">
      <text>
        <r>
          <rPr>
            <sz val="12"/>
            <color theme="1"/>
            <rFont val="Aptos Narrow"/>
            <family val="2"/>
            <scheme val="minor"/>
          </rPr>
          <t>danielnguyen6111998@gmail.com:
8290000</t>
        </r>
      </text>
    </comment>
    <comment ref="C25" authorId="6" shapeId="0" xr:uid="{A655967A-0056-CF45-8B8E-D0BE3E61F41E}">
      <text>
        <r>
          <rPr>
            <b/>
            <sz val="10"/>
            <color rgb="FF000000"/>
            <rFont val="Tahoma"/>
            <family val="2"/>
          </rPr>
          <t>W9 7390</t>
        </r>
      </text>
    </comment>
    <comment ref="D25" authorId="0" shapeId="0" xr:uid="{2E424522-73F2-2446-A6E7-85CA5E40ECF2}">
      <text>
        <r>
          <rPr>
            <sz val="12"/>
            <color theme="1"/>
            <rFont val="Aptos Narrow"/>
            <family val="2"/>
            <scheme val="minor"/>
          </rPr>
          <t>chit trang:
7.390</t>
        </r>
      </text>
    </comment>
    <comment ref="F25" authorId="4" shapeId="0" xr:uid="{402B8129-E9E9-234D-B29E-2EAD96161438}">
      <text>
        <r>
          <rPr>
            <sz val="12"/>
            <color rgb="FF000000"/>
            <rFont val="Aptos Narrow"/>
            <family val="2"/>
          </rPr>
          <t xml:space="preserve">danielnguyen6111998@gmail.com:
</t>
        </r>
        <r>
          <rPr>
            <sz val="12"/>
            <color rgb="FF000000"/>
            <rFont val="Aptos Narrow"/>
            <family val="2"/>
          </rPr>
          <t>7390000</t>
        </r>
      </text>
    </comment>
    <comment ref="C26" authorId="6" shapeId="0" xr:uid="{56F960D0-2635-BB46-8107-287F4740A699}">
      <text>
        <r>
          <rPr>
            <b/>
            <sz val="10"/>
            <color rgb="FF000000"/>
            <rFont val="Tahoma"/>
            <family val="2"/>
          </rPr>
          <t>W9 9090</t>
        </r>
      </text>
    </comment>
    <comment ref="D26" authorId="5" shapeId="0" xr:uid="{65EF3AB6-0139-4C5E-8D19-5BD8651130EB}">
      <text>
        <r>
          <rPr>
            <sz val="12"/>
            <color theme="1"/>
            <rFont val="Aptos Narrow"/>
            <family val="2"/>
            <scheme val="minor"/>
          </rPr>
          <t>Người dùng Không xác định:
9.390</t>
        </r>
      </text>
    </comment>
    <comment ref="C27" authorId="6" shapeId="0" xr:uid="{E5F95E0C-134F-7142-B404-3D5289C3BCC9}">
      <text>
        <r>
          <rPr>
            <b/>
            <sz val="10"/>
            <color rgb="FF000000"/>
            <rFont val="Tahoma"/>
            <family val="2"/>
          </rPr>
          <t>W9 10990</t>
        </r>
      </text>
    </comment>
    <comment ref="D27" authorId="5" shapeId="0" xr:uid="{E99E90D6-1B71-6544-ABED-B1D53C3DE06D}">
      <text>
        <r>
          <rPr>
            <sz val="12"/>
            <color theme="1"/>
            <rFont val="Aptos Narrow"/>
            <family val="2"/>
            <scheme val="minor"/>
          </rPr>
          <t>Người dùng Không xác định:
11.890</t>
        </r>
      </text>
    </comment>
    <comment ref="E27" authorId="3" shapeId="0" xr:uid="{3C59790D-D830-DD45-85F0-F6CC4C02E558}">
      <text>
        <r>
          <rPr>
            <b/>
            <sz val="10"/>
            <color rgb="FF000000"/>
            <rFont val="Tahoma"/>
            <family val="2"/>
          </rPr>
          <t>was 10990</t>
        </r>
        <r>
          <rPr>
            <sz val="10"/>
            <color rgb="FF000000"/>
            <rFont val="Tahoma"/>
            <family val="2"/>
          </rPr>
          <t xml:space="preserve">
</t>
        </r>
      </text>
    </comment>
    <comment ref="F27" authorId="4" shapeId="0" xr:uid="{0BC59400-8DEC-FE4F-B20F-70B75BE281E1}">
      <text>
        <r>
          <rPr>
            <sz val="12"/>
            <color rgb="FF000000"/>
            <rFont val="Aptos Narrow"/>
            <family val="2"/>
          </rPr>
          <t>10790000</t>
        </r>
      </text>
    </comment>
    <comment ref="C28" authorId="6" shapeId="0" xr:uid="{4002BE2F-E0CD-9740-B1D5-3B400F2A7323}">
      <text>
        <r>
          <rPr>
            <b/>
            <sz val="10"/>
            <color rgb="FF000000"/>
            <rFont val="Tahoma"/>
            <family val="2"/>
          </rPr>
          <t>W9 14490</t>
        </r>
      </text>
    </comment>
    <comment ref="D28" authorId="5" shapeId="0" xr:uid="{52745C25-1E19-5540-A037-CF3D2C175224}">
      <text>
        <r>
          <rPr>
            <sz val="12"/>
            <color rgb="FF000000"/>
            <rFont val="Aptos Narrow"/>
            <family val="2"/>
          </rPr>
          <t xml:space="preserve">Người dùng Không xác định:
</t>
        </r>
        <r>
          <rPr>
            <sz val="12"/>
            <color rgb="FF000000"/>
            <rFont val="Aptos Narrow"/>
            <family val="2"/>
          </rPr>
          <t>14.290</t>
        </r>
      </text>
    </comment>
    <comment ref="C29" authorId="6" shapeId="0" xr:uid="{C950BAED-0761-CB45-B2E6-9BB8B07F400C}">
      <text>
        <r>
          <rPr>
            <b/>
            <sz val="10"/>
            <color rgb="FF000000"/>
            <rFont val="Tahoma"/>
            <family val="2"/>
          </rPr>
          <t>W9 12090</t>
        </r>
      </text>
    </comment>
    <comment ref="E29" authorId="3" shapeId="0" xr:uid="{CA226615-61D6-DC41-8FB8-C5D681FCABA1}">
      <text>
        <r>
          <rPr>
            <b/>
            <sz val="10"/>
            <color rgb="FF000000"/>
            <rFont val="Tahoma"/>
            <family val="2"/>
          </rPr>
          <t xml:space="preserve">was 11490
</t>
        </r>
        <r>
          <rPr>
            <sz val="10"/>
            <color rgb="FF000000"/>
            <rFont val="Tahoma"/>
            <family val="2"/>
          </rPr>
          <t xml:space="preserve">
</t>
        </r>
      </text>
    </comment>
    <comment ref="F29" authorId="5" shapeId="0" xr:uid="{0DF376A4-6A25-A646-B19D-42E285CD1272}">
      <text>
        <r>
          <rPr>
            <sz val="12"/>
            <color rgb="FF000000"/>
            <rFont val="Aptos Narrow"/>
            <family val="2"/>
          </rPr>
          <t>11990000</t>
        </r>
      </text>
    </comment>
    <comment ref="C30" authorId="6" shapeId="0" xr:uid="{7B01BFC3-B932-A241-ABA4-DFE5D8BB489C}">
      <text>
        <r>
          <rPr>
            <b/>
            <sz val="10"/>
            <color rgb="FF000000"/>
            <rFont val="Tahoma"/>
            <family val="2"/>
          </rPr>
          <t>W9 15350</t>
        </r>
      </text>
    </comment>
    <comment ref="D30" authorId="5" shapeId="0" xr:uid="{1E6FAF07-9DA8-4D85-90DB-CD75571F5E52}">
      <text>
        <r>
          <rPr>
            <sz val="12"/>
            <color rgb="FF000000"/>
            <rFont val="Aptos Narrow"/>
            <family val="2"/>
          </rPr>
          <t xml:space="preserve">Người dùng Không xác định:
</t>
        </r>
        <r>
          <rPr>
            <sz val="12"/>
            <color rgb="FF000000"/>
            <rFont val="Aptos Narrow"/>
            <family val="2"/>
          </rPr>
          <t>15.350</t>
        </r>
      </text>
    </comment>
    <comment ref="F30" authorId="4" shapeId="0" xr:uid="{5F62087E-0D78-1249-9A9D-06BC17B23716}">
      <text>
        <r>
          <rPr>
            <sz val="12"/>
            <color theme="1"/>
            <rFont val="Aptos Narrow"/>
            <family val="2"/>
            <scheme val="minor"/>
          </rPr>
          <t>15290000</t>
        </r>
      </text>
    </comment>
    <comment ref="C31" authorId="6" shapeId="0" xr:uid="{59170592-F8AB-A048-8B41-01AF9077F377}">
      <text>
        <r>
          <rPr>
            <b/>
            <sz val="10"/>
            <color rgb="FF000000"/>
            <rFont val="Tahoma"/>
            <family val="2"/>
          </rPr>
          <t>W9 23990</t>
        </r>
      </text>
    </comment>
    <comment ref="D31" authorId="0" shapeId="0" xr:uid="{DC8686AE-45A8-964C-999B-DA9DD30889D6}">
      <text>
        <r>
          <rPr>
            <sz val="12"/>
            <color theme="1"/>
            <rFont val="Aptos Narrow"/>
            <family val="2"/>
            <scheme val="minor"/>
          </rPr>
          <t>chit trang:
23.990k</t>
        </r>
      </text>
    </comment>
    <comment ref="F31" authorId="11" shapeId="0" xr:uid="{66E7F404-2AF0-464C-A845-2331BDA375D8}">
      <text>
        <t>[Threaded comment]
Your version of Excel allows you to read this threaded comment; however, any edits to it will get removed if the file is opened in a newer version of Excel. Learn more: https://go.microsoft.com/fwlink/?linkid=870924
Comment:
    23990000</t>
      </text>
    </comment>
    <comment ref="B32" authorId="3" shapeId="0" xr:uid="{7C0C1B57-FC91-4A4D-96A6-49FDBAD033C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6" shapeId="0" xr:uid="{97A75936-F707-3245-ADC5-19F143BED2E7}">
      <text>
        <r>
          <rPr>
            <b/>
            <sz val="10"/>
            <color rgb="FF000000"/>
            <rFont val="Tahoma"/>
            <family val="2"/>
          </rPr>
          <t>W9 4790</t>
        </r>
      </text>
    </comment>
    <comment ref="D32" authorId="0" shapeId="0" xr:uid="{5390FCA1-DE9E-134A-84F8-99BFBD78369C}">
      <text>
        <r>
          <rPr>
            <sz val="12"/>
            <color rgb="FF000000"/>
            <rFont val="Aptos Narrow"/>
            <family val="2"/>
          </rPr>
          <t xml:space="preserve">chit trang:
</t>
        </r>
        <r>
          <rPr>
            <sz val="12"/>
            <color rgb="FF000000"/>
            <rFont val="Aptos Narrow"/>
            <family val="2"/>
          </rPr>
          <t>5.390</t>
        </r>
      </text>
    </comment>
    <comment ref="E32" authorId="3" shapeId="0" xr:uid="{BB2B2DB7-4A53-EC4F-A048-6D173CDB2D23}">
      <text>
        <r>
          <rPr>
            <b/>
            <sz val="10"/>
            <color rgb="FF000000"/>
            <rFont val="Tahoma"/>
            <family val="2"/>
          </rPr>
          <t>was 5590</t>
        </r>
      </text>
    </comment>
    <comment ref="F32" authorId="5" shapeId="0" xr:uid="{E1D4077B-D5FD-694C-8CC7-02341C26CA9E}">
      <text>
        <r>
          <rPr>
            <sz val="12"/>
            <color theme="1"/>
            <rFont val="Aptos Narrow"/>
            <family val="2"/>
            <scheme val="minor"/>
          </rPr>
          <t>Người dùng Không xác định:
4790000</t>
        </r>
      </text>
    </comment>
    <comment ref="B33" authorId="3" shapeId="0" xr:uid="{35C8DBB1-BE17-4C40-9A3C-DA85E60039F3}">
      <text>
        <r>
          <rPr>
            <b/>
            <sz val="10"/>
            <color rgb="FF000000"/>
            <rFont val="Tahoma"/>
            <family val="2"/>
          </rPr>
          <t xml:space="preserve">was 4490
</t>
        </r>
      </text>
    </comment>
    <comment ref="C33" authorId="6" shapeId="0" xr:uid="{E0D4BA42-AA24-3B41-B6D8-7B402A8A2A4A}">
      <text>
        <r>
          <rPr>
            <b/>
            <sz val="10"/>
            <color rgb="FF000000"/>
            <rFont val="Tahoma"/>
            <family val="2"/>
          </rPr>
          <t>W9 4290</t>
        </r>
      </text>
    </comment>
    <comment ref="D33" authorId="5" shapeId="0" xr:uid="{6059060A-B119-443D-9293-F74653C864A9}">
      <text>
        <r>
          <rPr>
            <sz val="12"/>
            <color rgb="FF000000"/>
            <rFont val="Aptos Narrow"/>
            <family val="2"/>
          </rPr>
          <t xml:space="preserve">Người dùng Không xác định:
</t>
        </r>
        <r>
          <rPr>
            <sz val="12"/>
            <color rgb="FF000000"/>
            <rFont val="Aptos Narrow"/>
            <family val="2"/>
          </rPr>
          <t>4.290k</t>
        </r>
      </text>
    </comment>
    <comment ref="E33" authorId="3" shapeId="0" xr:uid="{7007D90E-92C4-5045-810A-52D4F387399D}">
      <text>
        <r>
          <rPr>
            <b/>
            <sz val="10"/>
            <color rgb="FF000000"/>
            <rFont val="Tahoma"/>
            <family val="2"/>
          </rPr>
          <t>was 4190</t>
        </r>
        <r>
          <rPr>
            <sz val="10"/>
            <color rgb="FF000000"/>
            <rFont val="Tahoma"/>
            <family val="2"/>
          </rPr>
          <t xml:space="preserve">
</t>
        </r>
      </text>
    </comment>
    <comment ref="F33" authorId="5" shapeId="0" xr:uid="{6C98B006-6ABB-2E4A-9632-EECE8292F2FB}">
      <text>
        <r>
          <rPr>
            <sz val="12"/>
            <color theme="1"/>
            <rFont val="Aptos Narrow"/>
            <family val="2"/>
            <scheme val="minor"/>
          </rPr>
          <t>Người dùng Không xác định:
4390000</t>
        </r>
      </text>
    </comment>
    <comment ref="B34" authorId="3" shapeId="0" xr:uid="{981F4335-F0A0-2D42-9409-4963F06136CC}">
      <text>
        <r>
          <rPr>
            <b/>
            <sz val="10"/>
            <color rgb="FF000000"/>
            <rFont val="Tahoma"/>
            <family val="2"/>
          </rPr>
          <t>was 3190</t>
        </r>
      </text>
    </comment>
    <comment ref="C34" authorId="6" shapeId="0" xr:uid="{0C5D0F42-B91C-6844-9E3F-D20BCF4BB285}">
      <text>
        <r>
          <rPr>
            <b/>
            <sz val="10"/>
            <color rgb="FF000000"/>
            <rFont val="Tahoma"/>
            <family val="2"/>
          </rPr>
          <t>W9 3090</t>
        </r>
      </text>
    </comment>
    <comment ref="D34" authorId="0" shapeId="0" xr:uid="{C075DC96-D865-A342-9649-98E3CAE1FC08}">
      <text>
        <r>
          <rPr>
            <sz val="12"/>
            <color theme="1"/>
            <rFont val="Aptos Narrow"/>
            <family val="2"/>
            <scheme val="minor"/>
          </rPr>
          <t>chit trang:
2.990</t>
        </r>
      </text>
    </comment>
    <comment ref="E34" authorId="3" shapeId="0" xr:uid="{633060A1-2A1E-6C4E-8757-DD67ACF49280}">
      <text>
        <r>
          <rPr>
            <b/>
            <sz val="10"/>
            <color rgb="FF000000"/>
            <rFont val="Tahoma"/>
            <family val="2"/>
          </rPr>
          <t>was 2890</t>
        </r>
        <r>
          <rPr>
            <sz val="10"/>
            <color rgb="FF000000"/>
            <rFont val="Tahoma"/>
            <family val="2"/>
          </rPr>
          <t xml:space="preserve">
</t>
        </r>
      </text>
    </comment>
    <comment ref="F34" authorId="12" shapeId="0" xr:uid="{E555EDD6-8C2E-1244-B0FF-8F8522CF831F}">
      <text>
        <t>[Threaded comment]
Your version of Excel allows you to read this threaded comment; however, any edits to it will get removed if the file is opened in a newer version of Excel. Learn more: https://go.microsoft.com/fwlink/?linkid=870924
Comment:
    3090000</t>
      </text>
    </comment>
    <comment ref="C35" authorId="6" shapeId="0" xr:uid="{6B3ED494-00C8-A645-93F7-43ACF4962DD7}">
      <text>
        <r>
          <rPr>
            <b/>
            <sz val="10"/>
            <color rgb="FF000000"/>
            <rFont val="Tahoma"/>
            <family val="2"/>
          </rPr>
          <t>W9 6690</t>
        </r>
      </text>
    </comment>
    <comment ref="D35" authorId="5" shapeId="0" xr:uid="{77B7B644-69F5-E546-9745-5A0D96EE91FD}">
      <text>
        <r>
          <rPr>
            <sz val="12"/>
            <color theme="1"/>
            <rFont val="Aptos Narrow"/>
            <family val="2"/>
            <scheme val="minor"/>
          </rPr>
          <t>Người dùng Không xác định:
6.690.000</t>
        </r>
      </text>
    </comment>
    <comment ref="F36" authorId="5" shapeId="0" xr:uid="{22E37632-8CCF-7B4A-AF7C-89677C17F142}">
      <text>
        <r>
          <rPr>
            <sz val="12"/>
            <color rgb="FF000000"/>
            <rFont val="Aptos Narrow"/>
            <family val="2"/>
          </rPr>
          <t>Người dùng Không xác định: 19.790</t>
        </r>
      </text>
    </comment>
    <comment ref="F37" authorId="5" shapeId="0" xr:uid="{AD04BB89-41A0-D641-9502-8DE2D74B01EE}">
      <text>
        <r>
          <rPr>
            <sz val="12"/>
            <color theme="1"/>
            <rFont val="Aptos Narrow"/>
            <family val="2"/>
            <scheme val="minor"/>
          </rPr>
          <t>Người dùng Không xác định:
25.190</t>
        </r>
      </text>
    </comment>
    <comment ref="C38" authorId="6" shapeId="0" xr:uid="{69D24754-9591-E744-BD5F-DDA3EE2AAD74}">
      <text>
        <r>
          <rPr>
            <b/>
            <sz val="10"/>
            <color rgb="FF000000"/>
            <rFont val="Tahoma"/>
            <family val="2"/>
          </rPr>
          <t>W9 29590</t>
        </r>
      </text>
    </comment>
    <comment ref="D38" authorId="0" shapeId="0" xr:uid="{1D551451-9A54-3F43-8EC6-3B5216FDE324}">
      <text>
        <r>
          <rPr>
            <sz val="12"/>
            <color rgb="FF000000"/>
            <rFont val="Aptos Narrow"/>
            <family val="2"/>
          </rPr>
          <t xml:space="preserve">chit trang:
</t>
        </r>
        <r>
          <rPr>
            <sz val="12"/>
            <color rgb="FF000000"/>
            <rFont val="Aptos Narrow"/>
            <family val="2"/>
          </rPr>
          <t>28.990</t>
        </r>
      </text>
    </comment>
    <comment ref="F38" authorId="2" shapeId="0" xr:uid="{9DE41C1C-48C4-9249-AEC8-11D022F1C0DE}">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 ref="G38" authorId="2" shapeId="0" xr:uid="{55006AF0-8ED4-A649-8069-1D81D5EC4D4A}">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tc={1AD14A46-81F3-614A-B7B6-B36FF6FDB5F3}</author>
    <author>Dat's MacBook Pro</author>
    <author>Người dùng Khách</author>
    <author>danielnguyen6111998@gmail.com</author>
    <author>Microsoft Office User</author>
    <author>Duy</author>
    <author>Việt Hoàng</author>
    <author>chit trang</author>
  </authors>
  <commentList>
    <comment ref="F3" authorId="0" shapeId="0" xr:uid="{1AD14A46-81F3-614A-B7B6-B36FF6FDB5F3}">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1" shapeId="0" xr:uid="{BD130378-C6C2-8547-AEE4-2EB1028D9DDB}">
      <text>
        <r>
          <rPr>
            <b/>
            <sz val="10"/>
            <color rgb="FF000000"/>
            <rFont val="Tahoma"/>
            <family val="2"/>
          </rPr>
          <t>Dat's MacBook Pro:</t>
        </r>
        <r>
          <rPr>
            <sz val="10"/>
            <color rgb="FF000000"/>
            <rFont val="Tahoma"/>
            <family val="2"/>
          </rPr>
          <t xml:space="preserve">
</t>
        </r>
        <r>
          <rPr>
            <sz val="10"/>
            <color rgb="FF000000"/>
            <rFont val="Tahoma"/>
            <family val="2"/>
          </rPr>
          <t>30290</t>
        </r>
      </text>
    </comment>
    <comment ref="D4" authorId="2" shapeId="0" xr:uid="{86235664-C67D-4D9E-84BC-11D6F8DA8680}">
      <text>
        <r>
          <rPr>
            <sz val="12"/>
            <color theme="1"/>
            <rFont val="Aptos Narrow"/>
            <family val="2"/>
            <scheme val="minor"/>
          </rPr>
          <t>Người dùng Không xác định:
34.7890</t>
        </r>
      </text>
    </comment>
    <comment ref="F4" authorId="3" shapeId="0" xr:uid="{F7CEC6DE-7F29-CD4A-9091-01CB13A8C2CE}">
      <text>
        <r>
          <rPr>
            <sz val="12"/>
            <color rgb="FF000000"/>
            <rFont val="Aptos Narrow"/>
            <family val="2"/>
          </rPr>
          <t xml:space="preserve">danielnguyen6111998@gmail.com:
</t>
        </r>
        <r>
          <rPr>
            <sz val="12"/>
            <color rgb="FF000000"/>
            <rFont val="Aptos Narrow"/>
            <family val="2"/>
          </rPr>
          <t>33990000</t>
        </r>
      </text>
    </comment>
    <comment ref="G4" authorId="1" shapeId="0" xr:uid="{E0583B21-A83B-8941-A342-A2BBD19233F2}">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E5" authorId="4" shapeId="0" xr:uid="{9D093C48-0893-3C4C-ABDB-891F2098680A}">
      <text>
        <r>
          <rPr>
            <b/>
            <sz val="10"/>
            <color rgb="FF000000"/>
            <rFont val="Tahoma"/>
            <family val="2"/>
          </rPr>
          <t xml:space="preserve">was 37190
</t>
        </r>
        <r>
          <rPr>
            <b/>
            <sz val="10"/>
            <color rgb="FF000000"/>
            <rFont val="Tahoma"/>
            <family val="2"/>
          </rPr>
          <t xml:space="preserve">Cam
</t>
        </r>
        <r>
          <rPr>
            <b/>
            <sz val="10"/>
            <color rgb="FF000000"/>
            <rFont val="Tahoma"/>
            <family val="2"/>
          </rPr>
          <t>VNP500</t>
        </r>
      </text>
    </comment>
    <comment ref="F5" authorId="3" shapeId="0" xr:uid="{7733B8AC-3B41-4B68-AEE4-7ED475913972}">
      <text>
        <r>
          <rPr>
            <sz val="12"/>
            <color rgb="FF000000"/>
            <rFont val="Aptos Narrow"/>
            <family val="2"/>
          </rPr>
          <t xml:space="preserve">danielnguyen6111998@gmail.com:
</t>
        </r>
        <r>
          <rPr>
            <sz val="12"/>
            <color rgb="FF000000"/>
            <rFont val="Aptos Narrow"/>
            <family val="2"/>
          </rPr>
          <t>37990</t>
        </r>
      </text>
    </comment>
    <comment ref="G7" authorId="1" shapeId="0" xr:uid="{E803572B-6A6C-034B-8337-A30EBF250DD0}">
      <text>
        <r>
          <rPr>
            <b/>
            <sz val="10"/>
            <color rgb="FF000000"/>
            <rFont val="Tahoma"/>
            <family val="2"/>
          </rPr>
          <t>Dat's MacBook Pro:</t>
        </r>
        <r>
          <rPr>
            <sz val="10"/>
            <color rgb="FF000000"/>
            <rFont val="Tahoma"/>
            <family val="2"/>
          </rPr>
          <t xml:space="preserve">
</t>
        </r>
        <r>
          <rPr>
            <sz val="10"/>
            <color rgb="FF000000"/>
            <rFont val="Tahoma"/>
            <family val="2"/>
          </rPr>
          <t>20790</t>
        </r>
      </text>
    </comment>
    <comment ref="B8" authorId="4" shapeId="0" xr:uid="{E73D9984-B53D-1248-B6FD-6695261ED695}">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G8" authorId="1" shapeId="0" xr:uid="{580E53C8-8684-C947-86E3-6F64D7859F10}">
      <text>
        <r>
          <rPr>
            <b/>
            <sz val="10"/>
            <color rgb="FF000000"/>
            <rFont val="Tahoma"/>
            <family val="2"/>
          </rPr>
          <t>Dat's MacBook Pro:</t>
        </r>
        <r>
          <rPr>
            <sz val="10"/>
            <color rgb="FF000000"/>
            <rFont val="Tahoma"/>
            <family val="2"/>
          </rPr>
          <t xml:space="preserve">
</t>
        </r>
        <r>
          <rPr>
            <sz val="10"/>
            <color rgb="FF000000"/>
            <rFont val="Tahoma"/>
            <family val="2"/>
          </rPr>
          <t>23.990</t>
        </r>
      </text>
    </comment>
    <comment ref="F9" authorId="3" shapeId="0" xr:uid="{2A1B6F33-1819-42E3-A50B-9CE20A9B8267}">
      <text>
        <r>
          <rPr>
            <sz val="12"/>
            <color rgb="FF000000"/>
            <rFont val="Aptos Narrow"/>
            <family val="2"/>
          </rPr>
          <t xml:space="preserve">danielnguyen6111998@gmail.com:
</t>
        </r>
        <r>
          <rPr>
            <sz val="12"/>
            <color rgb="FF000000"/>
            <rFont val="Aptos Narrow"/>
            <family val="2"/>
          </rPr>
          <t>25690000</t>
        </r>
      </text>
    </comment>
    <comment ref="B10" authorId="4" shapeId="0" xr:uid="{3A2DD1E0-4E09-4240-A408-0C6492843831}">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5" shapeId="0" xr:uid="{51AF742E-9641-4C45-8063-9CA6EF3A8496}">
      <text>
        <r>
          <rPr>
            <b/>
            <sz val="10"/>
            <color rgb="FF000000"/>
            <rFont val="Tahoma"/>
            <family val="2"/>
          </rPr>
          <t>W10 30590</t>
        </r>
      </text>
    </comment>
    <comment ref="D10" authorId="6" shapeId="0" xr:uid="{1E460095-2AB5-824D-99FF-D51A95E22BD6}">
      <text>
        <r>
          <rPr>
            <sz val="12"/>
            <color theme="1"/>
            <rFont val="Aptos Narrow"/>
            <family val="2"/>
            <scheme val="minor"/>
          </rPr>
          <t>Việt Hoàng:30.490</t>
        </r>
      </text>
    </comment>
    <comment ref="F10" authorId="3" shapeId="0" xr:uid="{C650337D-502D-B845-A347-F261AD82FF65}">
      <text>
        <r>
          <rPr>
            <sz val="12"/>
            <color theme="1"/>
            <rFont val="Aptos Narrow"/>
            <family val="2"/>
            <scheme val="minor"/>
          </rPr>
          <t>30590000</t>
        </r>
      </text>
    </comment>
    <comment ref="G10" authorId="1" shapeId="0" xr:uid="{12545D7B-CBD0-5F4A-9462-942716DEEAFE}">
      <text>
        <r>
          <rPr>
            <b/>
            <sz val="10"/>
            <color rgb="FF000000"/>
            <rFont val="Tahoma"/>
            <family val="2"/>
          </rPr>
          <t>Dat's MacBook Pro:</t>
        </r>
        <r>
          <rPr>
            <sz val="10"/>
            <color rgb="FF000000"/>
            <rFont val="Tahoma"/>
            <family val="2"/>
          </rPr>
          <t xml:space="preserve">
</t>
        </r>
        <r>
          <rPr>
            <sz val="10"/>
            <color rgb="FF000000"/>
            <rFont val="Tahoma"/>
            <family val="2"/>
          </rPr>
          <t>29690</t>
        </r>
      </text>
    </comment>
    <comment ref="D11" authorId="7" shapeId="0" xr:uid="{3B1B2BA7-592F-1646-90B1-4756063854D1}">
      <text>
        <r>
          <rPr>
            <sz val="12"/>
            <color theme="1"/>
            <rFont val="Aptos Narrow"/>
            <family val="2"/>
            <scheme val="minor"/>
          </rPr>
          <t>chit trang:
17.090k</t>
        </r>
      </text>
    </comment>
    <comment ref="F11" authorId="2" shapeId="0" xr:uid="{7EA4DCC1-B3EE-7842-A660-855462819BDF}">
      <text>
        <r>
          <rPr>
            <sz val="12"/>
            <color theme="1"/>
            <rFont val="Aptos Narrow"/>
            <family val="2"/>
            <scheme val="minor"/>
          </rPr>
          <t>Người dùng Không xác định:16890000
16990000</t>
        </r>
      </text>
    </comment>
    <comment ref="G13" authorId="1" shapeId="0" xr:uid="{F1FD6077-C532-E444-8EED-BC4784DFFA28}">
      <text>
        <r>
          <rPr>
            <b/>
            <sz val="10"/>
            <color rgb="FF000000"/>
            <rFont val="Tahoma"/>
            <family val="2"/>
          </rPr>
          <t>Dat's MacBook Pro:</t>
        </r>
        <r>
          <rPr>
            <sz val="10"/>
            <color rgb="FF000000"/>
            <rFont val="Tahoma"/>
            <family val="2"/>
          </rPr>
          <t xml:space="preserve">
</t>
        </r>
        <r>
          <rPr>
            <sz val="10"/>
            <color rgb="FF000000"/>
            <rFont val="Tahoma"/>
            <family val="2"/>
          </rPr>
          <t xml:space="preserve">13490
</t>
        </r>
      </text>
    </comment>
    <comment ref="B14" authorId="4" shapeId="0" xr:uid="{6F69AA8D-25DE-3543-A2BA-69B66C20EE5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2" shapeId="0" xr:uid="{83FA4769-0DF8-EE48-A618-5AA14AB03475}">
      <text>
        <r>
          <rPr>
            <sz val="12"/>
            <color theme="1"/>
            <rFont val="Aptos Narrow"/>
            <family val="2"/>
            <scheme val="minor"/>
          </rPr>
          <t>Người dùng Không xác định:
11.990</t>
        </r>
      </text>
    </comment>
    <comment ref="B16" authorId="4" shapeId="0" xr:uid="{9D25EB9C-6B68-9748-B622-6E8225DCC287}">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7" shapeId="0" xr:uid="{0DB54F70-CF70-8A4B-9E1E-E54988BC2831}">
      <text>
        <r>
          <rPr>
            <sz val="12"/>
            <color theme="1"/>
            <rFont val="Aptos Narrow"/>
            <family val="2"/>
            <scheme val="minor"/>
          </rPr>
          <t>chit trang:
9.490</t>
        </r>
      </text>
    </comment>
    <comment ref="B17" authorId="4" shapeId="0" xr:uid="{9189FA1B-F81D-6749-B3BF-5444D03655B4}">
      <text>
        <r>
          <rPr>
            <b/>
            <sz val="10"/>
            <color rgb="FF000000"/>
            <rFont val="Tahoma"/>
            <family val="2"/>
          </rPr>
          <t>was 14390</t>
        </r>
      </text>
    </comment>
    <comment ref="B20" authorId="4" shapeId="0" xr:uid="{876E479D-7450-144A-9E28-1D6C61B6FE77}">
      <text>
        <r>
          <rPr>
            <b/>
            <sz val="10"/>
            <color rgb="FF000000"/>
            <rFont val="Tahoma"/>
            <family val="2"/>
          </rPr>
          <t>was 36640</t>
        </r>
      </text>
    </comment>
    <comment ref="G21" authorId="1" shapeId="0" xr:uid="{699CF946-C002-D24A-A480-9CFAC7C62B82}">
      <text>
        <r>
          <rPr>
            <b/>
            <sz val="10"/>
            <color rgb="FF000000"/>
            <rFont val="Tahoma"/>
            <family val="2"/>
          </rPr>
          <t>Dat's MacBook Pro:</t>
        </r>
        <r>
          <rPr>
            <sz val="10"/>
            <color rgb="FF000000"/>
            <rFont val="Tahoma"/>
            <family val="2"/>
          </rPr>
          <t xml:space="preserve">
</t>
        </r>
        <r>
          <rPr>
            <sz val="10"/>
            <color rgb="FF000000"/>
            <rFont val="Tahoma"/>
            <family val="2"/>
          </rPr>
          <t>29.590</t>
        </r>
      </text>
    </comment>
    <comment ref="C23" authorId="5" shapeId="0" xr:uid="{0DA9CC4A-E697-7A47-8737-1A2E827D280B}">
      <text>
        <r>
          <rPr>
            <b/>
            <sz val="10"/>
            <color rgb="FF000000"/>
            <rFont val="Tahoma"/>
            <family val="2"/>
          </rPr>
          <t>W10 6190</t>
        </r>
      </text>
    </comment>
    <comment ref="D23" authorId="2" shapeId="0" xr:uid="{E5C8A70E-05AD-8342-9063-FD61E17E3806}">
      <text>
        <r>
          <rPr>
            <sz val="12"/>
            <color rgb="FF000000"/>
            <rFont val="Aptos Narrow"/>
            <family val="2"/>
          </rPr>
          <t xml:space="preserve">Người dùng Không xác định:
</t>
        </r>
        <r>
          <rPr>
            <sz val="12"/>
            <color rgb="FF000000"/>
            <rFont val="Aptos Narrow"/>
            <family val="2"/>
          </rPr>
          <t>6.090</t>
        </r>
      </text>
    </comment>
    <comment ref="E23" authorId="4" shapeId="0" xr:uid="{D4EA2D40-BC5D-2045-A29C-294BF4A00354}">
      <text>
        <r>
          <rPr>
            <b/>
            <sz val="10"/>
            <color rgb="FF000000"/>
            <rFont val="Tahoma"/>
            <family val="2"/>
          </rPr>
          <t xml:space="preserve">was 6590
</t>
        </r>
        <r>
          <rPr>
            <b/>
            <sz val="10"/>
            <color rgb="FF000000"/>
            <rFont val="Tahoma"/>
            <family val="2"/>
          </rPr>
          <t xml:space="preserve">
</t>
        </r>
        <r>
          <rPr>
            <b/>
            <sz val="10"/>
            <color rgb="FF000000"/>
            <rFont val="Tahoma"/>
            <family val="2"/>
          </rPr>
          <t>new 500</t>
        </r>
      </text>
    </comment>
    <comment ref="C24" authorId="5" shapeId="0" xr:uid="{75CF9103-1723-D14C-909D-3B8E3545960E}">
      <text>
        <r>
          <rPr>
            <b/>
            <sz val="10"/>
            <color rgb="FF000000"/>
            <rFont val="Tahoma"/>
            <family val="2"/>
          </rPr>
          <t>W10 8090</t>
        </r>
      </text>
    </comment>
    <comment ref="D24" authorId="2" shapeId="0" xr:uid="{B51721CA-46E2-424B-A026-A78EAAE2CBDB}">
      <text>
        <r>
          <rPr>
            <sz val="12"/>
            <color rgb="FF000000"/>
            <rFont val="Aptos Narrow"/>
            <family val="2"/>
          </rPr>
          <t xml:space="preserve">Người dùng Không xác định:
</t>
        </r>
        <r>
          <rPr>
            <sz val="12"/>
            <color rgb="FF000000"/>
            <rFont val="Aptos Narrow"/>
            <family val="2"/>
          </rPr>
          <t>8.290</t>
        </r>
      </text>
    </comment>
    <comment ref="E24" authorId="4" shapeId="0" xr:uid="{064FB7A1-2FC0-0A4D-B001-98C0F4619B7B}">
      <text>
        <r>
          <rPr>
            <b/>
            <sz val="10"/>
            <color rgb="FF000000"/>
            <rFont val="Tahoma"/>
            <family val="2"/>
          </rPr>
          <t xml:space="preserve">was 7990
</t>
        </r>
        <r>
          <rPr>
            <b/>
            <sz val="10"/>
            <color rgb="FF000000"/>
            <rFont val="Tahoma"/>
            <family val="2"/>
          </rPr>
          <t xml:space="preserve">
</t>
        </r>
        <r>
          <rPr>
            <b/>
            <sz val="10"/>
            <color rgb="FF000000"/>
            <rFont val="Tahoma"/>
            <family val="2"/>
          </rPr>
          <t>new 500</t>
        </r>
      </text>
    </comment>
    <comment ref="F24" authorId="3" shapeId="0" xr:uid="{EB48B423-AA30-FF41-AFC7-7B97DC3156BC}">
      <text>
        <r>
          <rPr>
            <sz val="12"/>
            <color theme="1"/>
            <rFont val="Aptos Narrow"/>
            <family val="2"/>
            <scheme val="minor"/>
          </rPr>
          <t>danielnguyen6111998@gmail.com:
8190000</t>
        </r>
      </text>
    </comment>
    <comment ref="E25" authorId="4" shapeId="0" xr:uid="{E79120A5-5922-0948-B2E7-08F69098F338}">
      <text>
        <r>
          <rPr>
            <b/>
            <sz val="10"/>
            <color rgb="FF000000"/>
            <rFont val="Tahoma"/>
            <family val="2"/>
          </rPr>
          <t xml:space="preserve">was 7290
</t>
        </r>
        <r>
          <rPr>
            <b/>
            <sz val="10"/>
            <color rgb="FF000000"/>
            <rFont val="Tahoma"/>
            <family val="2"/>
          </rPr>
          <t xml:space="preserve">
</t>
        </r>
        <r>
          <rPr>
            <b/>
            <sz val="10"/>
            <color rgb="FF000000"/>
            <rFont val="Tahoma"/>
            <family val="2"/>
          </rPr>
          <t>new 500</t>
        </r>
      </text>
    </comment>
    <comment ref="F25" authorId="3" shapeId="0" xr:uid="{7E902A3E-3A99-1040-8367-308D003FB63A}">
      <text>
        <r>
          <rPr>
            <sz val="12"/>
            <color rgb="FF000000"/>
            <rFont val="Aptos Narrow"/>
            <family val="2"/>
          </rPr>
          <t xml:space="preserve">danielnguyen6111998@gmail.com:
</t>
        </r>
        <r>
          <rPr>
            <sz val="12"/>
            <color rgb="FF000000"/>
            <rFont val="Aptos Narrow"/>
            <family val="2"/>
          </rPr>
          <t>7290000</t>
        </r>
      </text>
    </comment>
    <comment ref="D26" authorId="2" shapeId="0" xr:uid="{59047315-9B4E-B74A-99A8-89AFADBF81C9}">
      <text>
        <r>
          <rPr>
            <sz val="12"/>
            <color rgb="FF000000"/>
            <rFont val="Aptos Narrow"/>
            <family val="2"/>
          </rPr>
          <t xml:space="preserve">Người dùng Không xác định:
</t>
        </r>
        <r>
          <rPr>
            <sz val="12"/>
            <color rgb="FF000000"/>
            <rFont val="Aptos Narrow"/>
            <family val="2"/>
          </rPr>
          <t>9.390</t>
        </r>
      </text>
    </comment>
    <comment ref="E26" authorId="4" shapeId="0" xr:uid="{4AF4726F-5513-A240-AE1E-419C1F122375}">
      <text>
        <r>
          <rPr>
            <b/>
            <sz val="10"/>
            <color rgb="FF000000"/>
            <rFont val="Tahoma"/>
            <family val="2"/>
          </rPr>
          <t xml:space="preserve">was 8990
</t>
        </r>
        <r>
          <rPr>
            <b/>
            <sz val="10"/>
            <color rgb="FF000000"/>
            <rFont val="Tahoma"/>
            <family val="2"/>
          </rPr>
          <t xml:space="preserve">
</t>
        </r>
        <r>
          <rPr>
            <b/>
            <sz val="10"/>
            <color rgb="FF000000"/>
            <rFont val="Tahoma"/>
            <family val="2"/>
          </rPr>
          <t>New 500</t>
        </r>
      </text>
    </comment>
    <comment ref="F26" authorId="3" shapeId="0" xr:uid="{9C94DC4B-BA89-4023-9A8F-46E251EFEEA2}">
      <text>
        <r>
          <rPr>
            <sz val="12"/>
            <color rgb="FF000000"/>
            <rFont val="Aptos Narrow"/>
            <family val="2"/>
          </rPr>
          <t xml:space="preserve">danielnguyen6111998@gmail.com:
</t>
        </r>
        <r>
          <rPr>
            <sz val="12"/>
            <color rgb="FF000000"/>
            <rFont val="Aptos Narrow"/>
            <family val="2"/>
          </rPr>
          <t xml:space="preserve">8990000
</t>
        </r>
      </text>
    </comment>
    <comment ref="C27" authorId="5" shapeId="0" xr:uid="{6CE5EFBF-A3A6-F644-B8D3-62ACD20AE2A6}">
      <text>
        <r>
          <rPr>
            <b/>
            <sz val="10"/>
            <color rgb="FF000000"/>
            <rFont val="Tahoma"/>
            <family val="2"/>
          </rPr>
          <t>W10 10690</t>
        </r>
      </text>
    </comment>
    <comment ref="D27" authorId="2" shapeId="0" xr:uid="{7109F5F7-935E-ED4D-8199-0B028302B0A7}">
      <text>
        <r>
          <rPr>
            <sz val="12"/>
            <color theme="1"/>
            <rFont val="Aptos Narrow"/>
            <family val="2"/>
            <scheme val="minor"/>
          </rPr>
          <t>Người dùng Không xác định:
10.690</t>
        </r>
      </text>
    </comment>
    <comment ref="E27" authorId="4" shapeId="0" xr:uid="{F03989DF-190C-B64C-835A-70E4ECE580D6}">
      <text>
        <r>
          <rPr>
            <b/>
            <sz val="10"/>
            <color rgb="FF000000"/>
            <rFont val="Tahoma"/>
            <family val="2"/>
          </rPr>
          <t>was 10790</t>
        </r>
        <r>
          <rPr>
            <sz val="10"/>
            <color rgb="FF000000"/>
            <rFont val="Tahoma"/>
            <family val="2"/>
          </rPr>
          <t xml:space="preserve">
</t>
        </r>
        <r>
          <rPr>
            <sz val="10"/>
            <color rgb="FF000000"/>
            <rFont val="Tahoma"/>
            <family val="2"/>
          </rPr>
          <t xml:space="preserve">
</t>
        </r>
        <r>
          <rPr>
            <sz val="10"/>
            <color rgb="FF000000"/>
            <rFont val="Tahoma"/>
            <family val="2"/>
          </rPr>
          <t>New 500</t>
        </r>
      </text>
    </comment>
    <comment ref="F27" authorId="3" shapeId="0" xr:uid="{F8F5B8E4-C11C-2245-B7E2-119085502F9F}">
      <text>
        <r>
          <rPr>
            <sz val="12"/>
            <color rgb="FF000000"/>
            <rFont val="Aptos Narrow"/>
            <family val="2"/>
          </rPr>
          <t>10890000</t>
        </r>
      </text>
    </comment>
    <comment ref="C28" authorId="5" shapeId="0" xr:uid="{D20F02A5-8F2E-194A-A568-DB3CD88712EB}">
      <text>
        <r>
          <rPr>
            <b/>
            <sz val="10"/>
            <color rgb="FF000000"/>
            <rFont val="Tahoma"/>
            <family val="2"/>
          </rPr>
          <t>W10 14090</t>
        </r>
      </text>
    </comment>
    <comment ref="D28" authorId="2" shapeId="0" xr:uid="{4C675C21-F822-3B4B-BB72-724F35060B52}">
      <text>
        <r>
          <rPr>
            <sz val="12"/>
            <color rgb="FF000000"/>
            <rFont val="Aptos Narrow"/>
            <family val="2"/>
          </rPr>
          <t xml:space="preserve">Người dùng Không xác định:
</t>
        </r>
        <r>
          <rPr>
            <sz val="12"/>
            <color rgb="FF000000"/>
            <rFont val="Aptos Narrow"/>
            <family val="2"/>
          </rPr>
          <t>14.290</t>
        </r>
      </text>
    </comment>
    <comment ref="E28" authorId="4" shapeId="0" xr:uid="{34C7A869-0E91-2A4D-89F7-BA79922B9670}">
      <text>
        <r>
          <rPr>
            <b/>
            <sz val="10"/>
            <color rgb="FF000000"/>
            <rFont val="Tahoma"/>
            <family val="2"/>
          </rPr>
          <t xml:space="preserve">was 13590
</t>
        </r>
        <r>
          <rPr>
            <b/>
            <sz val="10"/>
            <color rgb="FF000000"/>
            <rFont val="Tahoma"/>
            <family val="2"/>
          </rPr>
          <t xml:space="preserve">
</t>
        </r>
        <r>
          <rPr>
            <b/>
            <sz val="10"/>
            <color rgb="FF000000"/>
            <rFont val="Tahoma"/>
            <family val="2"/>
          </rPr>
          <t>new 500</t>
        </r>
      </text>
    </comment>
    <comment ref="F28" authorId="3" shapeId="0" xr:uid="{6EF2CD23-A26B-4078-9ED1-C925FFE5A9CF}">
      <text>
        <r>
          <rPr>
            <sz val="12"/>
            <color theme="1"/>
            <rFont val="Aptos Narrow"/>
            <family val="2"/>
            <scheme val="minor"/>
          </rPr>
          <t>danielnguyen6111998@gmail.com:
14290000</t>
        </r>
      </text>
    </comment>
    <comment ref="E29" authorId="4" shapeId="0" xr:uid="{F3826A9A-8955-3142-8EB5-CD68FC24BEE7}">
      <text>
        <r>
          <rPr>
            <b/>
            <sz val="10"/>
            <color rgb="FF000000"/>
            <rFont val="Tahoma"/>
            <family val="2"/>
          </rPr>
          <t xml:space="preserve">was 12190
</t>
        </r>
        <r>
          <rPr>
            <sz val="10"/>
            <color rgb="FF000000"/>
            <rFont val="Tahoma"/>
            <family val="2"/>
          </rPr>
          <t xml:space="preserve">new 500
</t>
        </r>
      </text>
    </comment>
    <comment ref="F29" authorId="2" shapeId="0" xr:uid="{A08DB62B-D87C-5A45-9966-5D45BDA77674}">
      <text>
        <r>
          <rPr>
            <sz val="12"/>
            <color rgb="FF000000"/>
            <rFont val="Aptos Narrow"/>
            <family val="2"/>
          </rPr>
          <t>11990000</t>
        </r>
      </text>
    </comment>
    <comment ref="C30" authorId="5" shapeId="0" xr:uid="{9E53C4DD-1ABA-1C4C-B0DC-6AC9E1BA9D66}">
      <text>
        <r>
          <rPr>
            <b/>
            <sz val="10"/>
            <color rgb="FF000000"/>
            <rFont val="Tahoma"/>
            <family val="2"/>
          </rPr>
          <t>W10 14990</t>
        </r>
      </text>
    </comment>
    <comment ref="D30" authorId="2" shapeId="0" xr:uid="{BA5B602B-B40A-6244-B24E-30A8702D3F38}">
      <text>
        <r>
          <rPr>
            <sz val="12"/>
            <color rgb="FF000000"/>
            <rFont val="Aptos Narrow"/>
            <family val="2"/>
          </rPr>
          <t xml:space="preserve">Người dùng Không xác định:
</t>
        </r>
        <r>
          <rPr>
            <sz val="12"/>
            <color rgb="FF000000"/>
            <rFont val="Aptos Narrow"/>
            <family val="2"/>
          </rPr>
          <t>15.350</t>
        </r>
      </text>
    </comment>
    <comment ref="E30" authorId="4" shapeId="0" xr:uid="{7F86B446-BBED-1342-A881-5286A1F34200}">
      <text>
        <r>
          <rPr>
            <b/>
            <sz val="10"/>
            <color rgb="FF000000"/>
            <rFont val="Tahoma"/>
            <family val="2"/>
          </rPr>
          <t xml:space="preserve">was 14390
</t>
        </r>
        <r>
          <rPr>
            <b/>
            <sz val="10"/>
            <color rgb="FF000000"/>
            <rFont val="Tahoma"/>
            <family val="2"/>
          </rPr>
          <t xml:space="preserve">
</t>
        </r>
        <r>
          <rPr>
            <b/>
            <sz val="10"/>
            <color rgb="FF000000"/>
            <rFont val="Tahoma"/>
            <family val="2"/>
          </rPr>
          <t>New: 500</t>
        </r>
      </text>
    </comment>
    <comment ref="F30" authorId="3" shapeId="0" xr:uid="{8A7310E3-7B0A-AB40-BC3F-31A7F51D9ADB}">
      <text>
        <r>
          <rPr>
            <sz val="12"/>
            <color theme="1"/>
            <rFont val="Aptos Narrow"/>
            <family val="2"/>
            <scheme val="minor"/>
          </rPr>
          <t>15090000</t>
        </r>
      </text>
    </comment>
    <comment ref="C31" authorId="5" shapeId="0" xr:uid="{76B2114C-7BDF-F042-B48D-D354070E9F85}">
      <text>
        <r>
          <rPr>
            <b/>
            <sz val="10"/>
            <color rgb="FF000000"/>
            <rFont val="Tahoma"/>
            <family val="2"/>
          </rPr>
          <t>W10 23590</t>
        </r>
      </text>
    </comment>
    <comment ref="D31" authorId="7" shapeId="0" xr:uid="{142216BE-CC3C-804C-8F94-856489FFAAA5}">
      <text>
        <r>
          <rPr>
            <sz val="12"/>
            <color theme="1"/>
            <rFont val="Aptos Narrow"/>
            <family val="2"/>
            <scheme val="minor"/>
          </rPr>
          <t>chit trang:
23.590k</t>
        </r>
      </text>
    </comment>
    <comment ref="F31" authorId="3" shapeId="0" xr:uid="{286021E9-35E4-425B-AD03-66889C034FA1}">
      <text>
        <r>
          <rPr>
            <sz val="12"/>
            <color rgb="FF000000"/>
            <rFont val="Aptos Narrow"/>
            <family val="2"/>
          </rPr>
          <t xml:space="preserve">danielnguyen6111998@gmail.com:
</t>
        </r>
        <r>
          <rPr>
            <sz val="12"/>
            <color rgb="FF000000"/>
            <rFont val="Aptos Narrow"/>
            <family val="2"/>
          </rPr>
          <t xml:space="preserve">23.590
</t>
        </r>
      </text>
    </comment>
    <comment ref="B32" authorId="4" shapeId="0" xr:uid="{AA669D3E-CA9F-A049-9448-BC7B454B402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5" shapeId="0" xr:uid="{628C8E3E-BD4E-364F-949B-DFE67C825DA5}">
      <text>
        <r>
          <rPr>
            <b/>
            <sz val="10"/>
            <color rgb="FF000000"/>
            <rFont val="Tahoma"/>
            <family val="2"/>
          </rPr>
          <t>W10 5190</t>
        </r>
      </text>
    </comment>
    <comment ref="D32" authorId="7" shapeId="0" xr:uid="{EC4711A4-84B1-FD4A-9993-52FB96D472C1}">
      <text>
        <r>
          <rPr>
            <sz val="12"/>
            <color rgb="FF000000"/>
            <rFont val="Aptos Narrow"/>
            <family val="2"/>
          </rPr>
          <t xml:space="preserve">chit trang:
</t>
        </r>
        <r>
          <rPr>
            <sz val="12"/>
            <color rgb="FF000000"/>
            <rFont val="Aptos Narrow"/>
            <family val="2"/>
          </rPr>
          <t>5.390</t>
        </r>
      </text>
    </comment>
    <comment ref="F32" authorId="2" shapeId="0" xr:uid="{9909DA68-A5C6-294D-B101-12C95F039C68}">
      <text>
        <r>
          <rPr>
            <sz val="12"/>
            <color theme="1"/>
            <rFont val="Aptos Narrow"/>
            <family val="2"/>
            <scheme val="minor"/>
          </rPr>
          <t>Người dùng Không xác định:
5190000</t>
        </r>
      </text>
    </comment>
    <comment ref="B33" authorId="4" shapeId="0" xr:uid="{45FB08C4-8BBE-4A4F-9CD1-AE431031A5AD}">
      <text>
        <r>
          <rPr>
            <b/>
            <sz val="10"/>
            <color rgb="FF000000"/>
            <rFont val="Tahoma"/>
            <family val="2"/>
          </rPr>
          <t xml:space="preserve">was 4490
</t>
        </r>
      </text>
    </comment>
    <comment ref="C33" authorId="5" shapeId="0" xr:uid="{2A93FF3C-9EAD-CF4C-A05C-39D65074ED12}">
      <text>
        <r>
          <rPr>
            <b/>
            <sz val="10"/>
            <color rgb="FF000000"/>
            <rFont val="Tahoma"/>
            <family val="2"/>
          </rPr>
          <t>W10 4790</t>
        </r>
      </text>
    </comment>
    <comment ref="D33" authorId="2" shapeId="0" xr:uid="{B7D5A19A-03E3-344F-964B-9A89107CD7C2}">
      <text>
        <r>
          <rPr>
            <sz val="12"/>
            <color rgb="FF000000"/>
            <rFont val="Aptos Narrow"/>
            <family val="2"/>
          </rPr>
          <t xml:space="preserve">Người dùng Không xác định:
</t>
        </r>
        <r>
          <rPr>
            <sz val="12"/>
            <color rgb="FF000000"/>
            <rFont val="Aptos Narrow"/>
            <family val="2"/>
          </rPr>
          <t>4.690</t>
        </r>
      </text>
    </comment>
    <comment ref="E33" authorId="4" shapeId="0" xr:uid="{4EB6358D-DE82-CA4A-B314-EC5C08D0CE98}">
      <text>
        <r>
          <rPr>
            <b/>
            <sz val="10"/>
            <color rgb="FF000000"/>
            <rFont val="Tahoma"/>
            <family val="2"/>
          </rPr>
          <t>was 4490</t>
        </r>
        <r>
          <rPr>
            <sz val="10"/>
            <color rgb="FF000000"/>
            <rFont val="Tahoma"/>
            <family val="2"/>
          </rPr>
          <t xml:space="preserve">
</t>
        </r>
      </text>
    </comment>
    <comment ref="F33" authorId="2" shapeId="0" xr:uid="{025A6BCA-6A4F-EF4D-8AC0-FF1D19147DE3}">
      <text>
        <r>
          <rPr>
            <sz val="12"/>
            <color theme="1"/>
            <rFont val="Aptos Narrow"/>
            <family val="2"/>
            <scheme val="minor"/>
          </rPr>
          <t>Người dùng Không xác định:
4690000</t>
        </r>
      </text>
    </comment>
    <comment ref="B34" authorId="4" shapeId="0" xr:uid="{23ED9433-B5A4-E841-9436-33E7BB8797B5}">
      <text>
        <r>
          <rPr>
            <b/>
            <sz val="10"/>
            <color rgb="FF000000"/>
            <rFont val="Tahoma"/>
            <family val="2"/>
          </rPr>
          <t>was 3190</t>
        </r>
      </text>
    </comment>
    <comment ref="C34" authorId="5" shapeId="0" xr:uid="{8A03B360-5D63-B649-A3ED-FCEA6E9D67E9}">
      <text>
        <r>
          <rPr>
            <b/>
            <sz val="10"/>
            <color rgb="FF000000"/>
            <rFont val="Tahoma"/>
            <family val="2"/>
          </rPr>
          <t>W10 3590</t>
        </r>
      </text>
    </comment>
    <comment ref="D34" authorId="7" shapeId="0" xr:uid="{283E395B-5011-8C44-9046-4080C03F9C59}">
      <text>
        <r>
          <rPr>
            <sz val="12"/>
            <color rgb="FF000000"/>
            <rFont val="Aptos Narrow"/>
            <family val="2"/>
          </rPr>
          <t xml:space="preserve">chit trang:
</t>
        </r>
        <r>
          <rPr>
            <sz val="12"/>
            <color rgb="FF000000"/>
            <rFont val="Aptos Narrow"/>
            <family val="2"/>
          </rPr>
          <t>3490</t>
        </r>
      </text>
    </comment>
    <comment ref="E34" authorId="4" shapeId="0" xr:uid="{EDC23947-CD29-C547-88DA-42AA6D1918B0}">
      <text>
        <r>
          <rPr>
            <b/>
            <sz val="10"/>
            <color rgb="FF000000"/>
            <rFont val="Tahoma"/>
            <family val="2"/>
          </rPr>
          <t>was 3290</t>
        </r>
        <r>
          <rPr>
            <sz val="10"/>
            <color rgb="FF000000"/>
            <rFont val="Tahoma"/>
            <family val="2"/>
          </rPr>
          <t xml:space="preserve">
</t>
        </r>
      </text>
    </comment>
    <comment ref="F34" authorId="3" shapeId="0" xr:uid="{DF8F3417-B602-49BC-B318-5FD6D9940CDE}">
      <text>
        <r>
          <rPr>
            <sz val="12"/>
            <color theme="1"/>
            <rFont val="Aptos Narrow"/>
            <family val="2"/>
            <scheme val="minor"/>
          </rPr>
          <t>danielnguyen6111998@gmail.com:
3550000</t>
        </r>
      </text>
    </comment>
    <comment ref="D36" authorId="2" shapeId="0" xr:uid="{63050951-2BC1-4F85-B871-6E1E51229A1C}">
      <text>
        <r>
          <rPr>
            <sz val="12"/>
            <color rgb="FF000000"/>
            <rFont val="Aptos Narrow"/>
            <family val="2"/>
          </rPr>
          <t xml:space="preserve">Người dùng Không xác định:
</t>
        </r>
        <r>
          <rPr>
            <sz val="12"/>
            <color rgb="FF000000"/>
            <rFont val="Aptos Narrow"/>
            <family val="2"/>
          </rPr>
          <t>19.690</t>
        </r>
      </text>
    </comment>
    <comment ref="F36" authorId="2" shapeId="0" xr:uid="{C2F9B6A7-E74A-F84D-A092-393CCE0532BA}">
      <text>
        <r>
          <rPr>
            <sz val="12"/>
            <color theme="1"/>
            <rFont val="Aptos Narrow"/>
            <family val="2"/>
            <scheme val="minor"/>
          </rPr>
          <t>Người dùng Không xác định: 19690000</t>
        </r>
      </text>
    </comment>
    <comment ref="D37" authorId="2" shapeId="0" xr:uid="{8046E619-044B-4976-9955-67701A1DC92B}">
      <text>
        <r>
          <rPr>
            <sz val="12"/>
            <color rgb="FF000000"/>
            <rFont val="Aptos Narrow"/>
            <family val="2"/>
          </rPr>
          <t xml:space="preserve">Người dùng Không xác định:
</t>
        </r>
        <r>
          <rPr>
            <sz val="12"/>
            <color rgb="FF000000"/>
            <rFont val="Aptos Narrow"/>
            <family val="2"/>
          </rPr>
          <t>24990</t>
        </r>
      </text>
    </comment>
    <comment ref="F37" authorId="2" shapeId="0" xr:uid="{EB7B2CA6-16E0-1A4F-9C88-A99EC2E4FBAF}">
      <text>
        <r>
          <rPr>
            <sz val="12"/>
            <color rgb="FF000000"/>
            <rFont val="Aptos Narrow"/>
            <family val="2"/>
          </rPr>
          <t xml:space="preserve">Người dùng Không xác định:
</t>
        </r>
        <r>
          <rPr>
            <sz val="12"/>
            <color rgb="FF000000"/>
            <rFont val="Aptos Narrow"/>
            <family val="2"/>
          </rPr>
          <t>24990000</t>
        </r>
      </text>
    </comment>
    <comment ref="C38" authorId="5" shapeId="0" xr:uid="{B7F25092-05C4-2E47-9579-45BE077CBBB8}">
      <text>
        <r>
          <rPr>
            <b/>
            <sz val="10"/>
            <color rgb="FF000000"/>
            <rFont val="Tahoma"/>
            <family val="2"/>
          </rPr>
          <t>W10 29290</t>
        </r>
      </text>
    </comment>
    <comment ref="F38" authorId="1" shapeId="0" xr:uid="{953B6798-665D-F845-BA97-397E3B7F9E4D}">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Người dùng Khách</author>
    <author>Dat's MacBook Pro</author>
    <author>Duy</author>
    <author>danielnguyen6111998@gmail.com</author>
    <author>Microsoft Office User</author>
    <author>Việt Hoàng</author>
    <author>chit trang</author>
  </authors>
  <commentList>
    <comment ref="D2" authorId="0" shapeId="0" xr:uid="{59B64724-DDD9-4A3B-A229-8E8211BC30E5}">
      <text>
        <r>
          <rPr>
            <sz val="12"/>
            <color theme="1"/>
            <rFont val="Aptos Narrow"/>
            <family val="2"/>
            <scheme val="minor"/>
          </rPr>
          <t>Người dùng Không xác định:
24.990k</t>
        </r>
      </text>
    </comment>
    <comment ref="F2" authorId="0" shapeId="0" xr:uid="{9B22235F-672B-4EAE-9472-D15419891840}">
      <text>
        <r>
          <rPr>
            <sz val="12"/>
            <color rgb="FF000000"/>
            <rFont val="Aptos Narrow"/>
            <family val="2"/>
          </rPr>
          <t xml:space="preserve">Người dùng Không xác định:
</t>
        </r>
        <r>
          <rPr>
            <sz val="12"/>
            <color rgb="FF000000"/>
            <rFont val="Aptos Narrow"/>
            <family val="2"/>
          </rPr>
          <t>24990000</t>
        </r>
      </text>
    </comment>
    <comment ref="G2" authorId="1" shapeId="0" xr:uid="{8061D41D-AC69-664A-B078-8AAD4A8B6968}">
      <text>
        <r>
          <rPr>
            <b/>
            <sz val="10"/>
            <color rgb="FF000000"/>
            <rFont val="Tahoma"/>
            <family val="2"/>
          </rPr>
          <t>Dat's MacBook Pro:</t>
        </r>
        <r>
          <rPr>
            <sz val="10"/>
            <color rgb="FF000000"/>
            <rFont val="Tahoma"/>
            <family val="2"/>
          </rPr>
          <t xml:space="preserve">
</t>
        </r>
        <r>
          <rPr>
            <sz val="10"/>
            <color rgb="FF000000"/>
            <rFont val="Tahoma"/>
            <family val="2"/>
          </rPr>
          <t>24.990</t>
        </r>
      </text>
    </comment>
    <comment ref="C3" authorId="2" shapeId="0" xr:uid="{856119E5-DEA9-F547-8B61-277834B157CF}">
      <text>
        <r>
          <rPr>
            <b/>
            <sz val="10"/>
            <color rgb="FF000000"/>
            <rFont val="Tahoma"/>
            <family val="2"/>
          </rPr>
          <t>W11 30990</t>
        </r>
      </text>
    </comment>
    <comment ref="D3" authorId="0" shapeId="0" xr:uid="{89635A07-FFF9-414D-8A98-2821AC082FC8}">
      <text>
        <r>
          <rPr>
            <sz val="12"/>
            <color theme="1"/>
            <rFont val="Aptos Narrow"/>
            <family val="2"/>
            <scheme val="minor"/>
          </rPr>
          <t>Người dùng Không xác định:
30.790k</t>
        </r>
      </text>
    </comment>
    <comment ref="F3" authorId="0" shapeId="0" xr:uid="{F990C2C1-C625-4ABD-9EF7-83C7ABC04263}">
      <text>
        <r>
          <rPr>
            <sz val="12"/>
            <color theme="1"/>
            <rFont val="Aptos Narrow"/>
            <family val="2"/>
            <scheme val="minor"/>
          </rPr>
          <t>Người dùng Không xác định:
30790000</t>
        </r>
      </text>
    </comment>
    <comment ref="G3" authorId="1" shapeId="0" xr:uid="{D324916F-2A32-4711-9771-B7BD12E2E702}">
      <text>
        <r>
          <rPr>
            <b/>
            <sz val="10"/>
            <color rgb="FF000000"/>
            <rFont val="Tahoma"/>
            <family val="2"/>
          </rPr>
          <t>Dat's MacBook Pro:</t>
        </r>
        <r>
          <rPr>
            <sz val="10"/>
            <color rgb="FF000000"/>
            <rFont val="Tahoma"/>
            <family val="2"/>
          </rPr>
          <t xml:space="preserve">
</t>
        </r>
        <r>
          <rPr>
            <sz val="10"/>
            <color rgb="FF000000"/>
            <rFont val="Tahoma"/>
            <family val="2"/>
          </rPr>
          <t>30290</t>
        </r>
      </text>
    </comment>
    <comment ref="C4" authorId="2" shapeId="0" xr:uid="{78A527C1-23E4-0241-972D-9179AE7EDE3D}">
      <text>
        <r>
          <rPr>
            <b/>
            <sz val="10"/>
            <color rgb="FF000000"/>
            <rFont val="Tahoma"/>
            <family val="2"/>
          </rPr>
          <t>w11 34990</t>
        </r>
      </text>
    </comment>
    <comment ref="D4" authorId="0" shapeId="0" xr:uid="{22376F56-52C5-4D29-9116-353C4778875D}">
      <text>
        <r>
          <rPr>
            <sz val="12"/>
            <color theme="1"/>
            <rFont val="Aptos Narrow"/>
            <family val="2"/>
            <scheme val="minor"/>
          </rPr>
          <t>Người dùng Không xác định:
34.790</t>
        </r>
      </text>
    </comment>
    <comment ref="F4" authorId="3" shapeId="0" xr:uid="{F8848B17-C16F-467D-8FFA-8C4B151259DE}">
      <text>
        <r>
          <rPr>
            <sz val="12"/>
            <color theme="1"/>
            <rFont val="Aptos Narrow"/>
            <family val="2"/>
            <scheme val="minor"/>
          </rPr>
          <t>danielnguyen6111998@gmail.com:
34590000</t>
        </r>
      </text>
    </comment>
    <comment ref="G4" authorId="1" shapeId="0" xr:uid="{47EAE99A-695D-4495-A4ED-09901162FC3D}">
      <text>
        <r>
          <rPr>
            <b/>
            <sz val="10"/>
            <color rgb="FF000000"/>
            <rFont val="Tahoma"/>
            <family val="2"/>
          </rPr>
          <t>Dat's MacBook Pro:</t>
        </r>
        <r>
          <rPr>
            <sz val="10"/>
            <color rgb="FF000000"/>
            <rFont val="Tahoma"/>
            <family val="2"/>
          </rPr>
          <t xml:space="preserve">
</t>
        </r>
        <r>
          <rPr>
            <sz val="10"/>
            <color rgb="FF000000"/>
            <rFont val="Tahoma"/>
            <family val="2"/>
          </rPr>
          <t>34790</t>
        </r>
      </text>
    </comment>
    <comment ref="E5" authorId="4" shapeId="0" xr:uid="{61687C62-5B09-4F05-889B-12D31ACA7EAC}">
      <text>
        <r>
          <rPr>
            <b/>
            <sz val="10"/>
            <color rgb="FF000000"/>
            <rFont val="Tahoma"/>
            <family val="2"/>
          </rPr>
          <t xml:space="preserve">was 36490
</t>
        </r>
        <r>
          <rPr>
            <b/>
            <sz val="10"/>
            <color rgb="FF000000"/>
            <rFont val="Tahoma"/>
            <family val="2"/>
          </rPr>
          <t xml:space="preserve">Cam Xanh
</t>
        </r>
        <r>
          <rPr>
            <b/>
            <sz val="10"/>
            <color rgb="FF000000"/>
            <rFont val="Tahoma"/>
            <family val="2"/>
          </rPr>
          <t>VNP500</t>
        </r>
      </text>
    </comment>
    <comment ref="F5" authorId="3" shapeId="0" xr:uid="{C0D0F9BB-6EDB-43E3-AF40-93816EA8EC92}">
      <text>
        <r>
          <rPr>
            <sz val="12"/>
            <color rgb="FF000000"/>
            <rFont val="Aptos Narrow"/>
            <family val="2"/>
          </rPr>
          <t xml:space="preserve">danielnguyen6111998@gmail.com:
</t>
        </r>
        <r>
          <rPr>
            <sz val="12"/>
            <color rgb="FF000000"/>
            <rFont val="Aptos Narrow"/>
            <family val="2"/>
          </rPr>
          <t>37990</t>
        </r>
      </text>
    </comment>
    <comment ref="C6" authorId="2" shapeId="0" xr:uid="{82386696-9A43-0442-BD28-204C1125ECB7}">
      <text>
        <r>
          <rPr>
            <b/>
            <sz val="10"/>
            <color rgb="FF000000"/>
            <rFont val="Tahoma"/>
            <family val="2"/>
          </rPr>
          <t>W11 14990</t>
        </r>
      </text>
    </comment>
    <comment ref="D6" authorId="0" shapeId="0" xr:uid="{A566A41A-CAB6-4364-8CDF-5DBF533EE20B}">
      <text>
        <r>
          <rPr>
            <sz val="12"/>
            <color theme="1"/>
            <rFont val="Aptos Narrow"/>
            <family val="2"/>
            <scheme val="minor"/>
          </rPr>
          <t>Người dùng Không xác định:
14.990k</t>
        </r>
      </text>
    </comment>
    <comment ref="C7" authorId="2" shapeId="0" xr:uid="{768D9849-C8C9-E644-86DD-9EAFAABFBB3C}">
      <text>
        <r>
          <rPr>
            <b/>
            <sz val="10"/>
            <color rgb="FF000000"/>
            <rFont val="Tahoma"/>
            <family val="2"/>
          </rPr>
          <t>W11 21290</t>
        </r>
      </text>
    </comment>
    <comment ref="E7" authorId="4" shapeId="0" xr:uid="{4D96CE18-5C98-D946-BFDC-B0184B2563E9}">
      <text>
        <r>
          <rPr>
            <b/>
            <sz val="10"/>
            <color rgb="FF000000"/>
            <rFont val="Tahoma"/>
            <family val="2"/>
          </rPr>
          <t>Giờ vàng</t>
        </r>
      </text>
    </comment>
    <comment ref="G7" authorId="1" shapeId="0" xr:uid="{FF166AF3-B575-4575-A571-D5AEEA6FF40D}">
      <text>
        <r>
          <rPr>
            <b/>
            <sz val="10"/>
            <color rgb="FF000000"/>
            <rFont val="Tahoma"/>
            <family val="2"/>
          </rPr>
          <t>Dat's MacBook Pro:</t>
        </r>
        <r>
          <rPr>
            <sz val="10"/>
            <color rgb="FF000000"/>
            <rFont val="Tahoma"/>
            <family val="2"/>
          </rPr>
          <t xml:space="preserve">
</t>
        </r>
        <r>
          <rPr>
            <sz val="10"/>
            <color rgb="FF000000"/>
            <rFont val="Tahoma"/>
            <family val="2"/>
          </rPr>
          <t>20790</t>
        </r>
      </text>
    </comment>
    <comment ref="B8" authorId="4" shapeId="0" xr:uid="{CED5FC68-D313-4F78-B582-026C907A29C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2" shapeId="0" xr:uid="{5DF0FC3A-9FAD-EB45-911E-867AFC498180}">
      <text>
        <r>
          <rPr>
            <b/>
            <sz val="10"/>
            <color rgb="FF000000"/>
            <rFont val="Tahoma"/>
            <family val="2"/>
          </rPr>
          <t>W11 25090</t>
        </r>
      </text>
    </comment>
    <comment ref="D8" authorId="0" shapeId="0" xr:uid="{81F24498-6298-4F3E-B901-9F9F71B12EAD}">
      <text>
        <r>
          <rPr>
            <sz val="12"/>
            <color theme="1"/>
            <rFont val="Aptos Narrow"/>
            <family val="2"/>
            <scheme val="minor"/>
          </rPr>
          <t>Người dùng Không xác định:
24.790</t>
        </r>
      </text>
    </comment>
    <comment ref="E8" authorId="4" shapeId="0" xr:uid="{86C5C105-3674-9246-826F-0F26B3C54B2F}">
      <text>
        <r>
          <rPr>
            <b/>
            <sz val="10"/>
            <color rgb="FF000000"/>
            <rFont val="Tahoma"/>
            <family val="2"/>
          </rPr>
          <t>Giờ vàng</t>
        </r>
      </text>
    </comment>
    <comment ref="G8" authorId="1" shapeId="0" xr:uid="{77B3A661-0309-478A-AF51-229D6A8DB944}">
      <text>
        <r>
          <rPr>
            <b/>
            <sz val="10"/>
            <color rgb="FF000000"/>
            <rFont val="Tahoma"/>
            <family val="2"/>
          </rPr>
          <t>Dat's MacBook Pro:</t>
        </r>
        <r>
          <rPr>
            <sz val="10"/>
            <color rgb="FF000000"/>
            <rFont val="Tahoma"/>
            <family val="2"/>
          </rPr>
          <t xml:space="preserve">
</t>
        </r>
        <r>
          <rPr>
            <sz val="10"/>
            <color rgb="FF000000"/>
            <rFont val="Tahoma"/>
            <family val="2"/>
          </rPr>
          <t>23.990</t>
        </r>
      </text>
    </comment>
    <comment ref="B10" authorId="4" shapeId="0" xr:uid="{45032ED6-B06B-4CFD-BBA1-FBBF56945923}">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2" shapeId="0" xr:uid="{99D271AC-F284-E941-84CF-24BB5FB7AD1F}">
      <text>
        <r>
          <rPr>
            <b/>
            <sz val="10"/>
            <color rgb="FF000000"/>
            <rFont val="Tahoma"/>
            <family val="2"/>
          </rPr>
          <t>W11 31590</t>
        </r>
      </text>
    </comment>
    <comment ref="D10" authorId="5" shapeId="0" xr:uid="{DDB60BEC-BAC4-4461-825B-37A7B9DCF5EB}">
      <text>
        <r>
          <rPr>
            <sz val="12"/>
            <color theme="1"/>
            <rFont val="Aptos Narrow"/>
            <family val="2"/>
            <scheme val="minor"/>
          </rPr>
          <t>31.490</t>
        </r>
      </text>
    </comment>
    <comment ref="E10" authorId="4" shapeId="0" xr:uid="{F0F52D8F-F1A1-2243-84D9-68F59DCEF317}">
      <text>
        <r>
          <rPr>
            <b/>
            <sz val="10"/>
            <color rgb="FF000000"/>
            <rFont val="Tahoma"/>
            <family val="2"/>
          </rPr>
          <t>was 30990</t>
        </r>
        <r>
          <rPr>
            <sz val="10"/>
            <color rgb="FF000000"/>
            <rFont val="Tahoma"/>
            <family val="2"/>
          </rPr>
          <t xml:space="preserve">
</t>
        </r>
      </text>
    </comment>
    <comment ref="F10" authorId="3" shapeId="0" xr:uid="{0654CCF9-FE87-42E9-8DED-DBA662B4E5AE}">
      <text>
        <r>
          <rPr>
            <sz val="12"/>
            <color theme="1"/>
            <rFont val="Aptos Narrow"/>
            <family val="2"/>
            <scheme val="minor"/>
          </rPr>
          <t>31390000</t>
        </r>
      </text>
    </comment>
    <comment ref="G10" authorId="1" shapeId="0" xr:uid="{3FA1CF8C-672B-448B-BD13-9E953397A3E9}">
      <text>
        <r>
          <rPr>
            <b/>
            <sz val="10"/>
            <color rgb="FF000000"/>
            <rFont val="Tahoma"/>
            <family val="2"/>
          </rPr>
          <t>Dat's MacBook Pro:</t>
        </r>
        <r>
          <rPr>
            <sz val="10"/>
            <color rgb="FF000000"/>
            <rFont val="Tahoma"/>
            <family val="2"/>
          </rPr>
          <t xml:space="preserve">
</t>
        </r>
        <r>
          <rPr>
            <sz val="10"/>
            <color rgb="FF000000"/>
            <rFont val="Tahoma"/>
            <family val="2"/>
          </rPr>
          <t>29690</t>
        </r>
      </text>
    </comment>
    <comment ref="D11" authorId="6" shapeId="0" xr:uid="{49793955-5054-4E66-A45F-D2A5F5433AA8}">
      <text>
        <r>
          <rPr>
            <sz val="12"/>
            <color theme="1"/>
            <rFont val="Aptos Narrow"/>
            <family val="2"/>
            <scheme val="minor"/>
          </rPr>
          <t>chit trang:
17.090k</t>
        </r>
      </text>
    </comment>
    <comment ref="E11" authorId="4" shapeId="0" xr:uid="{D3BC83CD-BEC2-4940-BDDF-E51E5D45E199}">
      <text>
        <r>
          <rPr>
            <b/>
            <sz val="10"/>
            <color rgb="FF000000"/>
            <rFont val="Tahoma"/>
            <family val="2"/>
          </rPr>
          <t>Giờ vàng</t>
        </r>
      </text>
    </comment>
    <comment ref="F11" authorId="0" shapeId="0" xr:uid="{CEC768DB-FD5F-40C9-9B0A-D2F41F158A45}">
      <text>
        <r>
          <rPr>
            <sz val="12"/>
            <color theme="1"/>
            <rFont val="Aptos Narrow"/>
            <family val="2"/>
            <scheme val="minor"/>
          </rPr>
          <t>Người dùng Không xác định:16890000
16990000</t>
        </r>
      </text>
    </comment>
    <comment ref="G13" authorId="1" shapeId="0" xr:uid="{F1302E73-8FA0-459F-8337-50F5DD451BD9}">
      <text>
        <r>
          <rPr>
            <b/>
            <sz val="10"/>
            <color rgb="FF000000"/>
            <rFont val="Tahoma"/>
            <family val="2"/>
          </rPr>
          <t>Dat's MacBook Pro:</t>
        </r>
        <r>
          <rPr>
            <sz val="10"/>
            <color rgb="FF000000"/>
            <rFont val="Tahoma"/>
            <family val="2"/>
          </rPr>
          <t xml:space="preserve">
</t>
        </r>
        <r>
          <rPr>
            <sz val="10"/>
            <color rgb="FF000000"/>
            <rFont val="Tahoma"/>
            <family val="2"/>
          </rPr>
          <t xml:space="preserve">13490
</t>
        </r>
      </text>
    </comment>
    <comment ref="B14" authorId="4" shapeId="0" xr:uid="{C3FC10F5-2946-4143-823F-0B536E804C9B}">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0" shapeId="0" xr:uid="{E66F9E5E-356D-4BE9-86BA-AE2A8A652797}">
      <text>
        <r>
          <rPr>
            <sz val="12"/>
            <color theme="1"/>
            <rFont val="Aptos Narrow"/>
            <family val="2"/>
            <scheme val="minor"/>
          </rPr>
          <t>Người dùng Không xác định:
11.990</t>
        </r>
      </text>
    </comment>
    <comment ref="E14" authorId="4" shapeId="0" xr:uid="{BF4E36C4-5526-5A41-902A-AE6A4F492067}">
      <text>
        <r>
          <rPr>
            <b/>
            <sz val="10"/>
            <color rgb="FF000000"/>
            <rFont val="Tahoma"/>
            <family val="2"/>
          </rPr>
          <t>Giờ vàng</t>
        </r>
      </text>
    </comment>
    <comment ref="C15" authorId="2" shapeId="0" xr:uid="{28D9D9AF-489E-E44E-A594-80A08EC8F408}">
      <text>
        <r>
          <rPr>
            <b/>
            <sz val="10"/>
            <color rgb="FF000000"/>
            <rFont val="Tahoma"/>
            <family val="2"/>
          </rPr>
          <t>W11 13590</t>
        </r>
      </text>
    </comment>
    <comment ref="D15" authorId="0" shapeId="0" xr:uid="{04D004F0-0769-47D4-99D5-E37057DC3782}">
      <text>
        <r>
          <rPr>
            <sz val="12"/>
            <color theme="1"/>
            <rFont val="Aptos Narrow"/>
            <family val="2"/>
            <scheme val="minor"/>
          </rPr>
          <t>Người dùng Không xác định:
13.590</t>
        </r>
      </text>
    </comment>
    <comment ref="E15" authorId="4" shapeId="0" xr:uid="{2BFB26E8-55E7-2541-8FAD-159B32628A42}">
      <text>
        <r>
          <rPr>
            <b/>
            <sz val="10"/>
            <color rgb="FF000000"/>
            <rFont val="Tahoma"/>
            <family val="2"/>
          </rPr>
          <t xml:space="preserve">was 13290
</t>
        </r>
        <r>
          <rPr>
            <b/>
            <sz val="10"/>
            <color rgb="FF000000"/>
            <rFont val="Tahoma"/>
            <family val="2"/>
          </rPr>
          <t xml:space="preserve">
</t>
        </r>
        <r>
          <rPr>
            <b/>
            <sz val="10"/>
            <color rgb="FF000000"/>
            <rFont val="Tahoma"/>
            <family val="2"/>
          </rPr>
          <t>HSSV 200</t>
        </r>
      </text>
    </comment>
    <comment ref="F15" authorId="0" shapeId="0" xr:uid="{F36C5771-9C01-48B4-ADCB-02D66039DA9F}">
      <text>
        <r>
          <rPr>
            <sz val="12"/>
            <color theme="1"/>
            <rFont val="Aptos Narrow"/>
            <family val="2"/>
            <scheme val="minor"/>
          </rPr>
          <t>Người dùng Không xác định:
13590000</t>
        </r>
      </text>
    </comment>
    <comment ref="B16" authorId="4" shapeId="0" xr:uid="{AA38E0B6-FDB6-4A51-B3E9-9483182F5DB4}">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2" shapeId="0" xr:uid="{C4FEF832-218D-764F-9210-CFEF105C4049}">
      <text>
        <r>
          <rPr>
            <b/>
            <sz val="10"/>
            <color rgb="FF000000"/>
            <rFont val="Tahoma"/>
            <family val="2"/>
          </rPr>
          <t>W11 9390</t>
        </r>
      </text>
    </comment>
    <comment ref="D16" authorId="6" shapeId="0" xr:uid="{71473484-C2A7-4602-AD81-1F9050A27F03}">
      <text>
        <r>
          <rPr>
            <sz val="12"/>
            <color theme="1"/>
            <rFont val="Aptos Narrow"/>
            <family val="2"/>
            <scheme val="minor"/>
          </rPr>
          <t>chit trang:
9.190</t>
        </r>
      </text>
    </comment>
    <comment ref="E16" authorId="4" shapeId="0" xr:uid="{EC7099DF-5547-CA4C-BF94-72476A8572C4}">
      <text>
        <r>
          <rPr>
            <b/>
            <sz val="10"/>
            <color rgb="FF000000"/>
            <rFont val="Tahoma"/>
            <family val="2"/>
          </rPr>
          <t xml:space="preserve">was 9190
</t>
        </r>
        <r>
          <rPr>
            <b/>
            <sz val="10"/>
            <color rgb="FF000000"/>
            <rFont val="Tahoma"/>
            <family val="2"/>
          </rPr>
          <t xml:space="preserve">
</t>
        </r>
        <r>
          <rPr>
            <b/>
            <sz val="10"/>
            <color rgb="FF000000"/>
            <rFont val="Tahoma"/>
            <family val="2"/>
          </rPr>
          <t>HSSV 200</t>
        </r>
      </text>
    </comment>
    <comment ref="F16" authorId="0" shapeId="0" xr:uid="{DAFF93BA-8619-465A-88C5-27E22E1E01E4}">
      <text>
        <r>
          <rPr>
            <sz val="12"/>
            <color rgb="FF000000"/>
            <rFont val="Aptos Narrow"/>
            <family val="2"/>
          </rPr>
          <t xml:space="preserve">Người dùng Không xác định:
</t>
        </r>
        <r>
          <rPr>
            <sz val="12"/>
            <color rgb="FF000000"/>
            <rFont val="Aptos Narrow"/>
            <family val="2"/>
          </rPr>
          <t>9390000</t>
        </r>
      </text>
    </comment>
    <comment ref="G16" authorId="1" shapeId="0" xr:uid="{C1534A80-7811-1047-9720-AC83981DD748}">
      <text>
        <r>
          <rPr>
            <b/>
            <sz val="10"/>
            <color rgb="FF000000"/>
            <rFont val="Tahoma"/>
            <family val="2"/>
          </rPr>
          <t>Dat's MacBook Pro:</t>
        </r>
        <r>
          <rPr>
            <sz val="10"/>
            <color rgb="FF000000"/>
            <rFont val="Tahoma"/>
            <family val="2"/>
          </rPr>
          <t xml:space="preserve">
</t>
        </r>
        <r>
          <rPr>
            <sz val="10"/>
            <color rgb="FF000000"/>
            <rFont val="Tahoma"/>
            <family val="2"/>
          </rPr>
          <t>8890</t>
        </r>
      </text>
    </comment>
    <comment ref="B17" authorId="4" shapeId="0" xr:uid="{93EA0FDA-A4EF-4FAF-A8C2-7287B5117E43}">
      <text>
        <r>
          <rPr>
            <b/>
            <sz val="10"/>
            <color rgb="FF000000"/>
            <rFont val="Tahoma"/>
            <family val="2"/>
          </rPr>
          <t>was 14390</t>
        </r>
      </text>
    </comment>
    <comment ref="C17" authorId="2" shapeId="0" xr:uid="{2F064188-44DE-824F-93D1-C192DA7AEADA}">
      <text>
        <r>
          <rPr>
            <b/>
            <sz val="10"/>
            <color rgb="FF000000"/>
            <rFont val="Tahoma"/>
            <family val="2"/>
          </rPr>
          <t>W11 16190</t>
        </r>
      </text>
    </comment>
    <comment ref="D17" authorId="0" shapeId="0" xr:uid="{DF5F8306-1A2F-43E9-89D9-60B8E3CC9346}">
      <text>
        <r>
          <rPr>
            <sz val="12"/>
            <color theme="1"/>
            <rFont val="Aptos Narrow"/>
            <family val="2"/>
            <scheme val="minor"/>
          </rPr>
          <t>Người dùng Không xác định:
16.190</t>
        </r>
      </text>
    </comment>
    <comment ref="E17" authorId="4" shapeId="0" xr:uid="{66B9E5AA-6B09-AE4B-B7E5-3FDCB2FEF4A0}">
      <text>
        <r>
          <rPr>
            <b/>
            <sz val="10"/>
            <color rgb="FF000000"/>
            <rFont val="Tahoma"/>
            <family val="2"/>
          </rPr>
          <t xml:space="preserve">was 15590
</t>
        </r>
        <r>
          <rPr>
            <b/>
            <sz val="10"/>
            <color rgb="FF000000"/>
            <rFont val="Tahoma"/>
            <family val="2"/>
          </rPr>
          <t xml:space="preserve">
</t>
        </r>
        <r>
          <rPr>
            <b/>
            <sz val="10"/>
            <color rgb="FF000000"/>
            <rFont val="Tahoma"/>
            <family val="2"/>
          </rPr>
          <t>HSSV 200</t>
        </r>
      </text>
    </comment>
    <comment ref="F17" authorId="0" shapeId="0" xr:uid="{2E3E4C05-AF40-47E7-9573-8FBC8D8E1612}">
      <text>
        <r>
          <rPr>
            <sz val="12"/>
            <color rgb="FF000000"/>
            <rFont val="Aptos Narrow"/>
            <family val="2"/>
          </rPr>
          <t xml:space="preserve">Người dùng Không xác định:
</t>
        </r>
        <r>
          <rPr>
            <sz val="12"/>
            <color rgb="FF000000"/>
            <rFont val="Aptos Narrow"/>
            <family val="2"/>
          </rPr>
          <t>16190000</t>
        </r>
      </text>
    </comment>
    <comment ref="G17" authorId="1" shapeId="0" xr:uid="{CDFB510B-53FB-9F43-9F46-FF570E665FF7}">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2" shapeId="0" xr:uid="{20073FAA-E844-A94B-93C6-08810E273B49}">
      <text>
        <r>
          <rPr>
            <b/>
            <sz val="10"/>
            <color rgb="FF000000"/>
            <rFont val="Tahoma"/>
            <family val="2"/>
          </rPr>
          <t>W11 21490</t>
        </r>
      </text>
    </comment>
    <comment ref="D18" authorId="0" shapeId="0" xr:uid="{4192ED5E-1517-4870-AB79-8C2E032DEB5C}">
      <text>
        <r>
          <rPr>
            <sz val="12"/>
            <color theme="1"/>
            <rFont val="Aptos Narrow"/>
            <family val="2"/>
            <scheme val="minor"/>
          </rPr>
          <t>Người dùng Không xác định:
21.490</t>
        </r>
      </text>
    </comment>
    <comment ref="F18" authorId="0" shapeId="0" xr:uid="{1C5E1B78-1076-4888-879F-924E6476F838}">
      <text>
        <r>
          <rPr>
            <sz val="12"/>
            <color rgb="FF000000"/>
            <rFont val="Aptos Narrow"/>
            <family val="2"/>
          </rPr>
          <t xml:space="preserve">Người dùng Không xác định:
</t>
        </r>
        <r>
          <rPr>
            <sz val="12"/>
            <color rgb="FF000000"/>
            <rFont val="Aptos Narrow"/>
            <family val="2"/>
          </rPr>
          <t>21490000</t>
        </r>
      </text>
    </comment>
    <comment ref="G18" authorId="1" shapeId="0" xr:uid="{0D7DD1EF-6072-BE4A-8530-624743A77FEB}">
      <text>
        <r>
          <rPr>
            <b/>
            <sz val="10"/>
            <color rgb="FF000000"/>
            <rFont val="Tahoma"/>
            <family val="2"/>
          </rPr>
          <t>Dat's MacBook Pro:</t>
        </r>
        <r>
          <rPr>
            <sz val="10"/>
            <color rgb="FF000000"/>
            <rFont val="Tahoma"/>
            <family val="2"/>
          </rPr>
          <t xml:space="preserve">
</t>
        </r>
        <r>
          <rPr>
            <sz val="10"/>
            <color rgb="FF000000"/>
            <rFont val="Tahoma"/>
            <family val="2"/>
          </rPr>
          <t>21390</t>
        </r>
      </text>
    </comment>
    <comment ref="F19" authorId="0" shapeId="0" xr:uid="{315BC0C3-FE72-4CC3-BB21-E02C2744ABFA}">
      <text>
        <r>
          <rPr>
            <sz val="12"/>
            <color rgb="FF000000"/>
            <rFont val="Aptos Narrow"/>
            <family val="2"/>
          </rPr>
          <t xml:space="preserve">Người dùng Không xác định:
</t>
        </r>
        <r>
          <rPr>
            <sz val="12"/>
            <color rgb="FF000000"/>
            <rFont val="Aptos Narrow"/>
            <family val="2"/>
          </rPr>
          <t>27990000</t>
        </r>
      </text>
    </comment>
    <comment ref="B20" authorId="4" shapeId="0" xr:uid="{3EFAE40E-D960-458A-BEF9-F7436EDE2315}">
      <text>
        <r>
          <rPr>
            <b/>
            <sz val="10"/>
            <color rgb="FF000000"/>
            <rFont val="Tahoma"/>
            <family val="2"/>
          </rPr>
          <t>was 36640</t>
        </r>
      </text>
    </comment>
    <comment ref="F20" authorId="0" shapeId="0" xr:uid="{3493421B-8144-4AF5-AB75-117EAC33A8EC}">
      <text>
        <r>
          <rPr>
            <sz val="12"/>
            <color rgb="FF000000"/>
            <rFont val="Aptos Narrow"/>
            <family val="2"/>
          </rPr>
          <t xml:space="preserve">Người dùng Không xác định:
</t>
        </r>
        <r>
          <rPr>
            <sz val="12"/>
            <color rgb="FF000000"/>
            <rFont val="Aptos Narrow"/>
            <family val="2"/>
          </rPr>
          <t>36490000</t>
        </r>
      </text>
    </comment>
    <comment ref="G21" authorId="1" shapeId="0" xr:uid="{9853E3EB-CA43-4926-B1C1-7C279D985786}">
      <text>
        <r>
          <rPr>
            <b/>
            <sz val="10"/>
            <color rgb="FF000000"/>
            <rFont val="Tahoma"/>
            <family val="2"/>
          </rPr>
          <t>Dat's MacBook Pro:</t>
        </r>
        <r>
          <rPr>
            <sz val="10"/>
            <color rgb="FF000000"/>
            <rFont val="Tahoma"/>
            <family val="2"/>
          </rPr>
          <t xml:space="preserve">
</t>
        </r>
        <r>
          <rPr>
            <sz val="10"/>
            <color rgb="FF000000"/>
            <rFont val="Tahoma"/>
            <family val="2"/>
          </rPr>
          <t>29.590</t>
        </r>
      </text>
    </comment>
    <comment ref="C23" authorId="2" shapeId="0" xr:uid="{2D6C7462-1587-494E-9C41-9FF2178049E7}">
      <text>
        <r>
          <rPr>
            <b/>
            <sz val="10"/>
            <color rgb="FF000000"/>
            <rFont val="Tahoma"/>
            <family val="2"/>
          </rPr>
          <t>W11 5990</t>
        </r>
      </text>
    </comment>
    <comment ref="D23" authorId="0" shapeId="0" xr:uid="{C52C1697-1213-4B5B-9DBB-0184135C3921}">
      <text>
        <r>
          <rPr>
            <sz val="12"/>
            <color theme="1"/>
            <rFont val="Aptos Narrow"/>
            <family val="2"/>
            <scheme val="minor"/>
          </rPr>
          <t>Người dùng Không xác định:5.890</t>
        </r>
      </text>
    </comment>
    <comment ref="E23" authorId="4" shapeId="0" xr:uid="{A2E0F36B-6120-4DF7-84CB-C153DF0187C0}">
      <text>
        <r>
          <rPr>
            <b/>
            <sz val="10"/>
            <color rgb="FF000000"/>
            <rFont val="Tahoma"/>
            <family val="2"/>
          </rPr>
          <t xml:space="preserve">was 6190
</t>
        </r>
        <r>
          <rPr>
            <b/>
            <sz val="10"/>
            <color rgb="FF000000"/>
            <rFont val="Tahoma"/>
            <family val="2"/>
          </rPr>
          <t xml:space="preserve">
</t>
        </r>
        <r>
          <rPr>
            <b/>
            <sz val="10"/>
            <color rgb="FF000000"/>
            <rFont val="Tahoma"/>
            <family val="2"/>
          </rPr>
          <t>new 500</t>
        </r>
      </text>
    </comment>
    <comment ref="F23" authorId="0" shapeId="0" xr:uid="{241D2D96-9748-4217-88D1-B720735C377D}">
      <text>
        <r>
          <rPr>
            <sz val="12"/>
            <color rgb="FF000000"/>
            <rFont val="Aptos Narrow"/>
            <family val="2"/>
          </rPr>
          <t xml:space="preserve">Người dùng Không xác định:
</t>
        </r>
        <r>
          <rPr>
            <sz val="12"/>
            <color rgb="FF000000"/>
            <rFont val="Aptos Narrow"/>
            <family val="2"/>
          </rPr>
          <t xml:space="preserve">5990000
</t>
        </r>
      </text>
    </comment>
    <comment ref="G23" authorId="1" shapeId="0" xr:uid="{414928AE-A81C-F14A-8277-EC607D2B8D58}">
      <text>
        <r>
          <rPr>
            <b/>
            <sz val="10"/>
            <color rgb="FF000000"/>
            <rFont val="Tahoma"/>
            <family val="2"/>
          </rPr>
          <t>Dat's MacBook Pro:</t>
        </r>
        <r>
          <rPr>
            <sz val="10"/>
            <color rgb="FF000000"/>
            <rFont val="Tahoma"/>
            <family val="2"/>
          </rPr>
          <t xml:space="preserve">
</t>
        </r>
        <r>
          <rPr>
            <sz val="10"/>
            <color rgb="FF000000"/>
            <rFont val="Tahoma"/>
            <family val="2"/>
          </rPr>
          <t>6690</t>
        </r>
      </text>
    </comment>
    <comment ref="C24" authorId="2" shapeId="0" xr:uid="{3F9A6D54-66FC-744E-8346-63F7664BFED0}">
      <text>
        <r>
          <rPr>
            <b/>
            <sz val="10"/>
            <color rgb="FF000000"/>
            <rFont val="Tahoma"/>
            <family val="2"/>
          </rPr>
          <t>W11 7990</t>
        </r>
      </text>
    </comment>
    <comment ref="D24" authorId="0" shapeId="0" xr:uid="{F36BBB44-D07C-47FD-8F48-8406248EA63A}">
      <text>
        <r>
          <rPr>
            <sz val="12"/>
            <color rgb="FF000000"/>
            <rFont val="Aptos Narrow"/>
            <family val="2"/>
          </rPr>
          <t xml:space="preserve">Người dùng Không xác định:
</t>
        </r>
        <r>
          <rPr>
            <sz val="12"/>
            <color rgb="FF000000"/>
            <rFont val="Aptos Narrow"/>
            <family val="2"/>
          </rPr>
          <t>8.290</t>
        </r>
      </text>
    </comment>
    <comment ref="E24" authorId="4" shapeId="0" xr:uid="{48EB8E0B-2FED-4A77-934D-D874945E0F2C}">
      <text>
        <r>
          <rPr>
            <b/>
            <sz val="10"/>
            <color rgb="FF000000"/>
            <rFont val="Tahoma"/>
            <family val="2"/>
          </rPr>
          <t xml:space="preserve">was 7690
</t>
        </r>
        <r>
          <rPr>
            <b/>
            <sz val="10"/>
            <color rgb="FF000000"/>
            <rFont val="Tahoma"/>
            <family val="2"/>
          </rPr>
          <t xml:space="preserve">
</t>
        </r>
        <r>
          <rPr>
            <b/>
            <sz val="10"/>
            <color rgb="FF000000"/>
            <rFont val="Tahoma"/>
            <family val="2"/>
          </rPr>
          <t>new 500</t>
        </r>
      </text>
    </comment>
    <comment ref="F24" authorId="3" shapeId="0" xr:uid="{6E46F944-A019-4BCB-B2ED-6764B3C2FE13}">
      <text>
        <r>
          <rPr>
            <sz val="12"/>
            <color rgb="FF000000"/>
            <rFont val="Aptos Narrow"/>
            <family val="2"/>
          </rPr>
          <t xml:space="preserve">danielnguyen6111998@gmail.com:
</t>
        </r>
        <r>
          <rPr>
            <sz val="12"/>
            <color rgb="FF000000"/>
            <rFont val="Aptos Narrow"/>
            <family val="2"/>
          </rPr>
          <t>7990</t>
        </r>
      </text>
    </comment>
    <comment ref="G24" authorId="1" shapeId="0" xr:uid="{C901F210-F304-A742-8429-1BA37D82CF27}">
      <text>
        <r>
          <rPr>
            <b/>
            <sz val="10"/>
            <color rgb="FF000000"/>
            <rFont val="Tahoma"/>
            <family val="2"/>
          </rPr>
          <t>Dat's MacBook Pro:</t>
        </r>
        <r>
          <rPr>
            <sz val="10"/>
            <color rgb="FF000000"/>
            <rFont val="Tahoma"/>
            <family val="2"/>
          </rPr>
          <t xml:space="preserve">
</t>
        </r>
        <r>
          <rPr>
            <sz val="10"/>
            <color rgb="FF000000"/>
            <rFont val="Tahoma"/>
            <family val="2"/>
          </rPr>
          <t>7990</t>
        </r>
      </text>
    </comment>
    <comment ref="C25" authorId="2" shapeId="0" xr:uid="{5BE104AA-7DCC-574C-9688-71326498630A}">
      <text>
        <r>
          <rPr>
            <b/>
            <sz val="10"/>
            <color rgb="FF000000"/>
            <rFont val="Tahoma"/>
            <family val="2"/>
          </rPr>
          <t>W11 7190</t>
        </r>
      </text>
    </comment>
    <comment ref="D25" authorId="0" shapeId="0" xr:uid="{5175C9E0-3C8D-4B47-BFDA-0AD2060B9686}">
      <text>
        <r>
          <rPr>
            <sz val="12"/>
            <color theme="1"/>
            <rFont val="Aptos Narrow"/>
            <family val="2"/>
            <scheme val="minor"/>
          </rPr>
          <t>Người dùng Không xác định:
7.190</t>
        </r>
      </text>
    </comment>
    <comment ref="E25" authorId="4" shapeId="0" xr:uid="{A465E5C5-BAC7-4832-8455-8AC4BD5E47AC}">
      <text>
        <r>
          <rPr>
            <b/>
            <sz val="10"/>
            <color rgb="FF000000"/>
            <rFont val="Tahoma"/>
            <family val="2"/>
          </rPr>
          <t xml:space="preserve">was 7190
</t>
        </r>
        <r>
          <rPr>
            <b/>
            <sz val="10"/>
            <color rgb="FF000000"/>
            <rFont val="Tahoma"/>
            <family val="2"/>
          </rPr>
          <t xml:space="preserve">
</t>
        </r>
        <r>
          <rPr>
            <b/>
            <sz val="10"/>
            <color rgb="FF000000"/>
            <rFont val="Tahoma"/>
            <family val="2"/>
          </rPr>
          <t>new 500</t>
        </r>
      </text>
    </comment>
    <comment ref="F25" authorId="3" shapeId="0" xr:uid="{499D43D0-5750-4AF0-99B0-9B4C620660AC}">
      <text>
        <r>
          <rPr>
            <sz val="12"/>
            <color rgb="FF000000"/>
            <rFont val="Aptos Narrow"/>
            <family val="2"/>
          </rPr>
          <t xml:space="preserve">danielnguyen6111998@gmail.com:
</t>
        </r>
        <r>
          <rPr>
            <sz val="12"/>
            <color rgb="FF000000"/>
            <rFont val="Aptos Narrow"/>
            <family val="2"/>
          </rPr>
          <t>7290000</t>
        </r>
      </text>
    </comment>
    <comment ref="C26" authorId="2" shapeId="0" xr:uid="{9A89CD08-A994-C24F-8B38-2433CBFAAFDC}">
      <text>
        <r>
          <rPr>
            <b/>
            <sz val="10"/>
            <color rgb="FF000000"/>
            <rFont val="Tahoma"/>
            <family val="2"/>
          </rPr>
          <t>W11 8790</t>
        </r>
      </text>
    </comment>
    <comment ref="E26" authorId="4" shapeId="0" xr:uid="{C42E9EBF-6FAD-4017-A823-2E987A223C7D}">
      <text>
        <r>
          <rPr>
            <b/>
            <sz val="10"/>
            <color rgb="FF000000"/>
            <rFont val="Tahoma"/>
            <family val="2"/>
          </rPr>
          <t xml:space="preserve">was 8490
</t>
        </r>
        <r>
          <rPr>
            <b/>
            <sz val="10"/>
            <color rgb="FF000000"/>
            <rFont val="Tahoma"/>
            <family val="2"/>
          </rPr>
          <t xml:space="preserve">
</t>
        </r>
        <r>
          <rPr>
            <b/>
            <sz val="10"/>
            <color rgb="FF000000"/>
            <rFont val="Tahoma"/>
            <family val="2"/>
          </rPr>
          <t>New 500</t>
        </r>
      </text>
    </comment>
    <comment ref="F26" authorId="3" shapeId="0" xr:uid="{DEDCCB9A-DDD2-49C6-ACB5-34366D1ED9BB}">
      <text>
        <r>
          <rPr>
            <sz val="12"/>
            <color rgb="FF000000"/>
            <rFont val="Aptos Narrow"/>
            <family val="2"/>
          </rPr>
          <t xml:space="preserve">danielnguyen6111998@gmail.com:
</t>
        </r>
        <r>
          <rPr>
            <sz val="12"/>
            <color rgb="FF000000"/>
            <rFont val="Aptos Narrow"/>
            <family val="2"/>
          </rPr>
          <t xml:space="preserve">8990000
</t>
        </r>
      </text>
    </comment>
    <comment ref="C27" authorId="2" shapeId="0" xr:uid="{48B1479C-9F04-9945-9C26-3C87DECE2052}">
      <text>
        <r>
          <rPr>
            <b/>
            <sz val="10"/>
            <color rgb="FF000000"/>
            <rFont val="Tahoma"/>
            <family val="2"/>
          </rPr>
          <t>W11 10590</t>
        </r>
      </text>
    </comment>
    <comment ref="D27" authorId="0" shapeId="0" xr:uid="{55E6D2A4-0A48-4695-A08C-F45FCCD8C879}">
      <text>
        <r>
          <rPr>
            <sz val="12"/>
            <color theme="1"/>
            <rFont val="Aptos Narrow"/>
            <family val="2"/>
            <scheme val="minor"/>
          </rPr>
          <t>Người dùng Không xác định:
10.490</t>
        </r>
      </text>
    </comment>
    <comment ref="E27" authorId="4" shapeId="0" xr:uid="{3CBBF525-BB39-4FE1-9D58-81849DEDA87A}">
      <text>
        <r>
          <rPr>
            <b/>
            <sz val="10"/>
            <color rgb="FF000000"/>
            <rFont val="Tahoma"/>
            <family val="2"/>
          </rPr>
          <t>was 10790</t>
        </r>
        <r>
          <rPr>
            <sz val="10"/>
            <color rgb="FF000000"/>
            <rFont val="Tahoma"/>
            <family val="2"/>
          </rPr>
          <t xml:space="preserve">
</t>
        </r>
        <r>
          <rPr>
            <sz val="10"/>
            <color rgb="FF000000"/>
            <rFont val="Tahoma"/>
            <family val="2"/>
          </rPr>
          <t xml:space="preserve">
</t>
        </r>
        <r>
          <rPr>
            <sz val="10"/>
            <color rgb="FF000000"/>
            <rFont val="Tahoma"/>
            <family val="2"/>
          </rPr>
          <t>New 500</t>
        </r>
      </text>
    </comment>
    <comment ref="F27" authorId="3" shapeId="0" xr:uid="{8F21088D-93F8-4E28-B713-414D879AC685}">
      <text>
        <r>
          <rPr>
            <sz val="12"/>
            <color theme="1"/>
            <rFont val="Aptos Narrow"/>
            <family val="2"/>
            <scheme val="minor"/>
          </rPr>
          <t>10490000</t>
        </r>
      </text>
    </comment>
    <comment ref="G27" authorId="1" shapeId="0" xr:uid="{03940EEC-6705-F842-99AD-F9E1BC74EDD6}">
      <text>
        <r>
          <rPr>
            <b/>
            <sz val="10"/>
            <color rgb="FF000000"/>
            <rFont val="Tahoma"/>
            <family val="2"/>
          </rPr>
          <t>Dat's MacBook Pro:</t>
        </r>
        <r>
          <rPr>
            <sz val="10"/>
            <color rgb="FF000000"/>
            <rFont val="Tahoma"/>
            <family val="2"/>
          </rPr>
          <t xml:space="preserve">
</t>
        </r>
        <r>
          <rPr>
            <sz val="10"/>
            <color rgb="FF000000"/>
            <rFont val="Tahoma"/>
            <family val="2"/>
          </rPr>
          <t>9890</t>
        </r>
      </text>
    </comment>
    <comment ref="C28" authorId="2" shapeId="0" xr:uid="{7521E9BD-2F5B-214F-A2EE-DEA03EA1BDF7}">
      <text>
        <r>
          <rPr>
            <b/>
            <sz val="10"/>
            <color rgb="FF000000"/>
            <rFont val="Tahoma"/>
            <family val="2"/>
          </rPr>
          <t>W11 13990</t>
        </r>
      </text>
    </comment>
    <comment ref="D28" authorId="0" shapeId="0" xr:uid="{238C6EED-7F3B-468F-8F2F-837F4B1119D9}">
      <text>
        <r>
          <rPr>
            <sz val="12"/>
            <color rgb="FF000000"/>
            <rFont val="Aptos Narrow"/>
            <family val="2"/>
          </rPr>
          <t xml:space="preserve">Người dùng Không xác định:
</t>
        </r>
        <r>
          <rPr>
            <sz val="12"/>
            <color rgb="FF000000"/>
            <rFont val="Aptos Narrow"/>
            <family val="2"/>
          </rPr>
          <t>14.290</t>
        </r>
      </text>
    </comment>
    <comment ref="E28" authorId="4" shapeId="0" xr:uid="{BA514BD5-6C30-4839-AC2E-481885FA2B09}">
      <text>
        <r>
          <rPr>
            <b/>
            <sz val="10"/>
            <color rgb="FF000000"/>
            <rFont val="Tahoma"/>
            <family val="2"/>
          </rPr>
          <t xml:space="preserve">was 13690
</t>
        </r>
        <r>
          <rPr>
            <b/>
            <sz val="10"/>
            <color rgb="FF000000"/>
            <rFont val="Tahoma"/>
            <family val="2"/>
          </rPr>
          <t xml:space="preserve">
</t>
        </r>
        <r>
          <rPr>
            <b/>
            <sz val="10"/>
            <color rgb="FF000000"/>
            <rFont val="Tahoma"/>
            <family val="2"/>
          </rPr>
          <t>new 500</t>
        </r>
      </text>
    </comment>
    <comment ref="F28" authorId="3" shapeId="0" xr:uid="{3B7CE301-6AAE-4282-A800-71D5E784015A}">
      <text>
        <r>
          <rPr>
            <sz val="12"/>
            <color rgb="FF000000"/>
            <rFont val="Aptos Narrow"/>
            <family val="2"/>
          </rPr>
          <t xml:space="preserve">danielnguyen6111998@gmail.com:
</t>
        </r>
        <r>
          <rPr>
            <sz val="12"/>
            <color rgb="FF000000"/>
            <rFont val="Aptos Narrow"/>
            <family val="2"/>
          </rPr>
          <t>14290000</t>
        </r>
      </text>
    </comment>
    <comment ref="C29" authorId="2" shapeId="0" xr:uid="{58F9BF54-3C36-9A4D-87EE-9D7361E40ED1}">
      <text>
        <r>
          <rPr>
            <b/>
            <sz val="10"/>
            <color rgb="FF000000"/>
            <rFont val="Tahoma"/>
            <family val="2"/>
          </rPr>
          <t>W11 11890</t>
        </r>
      </text>
    </comment>
    <comment ref="E29" authorId="4" shapeId="0" xr:uid="{71552F29-BECA-42A9-A920-3A0CF402A587}">
      <text>
        <r>
          <rPr>
            <b/>
            <sz val="10"/>
            <color rgb="FF000000"/>
            <rFont val="Tahoma"/>
            <family val="2"/>
          </rPr>
          <t xml:space="preserve">was 11690
</t>
        </r>
        <r>
          <rPr>
            <sz val="10"/>
            <color rgb="FF000000"/>
            <rFont val="Tahoma"/>
            <family val="2"/>
          </rPr>
          <t xml:space="preserve">new 500
</t>
        </r>
      </text>
    </comment>
    <comment ref="F29" authorId="0" shapeId="0" xr:uid="{EF18D969-CCA0-4A9B-B28B-D859AAAF1A89}">
      <text>
        <r>
          <rPr>
            <sz val="12"/>
            <color theme="1"/>
            <rFont val="Aptos Narrow"/>
            <family val="2"/>
            <scheme val="minor"/>
          </rPr>
          <t>11890000</t>
        </r>
      </text>
    </comment>
    <comment ref="G29" authorId="1" shapeId="0" xr:uid="{D8ACDE97-2E87-F948-93ED-49E70C3C19CB}">
      <text>
        <r>
          <rPr>
            <b/>
            <sz val="10"/>
            <color rgb="FF000000"/>
            <rFont val="Tahoma"/>
            <family val="2"/>
          </rPr>
          <t>Dat's MacBook Pro:</t>
        </r>
        <r>
          <rPr>
            <sz val="10"/>
            <color rgb="FF000000"/>
            <rFont val="Tahoma"/>
            <family val="2"/>
          </rPr>
          <t xml:space="preserve">
</t>
        </r>
        <r>
          <rPr>
            <sz val="10"/>
            <color rgb="FF000000"/>
            <rFont val="Tahoma"/>
            <family val="2"/>
          </rPr>
          <t>11750</t>
        </r>
      </text>
    </comment>
    <comment ref="D30" authorId="0" shapeId="0" xr:uid="{5FFCDC8B-520A-4013-92FB-CF64F8DB654E}">
      <text>
        <r>
          <rPr>
            <sz val="12"/>
            <color theme="1"/>
            <rFont val="Aptos Narrow"/>
            <family val="2"/>
            <scheme val="minor"/>
          </rPr>
          <t>Người dùng Không xác định:
14.890</t>
        </r>
      </text>
    </comment>
    <comment ref="E30" authorId="4" shapeId="0" xr:uid="{DC13BEF7-68C7-4FC5-BCAC-7D0A802AC4DC}">
      <text>
        <r>
          <rPr>
            <b/>
            <sz val="10"/>
            <color rgb="FF000000"/>
            <rFont val="Tahoma"/>
            <family val="2"/>
          </rPr>
          <t xml:space="preserve">was 14490
</t>
        </r>
        <r>
          <rPr>
            <b/>
            <sz val="10"/>
            <color rgb="FF000000"/>
            <rFont val="Tahoma"/>
            <family val="2"/>
          </rPr>
          <t xml:space="preserve">
</t>
        </r>
        <r>
          <rPr>
            <b/>
            <sz val="10"/>
            <color rgb="FF000000"/>
            <rFont val="Tahoma"/>
            <family val="2"/>
          </rPr>
          <t>New: 500</t>
        </r>
      </text>
    </comment>
    <comment ref="F30" authorId="3" shapeId="0" xr:uid="{A3F48C46-7B30-4CB5-B991-E988BC60FA01}">
      <text>
        <r>
          <rPr>
            <sz val="12"/>
            <color rgb="FF000000"/>
            <rFont val="Aptos Narrow"/>
            <family val="2"/>
          </rPr>
          <t>14890000</t>
        </r>
      </text>
    </comment>
    <comment ref="G30" authorId="1" shapeId="0" xr:uid="{659A5B24-D51B-1842-97E6-8CB4B0E49D98}">
      <text>
        <r>
          <rPr>
            <b/>
            <sz val="10"/>
            <color rgb="FF000000"/>
            <rFont val="Tahoma"/>
            <family val="2"/>
          </rPr>
          <t>Dat's MacBook Pro:</t>
        </r>
        <r>
          <rPr>
            <sz val="10"/>
            <color rgb="FF000000"/>
            <rFont val="Tahoma"/>
            <family val="2"/>
          </rPr>
          <t xml:space="preserve">
</t>
        </r>
        <r>
          <rPr>
            <sz val="10"/>
            <color rgb="FF000000"/>
            <rFont val="Tahoma"/>
            <family val="2"/>
          </rPr>
          <t>15290</t>
        </r>
      </text>
    </comment>
    <comment ref="C31" authorId="2" shapeId="0" xr:uid="{0383017E-89B3-6646-B8FF-7F56DDF8BA09}">
      <text>
        <r>
          <rPr>
            <b/>
            <sz val="10"/>
            <color rgb="FF000000"/>
            <rFont val="Tahoma"/>
            <family val="2"/>
          </rPr>
          <t>W11 23390</t>
        </r>
      </text>
    </comment>
    <comment ref="D31" authorId="6" shapeId="0" xr:uid="{8E80BFA9-A25A-44C2-9CE4-B270F486EE10}">
      <text>
        <r>
          <rPr>
            <sz val="12"/>
            <color theme="1"/>
            <rFont val="Aptos Narrow"/>
            <family val="2"/>
            <scheme val="minor"/>
          </rPr>
          <t>chit trang:
23.390k</t>
        </r>
      </text>
    </comment>
    <comment ref="E31" authorId="4" shapeId="0" xr:uid="{5526896D-CBBA-D14D-9A56-51F17A68BD35}">
      <text>
        <r>
          <rPr>
            <b/>
            <sz val="10"/>
            <color rgb="FF000000"/>
            <rFont val="Tahoma"/>
            <family val="2"/>
          </rPr>
          <t xml:space="preserve">was 23490
</t>
        </r>
        <r>
          <rPr>
            <b/>
            <sz val="10"/>
            <color rgb="FF000000"/>
            <rFont val="Tahoma"/>
            <family val="2"/>
          </rPr>
          <t xml:space="preserve">
</t>
        </r>
        <r>
          <rPr>
            <b/>
            <sz val="10"/>
            <color rgb="FF000000"/>
            <rFont val="Tahoma"/>
            <family val="2"/>
          </rPr>
          <t>new 500</t>
        </r>
        <r>
          <rPr>
            <sz val="10"/>
            <color rgb="FF000000"/>
            <rFont val="Tahoma"/>
            <family val="2"/>
          </rPr>
          <t xml:space="preserve">
</t>
        </r>
      </text>
    </comment>
    <comment ref="F31" authorId="0" shapeId="0" xr:uid="{9FBA944A-0CCC-45F7-B61E-D8354302E015}">
      <text>
        <r>
          <rPr>
            <sz val="12"/>
            <color rgb="FF000000"/>
            <rFont val="Aptos Narrow"/>
            <family val="2"/>
          </rPr>
          <t xml:space="preserve">Người dùng Không xác định:
</t>
        </r>
        <r>
          <rPr>
            <sz val="12"/>
            <color rgb="FF000000"/>
            <rFont val="Aptos Narrow"/>
            <family val="2"/>
          </rPr>
          <t>23390000</t>
        </r>
      </text>
    </comment>
    <comment ref="B32" authorId="4" shapeId="0" xr:uid="{6D92BEC0-58BE-44A4-BC1F-2F36A2795A9B}">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2" authorId="6" shapeId="0" xr:uid="{37FADF54-6F7F-4E6D-ACF0-7A9987362B6E}">
      <text>
        <r>
          <rPr>
            <sz val="12"/>
            <color rgb="FF000000"/>
            <rFont val="Aptos Narrow"/>
            <family val="2"/>
          </rPr>
          <t xml:space="preserve">chit trang:
</t>
        </r>
        <r>
          <rPr>
            <sz val="12"/>
            <color rgb="FF000000"/>
            <rFont val="Aptos Narrow"/>
            <family val="2"/>
          </rPr>
          <t>5.390</t>
        </r>
      </text>
    </comment>
    <comment ref="F32" authorId="0" shapeId="0" xr:uid="{453EA914-AADA-4409-BD61-7C357D862F97}">
      <text>
        <r>
          <rPr>
            <sz val="12"/>
            <color theme="1"/>
            <rFont val="Aptos Narrow"/>
            <family val="2"/>
            <scheme val="minor"/>
          </rPr>
          <t>Người dùng Không xác định:
5090000</t>
        </r>
      </text>
    </comment>
    <comment ref="B33" authorId="4" shapeId="0" xr:uid="{13D738DC-768B-4CDF-81FF-1BB5CCE8D5AB}">
      <text>
        <r>
          <rPr>
            <b/>
            <sz val="10"/>
            <color rgb="FF000000"/>
            <rFont val="Tahoma"/>
            <family val="2"/>
          </rPr>
          <t xml:space="preserve">was 4490
</t>
        </r>
      </text>
    </comment>
    <comment ref="D33" authorId="0" shapeId="0" xr:uid="{81DB1FC2-3135-46D4-9C3F-658EDC01C462}">
      <text>
        <r>
          <rPr>
            <sz val="12"/>
            <color theme="1"/>
            <rFont val="Aptos Narrow"/>
            <family val="2"/>
            <scheme val="minor"/>
          </rPr>
          <t>Người dùng Không xác định:
4.490</t>
        </r>
      </text>
    </comment>
    <comment ref="E33" authorId="4" shapeId="0" xr:uid="{EE5E7847-4463-46CE-A802-A5657862225C}">
      <text>
        <r>
          <rPr>
            <b/>
            <sz val="10"/>
            <color rgb="FF000000"/>
            <rFont val="Tahoma"/>
            <family val="2"/>
          </rPr>
          <t>was 4290</t>
        </r>
        <r>
          <rPr>
            <sz val="10"/>
            <color rgb="FF000000"/>
            <rFont val="Tahoma"/>
            <family val="2"/>
          </rPr>
          <t xml:space="preserve">
</t>
        </r>
      </text>
    </comment>
    <comment ref="F33" authorId="0" shapeId="0" xr:uid="{1E8CFA9B-BB99-4180-AE75-4D9ABDC9CA05}">
      <text>
        <r>
          <rPr>
            <sz val="12"/>
            <color rgb="FF000000"/>
            <rFont val="Aptos Narrow"/>
            <family val="2"/>
          </rPr>
          <t xml:space="preserve">Người dùng Không xác định:
</t>
        </r>
        <r>
          <rPr>
            <sz val="12"/>
            <color rgb="FF000000"/>
            <rFont val="Aptos Narrow"/>
            <family val="2"/>
          </rPr>
          <t>4690000</t>
        </r>
      </text>
    </comment>
    <comment ref="B34" authorId="4" shapeId="0" xr:uid="{91A04AF4-1334-4F48-B8FE-70AA698B3751}">
      <text>
        <r>
          <rPr>
            <b/>
            <sz val="10"/>
            <color rgb="FF000000"/>
            <rFont val="Tahoma"/>
            <family val="2"/>
          </rPr>
          <t>was 3190</t>
        </r>
      </text>
    </comment>
    <comment ref="D34" authorId="6" shapeId="0" xr:uid="{B5DC28A6-F419-4BC9-A541-39E438AE1952}">
      <text>
        <r>
          <rPr>
            <sz val="12"/>
            <color theme="1"/>
            <rFont val="Aptos Narrow"/>
            <family val="2"/>
            <scheme val="minor"/>
          </rPr>
          <t>chit trang:
3.090</t>
        </r>
      </text>
    </comment>
    <comment ref="E34" authorId="4" shapeId="0" xr:uid="{AA9FF996-1812-4FFF-8E5D-559DED3FD88C}">
      <text>
        <r>
          <rPr>
            <b/>
            <sz val="10"/>
            <color rgb="FF000000"/>
            <rFont val="Tahoma"/>
            <family val="2"/>
          </rPr>
          <t>was 3190</t>
        </r>
        <r>
          <rPr>
            <sz val="10"/>
            <color rgb="FF000000"/>
            <rFont val="Tahoma"/>
            <family val="2"/>
          </rPr>
          <t xml:space="preserve">
</t>
        </r>
      </text>
    </comment>
    <comment ref="F34" authorId="3" shapeId="0" xr:uid="{C3D166C1-5645-4DCF-B857-8C45DAA3CA50}">
      <text>
        <r>
          <rPr>
            <sz val="12"/>
            <color rgb="FF000000"/>
            <rFont val="Aptos Narrow"/>
            <family val="2"/>
          </rPr>
          <t xml:space="preserve">danielnguyen6111998@gmail.com:
</t>
        </r>
        <r>
          <rPr>
            <sz val="12"/>
            <color rgb="FF000000"/>
            <rFont val="Aptos Narrow"/>
            <family val="2"/>
          </rPr>
          <t>3090000</t>
        </r>
      </text>
    </comment>
    <comment ref="D36" authorId="0" shapeId="0" xr:uid="{AB75EB9D-223E-48F6-9145-9A87EC0852A8}">
      <text>
        <r>
          <rPr>
            <sz val="12"/>
            <color theme="1"/>
            <rFont val="Aptos Narrow"/>
            <family val="2"/>
            <scheme val="minor"/>
          </rPr>
          <t>Người dùng Không xác định:
19.390</t>
        </r>
      </text>
    </comment>
    <comment ref="F36" authorId="0" shapeId="0" xr:uid="{C2A6965C-B292-49E1-95F3-FA5E6D843F60}">
      <text>
        <r>
          <rPr>
            <sz val="12"/>
            <color theme="1"/>
            <rFont val="Aptos Narrow"/>
            <family val="2"/>
            <scheme val="minor"/>
          </rPr>
          <t>Người dùng Không xác định: 19490000</t>
        </r>
      </text>
    </comment>
    <comment ref="D37" authorId="0" shapeId="0" xr:uid="{F1275B5F-8D14-4B85-AAEF-20819DA1513C}">
      <text>
        <r>
          <rPr>
            <sz val="12"/>
            <color theme="1"/>
            <rFont val="Aptos Narrow"/>
            <family val="2"/>
            <scheme val="minor"/>
          </rPr>
          <t>Người dùng Không xác định:
24590</t>
        </r>
      </text>
    </comment>
    <comment ref="F37" authorId="0" shapeId="0" xr:uid="{6C222703-B13F-456B-9C51-6D2F6A52B397}">
      <text>
        <r>
          <rPr>
            <sz val="12"/>
            <color theme="1"/>
            <rFont val="Aptos Narrow"/>
            <family val="2"/>
            <scheme val="minor"/>
          </rPr>
          <t>Người dùng Không xác định:
25090000</t>
        </r>
      </text>
    </comment>
    <comment ref="F38" authorId="1" shapeId="0" xr:uid="{341F0319-325A-4C16-A032-21C6F74C8435}">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Duy</author>
    <author>danielnguyen6111998@gmail.com</author>
    <author>Dat's MacBook Pro</author>
    <author>chit trang</author>
  </authors>
  <commentList>
    <comment ref="D2" authorId="0" shapeId="0" xr:uid="{F9CF2608-9F79-460A-B532-2A3DEFCA2565}">
      <text>
        <r>
          <rPr>
            <sz val="12"/>
            <color theme="1"/>
            <rFont val="Aptos Narrow"/>
            <family val="2"/>
            <scheme val="minor"/>
          </rPr>
          <t>Người dùng Không xác định:
24890</t>
        </r>
      </text>
    </comment>
    <comment ref="E2" authorId="1" shapeId="0" xr:uid="{63E6815D-6D56-2945-89B5-7942BA8B629D}">
      <text>
        <r>
          <rPr>
            <b/>
            <sz val="10"/>
            <color rgb="FF000000"/>
            <rFont val="Tahoma"/>
            <family val="2"/>
          </rPr>
          <t xml:space="preserve">was 24490
</t>
        </r>
        <r>
          <rPr>
            <b/>
            <sz val="10"/>
            <color rgb="FF000000"/>
            <rFont val="Tahoma"/>
            <family val="2"/>
          </rPr>
          <t xml:space="preserve">
</t>
        </r>
        <r>
          <rPr>
            <b/>
            <sz val="10"/>
            <color rgb="FF000000"/>
            <rFont val="Tahoma"/>
            <family val="2"/>
          </rPr>
          <t>VNP500</t>
        </r>
        <r>
          <rPr>
            <sz val="10"/>
            <color rgb="FF000000"/>
            <rFont val="Tahoma"/>
            <family val="2"/>
          </rPr>
          <t xml:space="preserve">
</t>
        </r>
      </text>
    </comment>
    <comment ref="C3" authorId="2" shapeId="0" xr:uid="{74D2911D-357D-4FF7-8175-77B8C1ED9FD1}">
      <text>
        <r>
          <rPr>
            <b/>
            <sz val="10"/>
            <color rgb="FF000000"/>
            <rFont val="Tahoma"/>
            <family val="2"/>
          </rPr>
          <t>W12 30890</t>
        </r>
      </text>
    </comment>
    <comment ref="D3" authorId="0" shapeId="0" xr:uid="{D26B85FC-2E64-4572-BE39-4EFD599C79F3}">
      <text>
        <r>
          <rPr>
            <sz val="12"/>
            <color theme="1"/>
            <rFont val="Aptos Narrow"/>
            <family val="2"/>
            <scheme val="minor"/>
          </rPr>
          <t>Người dùng Không xác định:30.590</t>
        </r>
      </text>
    </comment>
    <comment ref="F3" authorId="0" shapeId="0" xr:uid="{4F7BB728-BCAE-41AD-8DBA-2827C3041119}">
      <text>
        <r>
          <rPr>
            <sz val="12"/>
            <color theme="1"/>
            <rFont val="Aptos Narrow"/>
            <family val="2"/>
            <scheme val="minor"/>
          </rPr>
          <t>Người dùng Không xác định:
30590000</t>
        </r>
      </text>
    </comment>
    <comment ref="F4" authorId="3" shapeId="0" xr:uid="{A857AE60-BBAC-47AD-AD57-66ECE781AF55}">
      <text>
        <r>
          <rPr>
            <sz val="12"/>
            <color theme="1"/>
            <rFont val="Aptos Narrow"/>
            <family val="2"/>
            <scheme val="minor"/>
          </rPr>
          <t>danielnguyen6111998@gmail.com:
34590000</t>
        </r>
      </text>
    </comment>
    <comment ref="D5" authorId="0" shapeId="0" xr:uid="{8E1A5B24-E8C0-43BB-89AB-5AF98E8DF434}">
      <text>
        <r>
          <rPr>
            <sz val="12"/>
            <color theme="1"/>
            <rFont val="Aptos Narrow"/>
            <family val="2"/>
            <scheme val="minor"/>
          </rPr>
          <t>Người dùng Không xác định:
37.990</t>
        </r>
      </text>
    </comment>
    <comment ref="E5" authorId="1" shapeId="0" xr:uid="{2F2490C7-61D8-41C4-AD11-4D36FBECD491}">
      <text>
        <r>
          <rPr>
            <b/>
            <sz val="10"/>
            <color rgb="FF000000"/>
            <rFont val="Tahoma"/>
            <family val="2"/>
          </rPr>
          <t xml:space="preserve">was 36690
</t>
        </r>
        <r>
          <rPr>
            <b/>
            <sz val="10"/>
            <color rgb="FF000000"/>
            <rFont val="Tahoma"/>
            <family val="2"/>
          </rPr>
          <t xml:space="preserve">Cam Xanh
</t>
        </r>
        <r>
          <rPr>
            <b/>
            <sz val="10"/>
            <color rgb="FF000000"/>
            <rFont val="Tahoma"/>
            <family val="2"/>
          </rPr>
          <t>VNP500</t>
        </r>
      </text>
    </comment>
    <comment ref="E7" authorId="1" shapeId="0" xr:uid="{985DEEE9-A6BF-4FFD-A72A-F3EE73774CC6}">
      <text>
        <r>
          <rPr>
            <b/>
            <sz val="10"/>
            <color rgb="FF000000"/>
            <rFont val="Tahoma"/>
            <family val="2"/>
          </rPr>
          <t>Giờ vàng</t>
        </r>
      </text>
    </comment>
    <comment ref="B8" authorId="1" shapeId="0" xr:uid="{AABC90C0-4502-437B-9D9F-E294BA6306B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8" authorId="0" shapeId="0" xr:uid="{83DB548F-B438-4F55-BD96-7A895FADDA2B}">
      <text>
        <r>
          <rPr>
            <sz val="12"/>
            <color theme="1"/>
            <rFont val="Aptos Narrow"/>
            <family val="2"/>
            <scheme val="minor"/>
          </rPr>
          <t>Người dùng Không xác định:
24.590</t>
        </r>
      </text>
    </comment>
    <comment ref="E8" authorId="1" shapeId="0" xr:uid="{89F0AF89-0EED-4D75-A775-9B71C4BC26AC}">
      <text>
        <r>
          <rPr>
            <b/>
            <sz val="10"/>
            <color rgb="FF000000"/>
            <rFont val="Tahoma"/>
            <family val="2"/>
          </rPr>
          <t>Giờ vàng</t>
        </r>
      </text>
    </comment>
    <comment ref="B10" authorId="1" shapeId="0" xr:uid="{A1E7A4FE-2D30-4B90-B917-63E4490903B5}">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G10" authorId="4" shapeId="0" xr:uid="{C3A9DA33-654E-4E98-8DCF-0C9A57E05E41}">
      <text>
        <r>
          <rPr>
            <b/>
            <sz val="10"/>
            <color rgb="FF000000"/>
            <rFont val="Tahoma"/>
            <family val="2"/>
          </rPr>
          <t>Dat's MacBook Pro:</t>
        </r>
        <r>
          <rPr>
            <sz val="10"/>
            <color rgb="FF000000"/>
            <rFont val="Tahoma"/>
            <family val="2"/>
          </rPr>
          <t xml:space="preserve">
</t>
        </r>
        <r>
          <rPr>
            <sz val="10"/>
            <color rgb="FF000000"/>
            <rFont val="Tahoma"/>
            <family val="2"/>
          </rPr>
          <t>29690</t>
        </r>
      </text>
    </comment>
    <comment ref="E11" authorId="1" shapeId="0" xr:uid="{353773EE-F71F-47BD-B121-3CB39B767682}">
      <text>
        <r>
          <rPr>
            <b/>
            <sz val="10"/>
            <color rgb="FF000000"/>
            <rFont val="Tahoma"/>
            <family val="2"/>
          </rPr>
          <t>Giờ vàng</t>
        </r>
      </text>
    </comment>
    <comment ref="F11" authorId="0" shapeId="0" xr:uid="{6E9B887F-54E8-45FE-8F6E-AD1764C22A0C}">
      <text>
        <r>
          <rPr>
            <sz val="12"/>
            <color theme="1"/>
            <rFont val="Aptos Narrow"/>
            <family val="2"/>
            <scheme val="minor"/>
          </rPr>
          <t>Người dùng Không xác định:16890000
16990000</t>
        </r>
      </text>
    </comment>
    <comment ref="C13" authorId="2" shapeId="0" xr:uid="{B0BE8C51-FCA6-3140-8CA7-978B6444B97D}">
      <text>
        <r>
          <rPr>
            <b/>
            <sz val="10"/>
            <color rgb="FF000000"/>
            <rFont val="Tahoma"/>
            <family val="2"/>
          </rPr>
          <t>W12 13990</t>
        </r>
      </text>
    </comment>
    <comment ref="B14" authorId="1" shapeId="0" xr:uid="{887423BB-43AD-4BBE-870E-FF863C7CF081}">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2" shapeId="0" xr:uid="{015ABA7A-1DE2-3F47-99ED-AF7999F4B278}">
      <text>
        <r>
          <rPr>
            <b/>
            <sz val="10"/>
            <color rgb="FF000000"/>
            <rFont val="Tahoma"/>
            <family val="2"/>
          </rPr>
          <t>W12 12490</t>
        </r>
      </text>
    </comment>
    <comment ref="D14" authorId="0" shapeId="0" xr:uid="{842F8074-E2FF-470D-8A95-B7BAE691EE84}">
      <text>
        <r>
          <rPr>
            <sz val="12"/>
            <color theme="1"/>
            <rFont val="Aptos Narrow"/>
            <family val="2"/>
            <scheme val="minor"/>
          </rPr>
          <t>Người dùng Không xác định:
12190</t>
        </r>
      </text>
    </comment>
    <comment ref="E14" authorId="1" shapeId="0" xr:uid="{3A923C82-A600-485C-80BE-58E15CCDEF29}">
      <text>
        <r>
          <rPr>
            <b/>
            <sz val="10"/>
            <color rgb="FF000000"/>
            <rFont val="Tahoma"/>
            <family val="2"/>
          </rPr>
          <t>Giờ vàng</t>
        </r>
      </text>
    </comment>
    <comment ref="B16" authorId="1" shapeId="0" xr:uid="{2294AF57-4D3C-498E-9B12-4D3E95035C51}">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6" authorId="5" shapeId="0" xr:uid="{F5941EF8-9FCA-4942-B04A-6DCC5138EC70}">
      <text>
        <r>
          <rPr>
            <sz val="12"/>
            <color theme="1"/>
            <rFont val="Aptos Narrow"/>
            <family val="2"/>
            <scheme val="minor"/>
          </rPr>
          <t>chit trang:
8690</t>
        </r>
      </text>
    </comment>
    <comment ref="E16" authorId="1" shapeId="0" xr:uid="{EDEDC7C5-ACBD-472A-9A44-DDE1DC85E15C}">
      <text>
        <r>
          <rPr>
            <b/>
            <sz val="10"/>
            <color rgb="FF000000"/>
            <rFont val="Tahoma"/>
            <family val="2"/>
          </rPr>
          <t xml:space="preserve">was 8490
</t>
        </r>
        <r>
          <rPr>
            <b/>
            <sz val="10"/>
            <color rgb="FF000000"/>
            <rFont val="Tahoma"/>
            <family val="2"/>
          </rPr>
          <t xml:space="preserve">
</t>
        </r>
        <r>
          <rPr>
            <b/>
            <sz val="10"/>
            <color rgb="FF000000"/>
            <rFont val="Tahoma"/>
            <family val="2"/>
          </rPr>
          <t>HSSV 200</t>
        </r>
      </text>
    </comment>
    <comment ref="F16" authorId="0" shapeId="0" xr:uid="{91082F7C-BA1B-41E9-9072-279E9F9F0CCB}">
      <text>
        <r>
          <rPr>
            <sz val="12"/>
            <color theme="1"/>
            <rFont val="Aptos Narrow"/>
            <family val="2"/>
            <scheme val="minor"/>
          </rPr>
          <t>Người dùng Không xác định:
8690000</t>
        </r>
      </text>
    </comment>
    <comment ref="B17" authorId="1" shapeId="0" xr:uid="{01E44474-7FE0-4B04-B531-6D69F7D5F332}">
      <text>
        <r>
          <rPr>
            <b/>
            <sz val="10"/>
            <color rgb="FF000000"/>
            <rFont val="Tahoma"/>
            <family val="2"/>
          </rPr>
          <t>was 14390</t>
        </r>
      </text>
    </comment>
    <comment ref="C17" authorId="2" shapeId="0" xr:uid="{078FE6CF-31E4-412F-BFC1-4C3FFE81F290}">
      <text>
        <r>
          <rPr>
            <b/>
            <sz val="10"/>
            <color rgb="FF000000"/>
            <rFont val="Tahoma"/>
            <family val="2"/>
          </rPr>
          <t>W12 13290</t>
        </r>
      </text>
    </comment>
    <comment ref="D17" authorId="0" shapeId="0" xr:uid="{8C91FACA-8E71-4BC2-9C07-8726A3ADD522}">
      <text>
        <r>
          <rPr>
            <sz val="12"/>
            <color theme="1"/>
            <rFont val="Aptos Narrow"/>
            <family val="2"/>
            <scheme val="minor"/>
          </rPr>
          <t>Người dùng Không xác định:
13.190</t>
        </r>
      </text>
    </comment>
    <comment ref="E17" authorId="1" shapeId="0" xr:uid="{FCF9E56E-E635-4FF2-8804-147D9692FE6C}">
      <text>
        <r>
          <rPr>
            <b/>
            <sz val="10"/>
            <color rgb="FF000000"/>
            <rFont val="Tahoma"/>
            <family val="2"/>
          </rPr>
          <t xml:space="preserve">was 12990
</t>
        </r>
        <r>
          <rPr>
            <b/>
            <sz val="10"/>
            <color rgb="FF000000"/>
            <rFont val="Tahoma"/>
            <family val="2"/>
          </rPr>
          <t xml:space="preserve">
</t>
        </r>
        <r>
          <rPr>
            <b/>
            <sz val="10"/>
            <color rgb="FF000000"/>
            <rFont val="Tahoma"/>
            <family val="2"/>
          </rPr>
          <t>HSSV 200</t>
        </r>
      </text>
    </comment>
    <comment ref="F17" authorId="0" shapeId="0" xr:uid="{74DE8FDE-870F-4D83-A4A9-BBA74F2585F7}">
      <text>
        <r>
          <rPr>
            <sz val="12"/>
            <color theme="1"/>
            <rFont val="Aptos Narrow"/>
            <family val="2"/>
            <scheme val="minor"/>
          </rPr>
          <t>Người dùng Không xác định:
13290000</t>
        </r>
      </text>
    </comment>
    <comment ref="G17" authorId="4" shapeId="0" xr:uid="{40FED4FA-2409-44BE-818D-17A70825C40A}">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2" shapeId="0" xr:uid="{04080981-E855-4794-AD42-6D400A6926F5}">
      <text>
        <r>
          <rPr>
            <b/>
            <sz val="10"/>
            <color rgb="FF000000"/>
            <rFont val="Tahoma"/>
            <family val="2"/>
          </rPr>
          <t>W12 19290</t>
        </r>
      </text>
    </comment>
    <comment ref="D18" authorId="0" shapeId="0" xr:uid="{E48BD535-7D1C-4756-8D5D-B49B7F9BE0CF}">
      <text>
        <r>
          <rPr>
            <sz val="12"/>
            <color theme="1"/>
            <rFont val="Aptos Narrow"/>
            <family val="2"/>
            <scheme val="minor"/>
          </rPr>
          <t>19.290</t>
        </r>
      </text>
    </comment>
    <comment ref="F18" authorId="0" shapeId="0" xr:uid="{BD82D3CB-92B1-4E37-B998-F4B62A3DAFCA}">
      <text>
        <r>
          <rPr>
            <sz val="12"/>
            <color theme="1"/>
            <rFont val="Aptos Narrow"/>
            <family val="2"/>
            <scheme val="minor"/>
          </rPr>
          <t>Người dùng Không xác định:
19290000</t>
        </r>
      </text>
    </comment>
    <comment ref="B20" authorId="1" shapeId="0" xr:uid="{1B51A816-7246-4683-8FB6-D883B3BD6AFC}">
      <text>
        <r>
          <rPr>
            <b/>
            <sz val="10"/>
            <color rgb="FF000000"/>
            <rFont val="Tahoma"/>
            <family val="2"/>
          </rPr>
          <t>was 36640</t>
        </r>
      </text>
    </comment>
    <comment ref="C23" authorId="2" shapeId="0" xr:uid="{343E57DC-E322-43B4-B668-8CD12FC9E195}">
      <text>
        <r>
          <rPr>
            <b/>
            <sz val="10"/>
            <color rgb="FF000000"/>
            <rFont val="Tahoma"/>
            <family val="2"/>
          </rPr>
          <t>W12 5890</t>
        </r>
      </text>
    </comment>
    <comment ref="D23" authorId="0" shapeId="0" xr:uid="{E2FC9DB4-19D0-4675-9D55-756FC568C2EF}">
      <text>
        <r>
          <rPr>
            <sz val="12"/>
            <color theme="1"/>
            <rFont val="Aptos Narrow"/>
            <family val="2"/>
            <scheme val="minor"/>
          </rPr>
          <t>5.690</t>
        </r>
      </text>
    </comment>
    <comment ref="D24" authorId="0" shapeId="0" xr:uid="{3455EF84-106D-4087-B620-2CB6C16E13AC}">
      <text>
        <r>
          <rPr>
            <sz val="12"/>
            <color theme="1"/>
            <rFont val="Aptos Narrow"/>
            <family val="2"/>
            <scheme val="minor"/>
          </rPr>
          <t>7.990</t>
        </r>
      </text>
    </comment>
    <comment ref="E24" authorId="1" shapeId="0" xr:uid="{2AA2EB28-FC4A-4E22-9C02-6524438159C1}">
      <text>
        <r>
          <rPr>
            <b/>
            <sz val="10"/>
            <color rgb="FF000000"/>
            <rFont val="Tahoma"/>
            <family val="2"/>
          </rPr>
          <t xml:space="preserve">was 7490
</t>
        </r>
        <r>
          <rPr>
            <b/>
            <sz val="10"/>
            <color rgb="FF000000"/>
            <rFont val="Tahoma"/>
            <family val="2"/>
          </rPr>
          <t xml:space="preserve">
</t>
        </r>
        <r>
          <rPr>
            <b/>
            <sz val="10"/>
            <color rgb="FF000000"/>
            <rFont val="Tahoma"/>
            <family val="2"/>
          </rPr>
          <t>new 500</t>
        </r>
      </text>
    </comment>
    <comment ref="C26" authorId="2" shapeId="0" xr:uid="{2BBB40EB-FE9A-4AFF-95D9-F4068C334239}">
      <text>
        <r>
          <rPr>
            <b/>
            <sz val="10"/>
            <color rgb="FF000000"/>
            <rFont val="Tahoma"/>
            <family val="2"/>
          </rPr>
          <t>W12 8590</t>
        </r>
      </text>
    </comment>
    <comment ref="D26" authorId="0" shapeId="0" xr:uid="{9185FF27-D504-404E-8C32-FC2CB299603C}">
      <text>
        <r>
          <rPr>
            <sz val="12"/>
            <color theme="1"/>
            <rFont val="Aptos Narrow"/>
            <family val="2"/>
            <scheme val="minor"/>
          </rPr>
          <t>Người dùng Không xác định:
8.790</t>
        </r>
      </text>
    </comment>
    <comment ref="C27" authorId="2" shapeId="0" xr:uid="{4A534443-E3CA-4D97-9694-12AC27208D36}">
      <text>
        <r>
          <rPr>
            <b/>
            <sz val="10"/>
            <color rgb="FF000000"/>
            <rFont val="Tahoma"/>
            <family val="2"/>
          </rPr>
          <t>W12 9290</t>
        </r>
      </text>
    </comment>
    <comment ref="D27" authorId="0" shapeId="0" xr:uid="{6C916B3F-F27D-42D0-A9D5-9B70E9E892E7}">
      <text>
        <r>
          <rPr>
            <sz val="12"/>
            <color theme="1"/>
            <rFont val="Aptos Narrow"/>
            <family val="2"/>
            <scheme val="minor"/>
          </rPr>
          <t>9290</t>
        </r>
      </text>
    </comment>
    <comment ref="D28" authorId="0" shapeId="0" xr:uid="{1736A811-DB59-4C68-B89E-6C078E95EF0D}">
      <text>
        <r>
          <rPr>
            <sz val="12"/>
            <color theme="1"/>
            <rFont val="Aptos Narrow"/>
            <family val="2"/>
            <scheme val="minor"/>
          </rPr>
          <t>Người dùng Không xác định:
13.290</t>
        </r>
      </text>
    </comment>
    <comment ref="F28" authorId="3" shapeId="0" xr:uid="{BF84BEAA-E2BC-4871-AD7E-47CB0D13CA34}">
      <text>
        <r>
          <rPr>
            <sz val="12"/>
            <color theme="1"/>
            <rFont val="Aptos Narrow"/>
            <family val="2"/>
            <scheme val="minor"/>
          </rPr>
          <t>danielnguyen6111998@gmail.com:
13690000</t>
        </r>
      </text>
    </comment>
    <comment ref="C29" authorId="2" shapeId="0" xr:uid="{D249B3AA-31E3-4EDF-BBD0-9D0FA7D1B686}">
      <text>
        <r>
          <rPr>
            <b/>
            <sz val="10"/>
            <color rgb="FF000000"/>
            <rFont val="Tahoma"/>
            <family val="2"/>
          </rPr>
          <t>W12 10150</t>
        </r>
      </text>
    </comment>
    <comment ref="C30" authorId="2" shapeId="0" xr:uid="{242D98BF-F694-9D40-87CE-1B8676C1185C}">
      <text>
        <r>
          <rPr>
            <b/>
            <sz val="10"/>
            <color rgb="FF000000"/>
            <rFont val="Tahoma"/>
            <family val="2"/>
          </rPr>
          <t>W12 14890</t>
        </r>
      </text>
    </comment>
    <comment ref="D31" authorId="5" shapeId="0" xr:uid="{EECBC3E3-F531-4CA4-AC21-DAF417088437}">
      <text>
        <r>
          <rPr>
            <sz val="12"/>
            <color theme="1"/>
            <rFont val="Aptos Narrow"/>
            <family val="2"/>
            <scheme val="minor"/>
          </rPr>
          <t>chit trang:
23.390k</t>
        </r>
      </text>
    </comment>
    <comment ref="B32" authorId="1" shapeId="0" xr:uid="{FE2834E9-1BE3-4C66-A949-A5D4CB146C12}">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2" authorId="5" shapeId="0" xr:uid="{97F76054-8674-44B5-93FC-8E413DDE5A9B}">
      <text>
        <r>
          <rPr>
            <sz val="12"/>
            <color theme="1"/>
            <rFont val="Aptos Narrow"/>
            <family val="2"/>
            <scheme val="minor"/>
          </rPr>
          <t>chit tran4.290</t>
        </r>
      </text>
    </comment>
    <comment ref="B33" authorId="1" shapeId="0" xr:uid="{4695E5BC-A3A2-4D20-9B7A-076D96F9EFC0}">
      <text>
        <r>
          <rPr>
            <b/>
            <sz val="10"/>
            <color rgb="FF000000"/>
            <rFont val="Tahoma"/>
            <family val="2"/>
          </rPr>
          <t xml:space="preserve">was 4490
</t>
        </r>
      </text>
    </comment>
    <comment ref="B34" authorId="1" shapeId="0" xr:uid="{CDAB6FE9-552D-419B-ACE4-D7C587916124}">
      <text>
        <r>
          <rPr>
            <b/>
            <sz val="10"/>
            <color rgb="FF000000"/>
            <rFont val="Tahoma"/>
            <family val="2"/>
          </rPr>
          <t>was 3190</t>
        </r>
      </text>
    </comment>
    <comment ref="D34" authorId="5" shapeId="0" xr:uid="{E8EAA74E-B2C5-491A-8519-422ACF319F41}">
      <text>
        <r>
          <rPr>
            <sz val="12"/>
            <color theme="1"/>
            <rFont val="Aptos Narrow"/>
            <family val="2"/>
            <scheme val="minor"/>
          </rPr>
          <t>2.990</t>
        </r>
      </text>
    </comment>
    <comment ref="F36" authorId="0" shapeId="0" xr:uid="{EC0F1850-5123-46FB-983B-15AD6CD8694B}">
      <text>
        <r>
          <rPr>
            <sz val="12"/>
            <color theme="1"/>
            <rFont val="Aptos Narrow"/>
            <family val="2"/>
            <scheme val="minor"/>
          </rPr>
          <t>Người dùng Không xác định: 19490000</t>
        </r>
      </text>
    </comment>
    <comment ref="D37" authorId="0" shapeId="0" xr:uid="{734E4C55-CA9E-42C9-88E0-CDDE890B6BD0}">
      <text>
        <r>
          <rPr>
            <sz val="12"/>
            <color theme="1"/>
            <rFont val="Aptos Narrow"/>
            <family val="2"/>
            <scheme val="minor"/>
          </rPr>
          <t>Người dùng Không xác định:
25090</t>
        </r>
      </text>
    </comment>
    <comment ref="F37" authorId="0" shapeId="0" xr:uid="{8D5DEE5A-4808-420F-A454-EBD81753D49C}">
      <text>
        <r>
          <rPr>
            <sz val="12"/>
            <color theme="1"/>
            <rFont val="Aptos Narrow"/>
            <family val="2"/>
            <scheme val="minor"/>
          </rPr>
          <t>Người dùng Không xác định:
25090000</t>
        </r>
      </text>
    </comment>
    <comment ref="F38" authorId="4" shapeId="0" xr:uid="{25237AA5-DF37-4225-BF2D-1BD07814A064}">
      <text>
        <r>
          <rPr>
            <b/>
            <sz val="10"/>
            <color rgb="FF000000"/>
            <rFont val="Tahoma"/>
            <family val="2"/>
          </rPr>
          <t>Dat's MacBook Pro:</t>
        </r>
        <r>
          <rPr>
            <sz val="10"/>
            <color rgb="FF000000"/>
            <rFont val="Tahoma"/>
            <family val="2"/>
          </rPr>
          <t xml:space="preserve">
</t>
        </r>
        <r>
          <rPr>
            <sz val="10"/>
            <color rgb="FF000000"/>
            <rFont val="Tahoma"/>
            <family val="2"/>
          </rPr>
          <t xml:space="preserve">29690
</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Duy Ha Minh</author>
    <author>Duy</author>
    <author>danielnguyen6111998@gmail.com</author>
    <author>Dat's MacBook Pro</author>
    <author>chit trang</author>
  </authors>
  <commentList>
    <comment ref="D2" authorId="0" shapeId="0" xr:uid="{1E3A08C3-A0E1-40EC-9B77-267231011016}">
      <text>
        <r>
          <rPr>
            <sz val="12"/>
            <color theme="1"/>
            <rFont val="Aptos Narrow"/>
            <family val="2"/>
            <scheme val="minor"/>
          </rPr>
          <t>Người dùng Không xác định:
24690</t>
        </r>
      </text>
    </comment>
    <comment ref="E2" authorId="1" shapeId="0" xr:uid="{F129E634-D2FB-45A6-9092-7B7E6BBA93A5}">
      <text>
        <r>
          <rPr>
            <sz val="12"/>
            <color rgb="FF000000"/>
            <rFont val="Aptos Narrow"/>
            <family val="2"/>
          </rPr>
          <t xml:space="preserve">was 24190
</t>
        </r>
        <r>
          <rPr>
            <sz val="12"/>
            <color rgb="FF000000"/>
            <rFont val="Aptos Narrow"/>
            <family val="2"/>
          </rPr>
          <t xml:space="preserve">
</t>
        </r>
      </text>
    </comment>
    <comment ref="F2" authorId="2" shapeId="0" xr:uid="{60BA85E1-E28A-4FC1-ABA0-05C62275A851}">
      <text>
        <r>
          <rPr>
            <sz val="12"/>
            <color theme="1"/>
            <rFont val="Aptos Narrow"/>
            <family val="2"/>
            <scheme val="minor"/>
          </rPr>
          <t>W13 24690</t>
        </r>
      </text>
    </comment>
    <comment ref="C3" authorId="3" shapeId="0" xr:uid="{FB6BA81B-3AE2-456A-84F7-68E8248EAE8E}">
      <text>
        <r>
          <rPr>
            <sz val="12"/>
            <color theme="1"/>
            <rFont val="Aptos Narrow"/>
            <family val="2"/>
            <scheme val="minor"/>
          </rPr>
          <t>W12 30290000</t>
        </r>
      </text>
    </comment>
    <comment ref="D3" authorId="0" shapeId="0" xr:uid="{A8F3A5A9-26AE-49A3-9AF2-E7794139BCD7}">
      <text>
        <r>
          <rPr>
            <sz val="12"/>
            <color theme="1"/>
            <rFont val="Aptos Narrow"/>
            <family val="2"/>
            <scheme val="minor"/>
          </rPr>
          <t>27.990</t>
        </r>
      </text>
    </comment>
    <comment ref="E3" authorId="0" shapeId="0" xr:uid="{2B9E63F9-81A3-4D2D-BA3A-764F2D47253F}">
      <text>
        <r>
          <rPr>
            <sz val="12"/>
            <color rgb="FF000000"/>
            <rFont val="Aptos Narrow"/>
            <family val="2"/>
          </rPr>
          <t xml:space="preserve">Người dùng Không xác định:
</t>
        </r>
        <r>
          <rPr>
            <sz val="12"/>
            <color rgb="FF000000"/>
            <rFont val="Aptos Narrow"/>
            <family val="2"/>
          </rPr>
          <t>29.990</t>
        </r>
      </text>
    </comment>
    <comment ref="F3" authorId="0" shapeId="0" xr:uid="{EB02F09A-47A7-4FEB-8163-9EED4EAE441E}">
      <text>
        <r>
          <rPr>
            <sz val="12"/>
            <color theme="1"/>
            <rFont val="Aptos Narrow"/>
            <family val="2"/>
            <scheme val="minor"/>
          </rPr>
          <t>W13 29990</t>
        </r>
      </text>
    </comment>
    <comment ref="D4" authorId="0" shapeId="0" xr:uid="{FA6C5104-B5E9-45E3-8B5C-F064977F7EC2}">
      <text>
        <r>
          <rPr>
            <sz val="12"/>
            <color theme="1"/>
            <rFont val="Aptos Narrow"/>
            <family val="2"/>
            <scheme val="minor"/>
          </rPr>
          <t>Người dùng Không xác định:
34.390</t>
        </r>
      </text>
    </comment>
    <comment ref="E4" authorId="0" shapeId="0" xr:uid="{9BE52DBC-4E6C-4FDB-AE57-A4C8099480FD}">
      <text>
        <r>
          <rPr>
            <sz val="12"/>
            <color rgb="FF000000"/>
            <rFont val="Aptos Narrow"/>
            <family val="2"/>
          </rPr>
          <t xml:space="preserve">Người dùng Không xác định:
</t>
        </r>
        <r>
          <rPr>
            <sz val="12"/>
            <color rgb="FF000000"/>
            <rFont val="Aptos Narrow"/>
            <family val="2"/>
          </rPr>
          <t>33.490</t>
        </r>
      </text>
    </comment>
    <comment ref="F4" authorId="4" shapeId="0" xr:uid="{100854D8-B16F-4C1A-A796-79516FB2455A}">
      <text>
        <r>
          <rPr>
            <sz val="12"/>
            <color theme="1"/>
            <rFont val="Aptos Narrow"/>
            <family val="2"/>
            <scheme val="minor"/>
          </rPr>
          <t>W13 34590</t>
        </r>
      </text>
    </comment>
    <comment ref="D5" authorId="0" shapeId="0" xr:uid="{65B6703E-0CB5-4065-91FC-227BBBA48852}">
      <text>
        <r>
          <rPr>
            <sz val="12"/>
            <color theme="1"/>
            <rFont val="Aptos Narrow"/>
            <family val="2"/>
            <scheme val="minor"/>
          </rPr>
          <t>Người dùng Không xác định:
37.790</t>
        </r>
      </text>
    </comment>
    <comment ref="E5" authorId="1" shapeId="0" xr:uid="{DD7F238E-1471-4211-ABF0-8026069ACF43}">
      <text>
        <r>
          <rPr>
            <sz val="12"/>
            <color rgb="FF000000"/>
            <rFont val="Aptos Narrow"/>
            <family val="2"/>
          </rPr>
          <t xml:space="preserve">was 36490
</t>
        </r>
      </text>
    </comment>
    <comment ref="F5" authorId="2" shapeId="0" xr:uid="{9E2C2AF4-4A17-4A0E-BB55-8A77B0A56217}">
      <text>
        <r>
          <rPr>
            <sz val="12"/>
            <color theme="1"/>
            <rFont val="Aptos Narrow"/>
            <family val="2"/>
            <scheme val="minor"/>
          </rPr>
          <t>W13 37790</t>
        </r>
      </text>
    </comment>
    <comment ref="C7" authorId="0" shapeId="0" xr:uid="{D331EF19-8F7A-49AF-8173-32B186DB88D3}">
      <text>
        <r>
          <rPr>
            <sz val="12"/>
            <color theme="1"/>
            <rFont val="Aptos Narrow"/>
            <family val="2"/>
            <scheme val="minor"/>
          </rPr>
          <t>Người dùng Không xác định:
21190000</t>
        </r>
      </text>
    </comment>
    <comment ref="D7" authorId="0" shapeId="0" xr:uid="{0249FFBC-45A3-44DB-8EE9-EAA217FB6467}">
      <text>
        <r>
          <rPr>
            <sz val="12"/>
            <color rgb="FF000000"/>
            <rFont val="Aptos Narrow"/>
            <family val="2"/>
          </rPr>
          <t>20.890</t>
        </r>
      </text>
    </comment>
    <comment ref="E7" authorId="1" shapeId="0" xr:uid="{9218D90F-49F7-450D-B308-E30CE5AD66A0}">
      <text>
        <r>
          <rPr>
            <sz val="12"/>
            <color rgb="FF000000"/>
            <rFont val="Aptos Narrow"/>
            <family val="2"/>
          </rPr>
          <t>20.490</t>
        </r>
      </text>
    </comment>
    <comment ref="F7" authorId="2" shapeId="0" xr:uid="{3711032A-58BE-455D-AE1D-AB43517C183F}">
      <text>
        <r>
          <rPr>
            <sz val="12"/>
            <color theme="1"/>
            <rFont val="Aptos Narrow"/>
            <family val="2"/>
            <scheme val="minor"/>
          </rPr>
          <t>W13 20890</t>
        </r>
      </text>
    </comment>
    <comment ref="B8" authorId="1" shapeId="0" xr:uid="{E382CDBF-9238-4C36-B9E4-0045792155D8}">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8" authorId="0" shapeId="0" xr:uid="{4718FE55-564D-4DE6-9F19-8031B0FA0CB6}">
      <text>
        <r>
          <rPr>
            <sz val="12"/>
            <color theme="1"/>
            <rFont val="Aptos Narrow"/>
            <family val="2"/>
            <scheme val="minor"/>
          </rPr>
          <t>Người dùng Không xác định:
24890000</t>
        </r>
      </text>
    </comment>
    <comment ref="D8" authorId="0" shapeId="0" xr:uid="{5A3783F1-4E85-4D2B-9351-882CAC24B6C6}">
      <text>
        <r>
          <rPr>
            <sz val="12"/>
            <color theme="1"/>
            <rFont val="Aptos Narrow"/>
            <family val="2"/>
            <scheme val="minor"/>
          </rPr>
          <t>25.490</t>
        </r>
      </text>
    </comment>
    <comment ref="F8" authorId="2" shapeId="0" xr:uid="{2A8510EE-2D7E-49CE-BE1C-B3FAB442753E}">
      <text>
        <r>
          <rPr>
            <sz val="12"/>
            <color theme="1"/>
            <rFont val="Aptos Narrow"/>
            <family val="2"/>
            <scheme val="minor"/>
          </rPr>
          <t>W13 24490</t>
        </r>
      </text>
    </comment>
    <comment ref="F9" authorId="2" shapeId="0" xr:uid="{199F6F34-B4BB-48F8-A739-73EEC292A8F7}">
      <text>
        <r>
          <rPr>
            <sz val="12"/>
            <color rgb="FF000000"/>
            <rFont val="Aptos Narrow"/>
            <family val="2"/>
          </rPr>
          <t>W13 25390</t>
        </r>
      </text>
    </comment>
    <comment ref="B10" authorId="1" shapeId="0" xr:uid="{5CEB7FE8-864C-4948-A24D-4AD326F6D5D5}">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1065B0CA-2462-48F5-B8AC-4DD1C44523EA}">
      <text>
        <r>
          <rPr>
            <sz val="12"/>
            <color theme="1"/>
            <rFont val="Aptos Narrow"/>
            <family val="2"/>
            <scheme val="minor"/>
          </rPr>
          <t>Người dùng Không xác định:
31290000</t>
        </r>
      </text>
    </comment>
    <comment ref="D10" authorId="0" shapeId="0" xr:uid="{3EF20A93-4877-4D5C-8A0C-E2BB45DCD2B5}">
      <text>
        <r>
          <rPr>
            <sz val="12"/>
            <color theme="1"/>
            <rFont val="Aptos Narrow"/>
            <family val="2"/>
            <scheme val="minor"/>
          </rPr>
          <t>Người dùng Không xác định:
30.990</t>
        </r>
      </text>
    </comment>
    <comment ref="E10" authorId="0" shapeId="0" xr:uid="{04A4FCA3-1BF8-46BB-93F0-ACF5C795CD1D}">
      <text>
        <r>
          <rPr>
            <sz val="12"/>
            <color rgb="FF000000"/>
            <rFont val="Aptos Narrow"/>
            <family val="2"/>
          </rPr>
          <t xml:space="preserve">Người dùng Không xác định:
</t>
        </r>
        <r>
          <rPr>
            <sz val="12"/>
            <color rgb="FF000000"/>
            <rFont val="Aptos Narrow"/>
            <family val="2"/>
          </rPr>
          <t>30490</t>
        </r>
      </text>
    </comment>
    <comment ref="F10" authorId="2" shapeId="0" xr:uid="{EB988FA9-603F-4868-B1AB-CE5753F4A049}">
      <text>
        <r>
          <rPr>
            <sz val="12"/>
            <color rgb="FF000000"/>
            <rFont val="Aptos Narrow"/>
            <family val="2"/>
          </rPr>
          <t>W13 30990</t>
        </r>
      </text>
    </comment>
    <comment ref="G10" authorId="5" shapeId="0" xr:uid="{B8472A16-49F5-49EF-9245-6E81F067F012}">
      <text>
        <r>
          <rPr>
            <b/>
            <sz val="10"/>
            <color rgb="FF000000"/>
            <rFont val="Tahoma"/>
            <family val="2"/>
          </rPr>
          <t>Dat's MacBook Pro:</t>
        </r>
        <r>
          <rPr>
            <sz val="10"/>
            <color rgb="FF000000"/>
            <rFont val="Tahoma"/>
            <family val="2"/>
          </rPr>
          <t xml:space="preserve">
</t>
        </r>
        <r>
          <rPr>
            <sz val="10"/>
            <color rgb="FF000000"/>
            <rFont val="Tahoma"/>
            <family val="2"/>
          </rPr>
          <t>29690</t>
        </r>
      </text>
    </comment>
    <comment ref="C11" authorId="0" shapeId="0" xr:uid="{A3A4F435-073B-4572-95D7-7C4BAD65BF1C}">
      <text>
        <r>
          <rPr>
            <sz val="12"/>
            <color theme="1"/>
            <rFont val="Aptos Narrow"/>
            <family val="2"/>
            <scheme val="minor"/>
          </rPr>
          <t>Người dùng Không xác định:
17290000</t>
        </r>
      </text>
    </comment>
    <comment ref="D11" authorId="0" shapeId="0" xr:uid="{BD0DB587-8171-463D-B7F4-84FA91043C04}">
      <text>
        <r>
          <rPr>
            <sz val="12"/>
            <color theme="1"/>
            <rFont val="Aptos Narrow"/>
            <family val="2"/>
            <scheme val="minor"/>
          </rPr>
          <t>Người dùng Không xác định:
16.990</t>
        </r>
      </text>
    </comment>
    <comment ref="F11" authorId="0" shapeId="0" xr:uid="{648207EB-C0B6-40A6-86D9-A0849FED0DDD}">
      <text>
        <r>
          <rPr>
            <sz val="12"/>
            <color theme="1"/>
            <rFont val="Aptos Narrow"/>
            <family val="2"/>
            <scheme val="minor"/>
          </rPr>
          <t>W13 16990</t>
        </r>
      </text>
    </comment>
    <comment ref="D13" authorId="0" shapeId="0" xr:uid="{6AE58293-4574-45A2-AC95-31761A0B0BC5}">
      <text>
        <r>
          <rPr>
            <sz val="12"/>
            <color theme="1"/>
            <rFont val="Aptos Narrow"/>
            <family val="2"/>
            <scheme val="minor"/>
          </rPr>
          <t xml:space="preserve">15.390
</t>
        </r>
      </text>
    </comment>
    <comment ref="B14" authorId="1" shapeId="0" xr:uid="{EF617E6F-76F3-4680-BEAC-8245091B2F74}">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0" shapeId="0" xr:uid="{2CD11E0E-A15E-461B-B6C7-73004DC06FEF}">
      <text>
        <r>
          <rPr>
            <sz val="12"/>
            <color theme="1"/>
            <rFont val="Aptos Narrow"/>
            <family val="2"/>
            <scheme val="minor"/>
          </rPr>
          <t>Người dùng Không xác định:
12.290</t>
        </r>
      </text>
    </comment>
    <comment ref="E14" authorId="1" shapeId="0" xr:uid="{5056CF3A-86E3-804F-AE02-7F4039A60BDD}">
      <text>
        <r>
          <rPr>
            <b/>
            <sz val="10"/>
            <color rgb="FF000000"/>
            <rFont val="Tahoma"/>
            <family val="2"/>
          </rPr>
          <t>Giờ vàng</t>
        </r>
      </text>
    </comment>
    <comment ref="D15" authorId="0" shapeId="0" xr:uid="{34B6CB1B-309C-4AA7-B48E-B896BEBE0C0E}">
      <text>
        <r>
          <rPr>
            <sz val="12"/>
            <color rgb="FF000000"/>
            <rFont val="Aptos Narrow"/>
            <family val="2"/>
          </rPr>
          <t>11.790</t>
        </r>
      </text>
    </comment>
    <comment ref="B16" authorId="1" shapeId="0" xr:uid="{D80D19FE-7B95-4099-ACF2-1C517310EC13}">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0" shapeId="0" xr:uid="{4547A95B-79EB-4F41-9180-5A511688330E}">
      <text>
        <r>
          <rPr>
            <sz val="12"/>
            <color theme="1"/>
            <rFont val="Aptos Narrow"/>
            <family val="2"/>
            <scheme val="minor"/>
          </rPr>
          <t>Người dùng Không xác định:
8.690</t>
        </r>
      </text>
    </comment>
    <comment ref="E16" authorId="1" shapeId="0" xr:uid="{C634428A-68D5-401F-8209-66E6F4B34779}">
      <text>
        <r>
          <rPr>
            <sz val="12"/>
            <color rgb="FF000000"/>
            <rFont val="Aptos Narrow"/>
            <family val="2"/>
          </rPr>
          <t xml:space="preserve">was 8390
</t>
        </r>
        <r>
          <rPr>
            <sz val="12"/>
            <color rgb="FF000000"/>
            <rFont val="Aptos Narrow"/>
            <family val="2"/>
          </rPr>
          <t xml:space="preserve">
</t>
        </r>
        <r>
          <rPr>
            <sz val="12"/>
            <color rgb="FF000000"/>
            <rFont val="Aptos Narrow"/>
            <family val="2"/>
          </rPr>
          <t>HSSV 200</t>
        </r>
      </text>
    </comment>
    <comment ref="F16" authorId="0" shapeId="0" xr:uid="{152E716F-61AB-4F4E-A05C-CFB48B609C85}">
      <text>
        <r>
          <rPr>
            <sz val="12"/>
            <color rgb="FF000000"/>
            <rFont val="Aptos Narrow"/>
            <family val="2"/>
          </rPr>
          <t>W13 8490</t>
        </r>
      </text>
    </comment>
    <comment ref="B17" authorId="1" shapeId="0" xr:uid="{423D2397-52A0-482A-9598-0DEF6B658B12}">
      <text>
        <r>
          <rPr>
            <b/>
            <sz val="10"/>
            <color rgb="FF000000"/>
            <rFont val="Tahoma"/>
            <family val="2"/>
          </rPr>
          <t>was 14390</t>
        </r>
      </text>
    </comment>
    <comment ref="C17" authorId="3" shapeId="0" xr:uid="{DE12B55D-4CF9-46F9-974C-56C6F1196253}">
      <text>
        <r>
          <rPr>
            <sz val="12"/>
            <color theme="1"/>
            <rFont val="Aptos Narrow"/>
            <family val="2"/>
            <scheme val="minor"/>
          </rPr>
          <t>W12 12890000</t>
        </r>
      </text>
    </comment>
    <comment ref="D17" authorId="0" shapeId="0" xr:uid="{BC2C2DC4-216C-4F83-8D2D-6E164EE1BC1E}">
      <text>
        <r>
          <rPr>
            <sz val="12"/>
            <color theme="1"/>
            <rFont val="Aptos Narrow"/>
            <family val="2"/>
            <scheme val="minor"/>
          </rPr>
          <t>12.890</t>
        </r>
      </text>
    </comment>
    <comment ref="E17" authorId="1" shapeId="0" xr:uid="{1092C1D5-8BBC-4BF4-AFBE-8A27481EDE95}">
      <text>
        <r>
          <rPr>
            <sz val="12"/>
            <color rgb="FF000000"/>
            <rFont val="Aptos Narrow"/>
            <family val="2"/>
          </rPr>
          <t xml:space="preserve">was 12490
</t>
        </r>
        <r>
          <rPr>
            <sz val="12"/>
            <color rgb="FF000000"/>
            <rFont val="Aptos Narrow"/>
            <family val="2"/>
          </rPr>
          <t xml:space="preserve">
</t>
        </r>
        <r>
          <rPr>
            <sz val="12"/>
            <color rgb="FF000000"/>
            <rFont val="Aptos Narrow"/>
            <family val="2"/>
          </rPr>
          <t>HSSV 200</t>
        </r>
      </text>
    </comment>
    <comment ref="F17" authorId="0" shapeId="0" xr:uid="{9846DA2F-3DBB-4974-A9AB-66286FDAD793}">
      <text>
        <r>
          <rPr>
            <sz val="12"/>
            <color theme="1"/>
            <rFont val="Aptos Narrow"/>
            <family val="2"/>
            <scheme val="minor"/>
          </rPr>
          <t>W13 12890</t>
        </r>
      </text>
    </comment>
    <comment ref="G17" authorId="5" shapeId="0" xr:uid="{D95AEA9F-3085-4033-B19C-BBA9CF61522A}">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3" shapeId="0" xr:uid="{502C5446-8DEC-4048-9B26-E043F5F9639A}">
      <text>
        <r>
          <rPr>
            <sz val="12"/>
            <color theme="1"/>
            <rFont val="Aptos Narrow"/>
            <family val="2"/>
            <scheme val="minor"/>
          </rPr>
          <t>W12 18690000</t>
        </r>
      </text>
    </comment>
    <comment ref="D18" authorId="0" shapeId="0" xr:uid="{6B361880-E008-4823-A7E0-EE8CE2EAC329}">
      <text>
        <r>
          <rPr>
            <sz val="12"/>
            <color theme="1"/>
            <rFont val="Aptos Narrow"/>
            <family val="2"/>
            <scheme val="minor"/>
          </rPr>
          <t>18.690</t>
        </r>
      </text>
    </comment>
    <comment ref="F18" authorId="0" shapeId="0" xr:uid="{C8EDF13C-4530-4045-BDA8-42322CE6E41D}">
      <text>
        <r>
          <rPr>
            <sz val="12"/>
            <color theme="1"/>
            <rFont val="Aptos Narrow"/>
            <family val="2"/>
            <scheme val="minor"/>
          </rPr>
          <t>W13 18690</t>
        </r>
      </text>
    </comment>
    <comment ref="B20" authorId="1" shapeId="0" xr:uid="{B24B4D33-444B-4F88-BEEA-C2673D378CEC}">
      <text>
        <r>
          <rPr>
            <b/>
            <sz val="10"/>
            <color rgb="FF000000"/>
            <rFont val="Tahoma"/>
            <family val="2"/>
          </rPr>
          <t>was 36640</t>
        </r>
      </text>
    </comment>
    <comment ref="D21" authorId="0" shapeId="0" xr:uid="{320876C4-EDAB-4EA6-90FE-80FC12B6BBA7}">
      <text>
        <r>
          <rPr>
            <sz val="12"/>
            <color theme="1"/>
            <rFont val="Aptos Narrow"/>
            <family val="2"/>
            <scheme val="minor"/>
          </rPr>
          <t>29.990</t>
        </r>
      </text>
    </comment>
    <comment ref="F21" authorId="2" shapeId="0" xr:uid="{7D287791-4194-47A1-A75C-AC4C684786DE}">
      <text>
        <r>
          <rPr>
            <sz val="12"/>
            <color rgb="FF000000"/>
            <rFont val="Aptos Narrow"/>
            <family val="2"/>
          </rPr>
          <t xml:space="preserve">W13 29990
</t>
        </r>
      </text>
    </comment>
    <comment ref="D23" authorId="0" shapeId="0" xr:uid="{A87C1F6E-6B21-4BF3-9EF7-E6B3542B09A5}">
      <text>
        <r>
          <rPr>
            <sz val="12"/>
            <color theme="1"/>
            <rFont val="Aptos Narrow"/>
            <family val="2"/>
            <scheme val="minor"/>
          </rPr>
          <t>5.490</t>
        </r>
      </text>
    </comment>
    <comment ref="E23" authorId="0" shapeId="0" xr:uid="{8E9FD63D-6B9B-432F-80A6-CF950DF59BA9}">
      <text>
        <r>
          <rPr>
            <sz val="12"/>
            <color rgb="FF000000"/>
            <rFont val="Aptos Narrow"/>
            <family val="2"/>
          </rPr>
          <t xml:space="preserve">Người dùng Không xác định:
</t>
        </r>
        <r>
          <rPr>
            <sz val="12"/>
            <color rgb="FF000000"/>
            <rFont val="Aptos Narrow"/>
            <family val="2"/>
          </rPr>
          <t>5.890</t>
        </r>
      </text>
    </comment>
    <comment ref="F23" authorId="2" shapeId="0" xr:uid="{1CCA393B-AE75-4F66-B516-2C2812B9883A}">
      <text>
        <r>
          <rPr>
            <sz val="12"/>
            <color theme="1"/>
            <rFont val="Aptos Narrow"/>
            <family val="2"/>
            <scheme val="minor"/>
          </rPr>
          <t>W13 5590</t>
        </r>
      </text>
    </comment>
    <comment ref="D24" authorId="0" shapeId="0" xr:uid="{C5815446-76D9-485E-A818-6E439798C52D}">
      <text>
        <r>
          <rPr>
            <sz val="12"/>
            <color theme="1"/>
            <rFont val="Aptos Narrow"/>
            <family val="2"/>
            <scheme val="minor"/>
          </rPr>
          <t>7.990</t>
        </r>
      </text>
    </comment>
    <comment ref="E24" authorId="1" shapeId="0" xr:uid="{885252AE-5180-41D1-BBE7-A1DD5A96FDD6}">
      <text>
        <r>
          <rPr>
            <b/>
            <sz val="10"/>
            <color rgb="FF000000"/>
            <rFont val="Tahoma"/>
            <family val="2"/>
          </rPr>
          <t xml:space="preserve">was 7490
</t>
        </r>
        <r>
          <rPr>
            <b/>
            <sz val="10"/>
            <color rgb="FF000000"/>
            <rFont val="Tahoma"/>
            <family val="2"/>
          </rPr>
          <t xml:space="preserve">
</t>
        </r>
        <r>
          <rPr>
            <b/>
            <sz val="10"/>
            <color rgb="FF000000"/>
            <rFont val="Tahoma"/>
            <family val="2"/>
          </rPr>
          <t>new 500</t>
        </r>
      </text>
    </comment>
    <comment ref="F24" authorId="2" shapeId="0" xr:uid="{B4DF81D6-AAF4-4D3D-A1F7-81C69B666CA5}">
      <text>
        <r>
          <rPr>
            <sz val="12"/>
            <color theme="1"/>
            <rFont val="Aptos Narrow"/>
            <family val="2"/>
            <scheme val="minor"/>
          </rPr>
          <t>W13 7590</t>
        </r>
      </text>
    </comment>
    <comment ref="E25" authorId="0" shapeId="0" xr:uid="{67285116-5E46-45E2-B0C9-3BE063C19FE2}">
      <text>
        <r>
          <rPr>
            <sz val="12"/>
            <color rgb="FF000000"/>
            <rFont val="Aptos Narrow"/>
            <family val="2"/>
          </rPr>
          <t xml:space="preserve">Người dùng Không xác định:
</t>
        </r>
        <r>
          <rPr>
            <sz val="12"/>
            <color rgb="FF000000"/>
            <rFont val="Aptos Narrow"/>
            <family val="2"/>
          </rPr>
          <t>6.490k</t>
        </r>
      </text>
    </comment>
    <comment ref="F25" authorId="2" shapeId="0" xr:uid="{08175584-4854-4634-A1FA-9B2004F1129A}">
      <text>
        <r>
          <rPr>
            <sz val="12"/>
            <color rgb="FF000000"/>
            <rFont val="Aptos Narrow"/>
            <family val="2"/>
          </rPr>
          <t xml:space="preserve">W13 7190
</t>
        </r>
      </text>
    </comment>
    <comment ref="D26" authorId="0" shapeId="0" xr:uid="{58FEE7B9-76B5-40BC-82CD-EB1BFC3AB421}">
      <text>
        <r>
          <rPr>
            <sz val="12"/>
            <color theme="1"/>
            <rFont val="Aptos Narrow"/>
            <family val="2"/>
            <scheme val="minor"/>
          </rPr>
          <t>Người dùng Không xác định:
8.790</t>
        </r>
      </text>
    </comment>
    <comment ref="E26" authorId="1" shapeId="0" xr:uid="{8C80A043-3241-8947-9B85-916FA49D63DD}">
      <text>
        <r>
          <rPr>
            <b/>
            <sz val="10"/>
            <color rgb="FF000000"/>
            <rFont val="Tahoma"/>
            <family val="2"/>
          </rPr>
          <t>was 7990</t>
        </r>
        <r>
          <rPr>
            <sz val="10"/>
            <color rgb="FF000000"/>
            <rFont val="Tahoma"/>
            <family val="2"/>
          </rPr>
          <t xml:space="preserve">
</t>
        </r>
      </text>
    </comment>
    <comment ref="F26" authorId="2" shapeId="0" xr:uid="{0B027384-EDC8-4B95-AA60-E0C6E33DA1FC}">
      <text>
        <r>
          <rPr>
            <sz val="12"/>
            <color theme="1"/>
            <rFont val="Aptos Narrow"/>
            <family val="2"/>
            <scheme val="minor"/>
          </rPr>
          <t xml:space="preserve">W13 8790
</t>
        </r>
      </text>
    </comment>
    <comment ref="E27" authorId="0" shapeId="0" xr:uid="{102E3C22-78FB-4D59-8779-684020F46E31}">
      <text>
        <r>
          <rPr>
            <sz val="12"/>
            <color rgb="FF000000"/>
            <rFont val="Aptos Narrow"/>
            <family val="2"/>
          </rPr>
          <t xml:space="preserve">Người dùng Không xác định:
</t>
        </r>
        <r>
          <rPr>
            <sz val="12"/>
            <color rgb="FF000000"/>
            <rFont val="Aptos Narrow"/>
            <family val="2"/>
          </rPr>
          <t>8.490</t>
        </r>
      </text>
    </comment>
    <comment ref="F27" authorId="2" shapeId="0" xr:uid="{BA390A90-9FBD-4F8F-A164-4EDC565B7233}">
      <text>
        <r>
          <rPr>
            <sz val="12"/>
            <color theme="1"/>
            <rFont val="Aptos Narrow"/>
            <family val="2"/>
            <scheme val="minor"/>
          </rPr>
          <t xml:space="preserve">W13 9190
</t>
        </r>
      </text>
    </comment>
    <comment ref="D28" authorId="0" shapeId="0" xr:uid="{C11E3985-A057-4F34-8145-DFD2C8C6B6CC}">
      <text>
        <r>
          <rPr>
            <sz val="12"/>
            <color theme="1"/>
            <rFont val="Aptos Narrow"/>
            <family val="2"/>
            <scheme val="minor"/>
          </rPr>
          <t>Người dùng Không xác định:
13.290</t>
        </r>
      </text>
    </comment>
    <comment ref="E28" authorId="1" shapeId="0" xr:uid="{0B1B5706-5B93-6442-B601-FB5C4A44FF3A}">
      <text>
        <r>
          <rPr>
            <b/>
            <sz val="10"/>
            <color rgb="FF000000"/>
            <rFont val="Tahoma"/>
            <family val="2"/>
          </rPr>
          <t>was 11490</t>
        </r>
        <r>
          <rPr>
            <sz val="10"/>
            <color rgb="FF000000"/>
            <rFont val="Tahoma"/>
            <family val="2"/>
          </rPr>
          <t xml:space="preserve">
</t>
        </r>
      </text>
    </comment>
    <comment ref="E29" authorId="0" shapeId="0" xr:uid="{2B65B1AC-2E2C-4C76-B69F-36E234E062E9}">
      <text>
        <r>
          <rPr>
            <sz val="12"/>
            <color rgb="FF000000"/>
            <rFont val="Aptos Narrow"/>
            <family val="2"/>
          </rPr>
          <t xml:space="preserve">Người dùng Không xác định:
</t>
        </r>
        <r>
          <rPr>
            <sz val="12"/>
            <color rgb="FF000000"/>
            <rFont val="Aptos Narrow"/>
            <family val="2"/>
          </rPr>
          <t>9.190</t>
        </r>
      </text>
    </comment>
    <comment ref="F29" authorId="2" shapeId="0" xr:uid="{801697FB-FBF8-4049-843B-DFF39D8D1878}">
      <text>
        <r>
          <rPr>
            <sz val="12"/>
            <color rgb="FF000000"/>
            <rFont val="Aptos Narrow"/>
            <family val="2"/>
          </rPr>
          <t xml:space="preserve">W13 9990
</t>
        </r>
      </text>
    </comment>
    <comment ref="C30" authorId="3" shapeId="0" xr:uid="{D77F3B3B-7C6E-4CBA-8F49-5CB96236AF0F}">
      <text>
        <r>
          <rPr>
            <b/>
            <sz val="10"/>
            <color rgb="FF000000"/>
            <rFont val="Tahoma"/>
            <family val="2"/>
          </rPr>
          <t>W12 14890</t>
        </r>
      </text>
    </comment>
    <comment ref="D30" authorId="0" shapeId="0" xr:uid="{F210560C-4842-4223-9620-A324496EF0FB}">
      <text>
        <r>
          <rPr>
            <sz val="12"/>
            <color theme="1"/>
            <rFont val="Aptos Narrow"/>
            <family val="2"/>
            <scheme val="minor"/>
          </rPr>
          <t>Người dùng Không xác định:
13.090</t>
        </r>
      </text>
    </comment>
    <comment ref="E30" authorId="1" shapeId="0" xr:uid="{02745A37-A3ED-3B4A-AA16-8F191DAA207E}">
      <text>
        <r>
          <rPr>
            <b/>
            <sz val="10"/>
            <color rgb="FF000000"/>
            <rFont val="Tahoma"/>
            <family val="2"/>
          </rPr>
          <t>was 12490</t>
        </r>
        <r>
          <rPr>
            <sz val="10"/>
            <color rgb="FF000000"/>
            <rFont val="Tahoma"/>
            <family val="2"/>
          </rPr>
          <t xml:space="preserve">
</t>
        </r>
      </text>
    </comment>
    <comment ref="D31" authorId="6" shapeId="0" xr:uid="{B3F93D1E-2A84-43E3-8AB5-67408BC03490}">
      <text>
        <r>
          <rPr>
            <sz val="12"/>
            <color rgb="FF000000"/>
            <rFont val="Aptos Narrow"/>
            <family val="2"/>
          </rPr>
          <t xml:space="preserve">chit trang:
</t>
        </r>
        <r>
          <rPr>
            <sz val="12"/>
            <color rgb="FF000000"/>
            <rFont val="Aptos Narrow"/>
            <family val="2"/>
          </rPr>
          <t>23.190k</t>
        </r>
      </text>
    </comment>
    <comment ref="E31" authorId="0" shapeId="0" xr:uid="{F6C708D8-9BC2-469B-BB86-39E0EAB9AB16}">
      <text>
        <r>
          <rPr>
            <sz val="12"/>
            <color rgb="FF000000"/>
            <rFont val="Aptos Narrow"/>
            <family val="2"/>
          </rPr>
          <t xml:space="preserve">Người dùng Không xác định:
</t>
        </r>
        <r>
          <rPr>
            <sz val="12"/>
            <color rgb="FF000000"/>
            <rFont val="Aptos Narrow"/>
            <family val="2"/>
          </rPr>
          <t>22.990</t>
        </r>
      </text>
    </comment>
    <comment ref="B32" authorId="1" shapeId="0" xr:uid="{6DB6880C-E4E3-45A2-A55A-D8F013D466A2}">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2" authorId="6" shapeId="0" xr:uid="{184C3207-B291-4F8A-8729-7B97B6E4E848}">
      <text>
        <r>
          <rPr>
            <sz val="12"/>
            <color theme="1"/>
            <rFont val="Aptos Narrow"/>
            <family val="2"/>
            <scheme val="minor"/>
          </rPr>
          <t>chit tran4.290</t>
        </r>
      </text>
    </comment>
    <comment ref="E32" authorId="1" shapeId="0" xr:uid="{E9AB62A5-43B4-0245-8F59-16D279013D72}">
      <text>
        <r>
          <rPr>
            <b/>
            <sz val="10"/>
            <color rgb="FF000000"/>
            <rFont val="Tahoma"/>
            <family val="2"/>
          </rPr>
          <t>was 4290</t>
        </r>
        <r>
          <rPr>
            <sz val="10"/>
            <color rgb="FF000000"/>
            <rFont val="Tahoma"/>
            <family val="2"/>
          </rPr>
          <t xml:space="preserve">
</t>
        </r>
      </text>
    </comment>
    <comment ref="B33" authorId="1" shapeId="0" xr:uid="{497572B7-2228-43D6-A58E-284210A6B980}">
      <text>
        <r>
          <rPr>
            <b/>
            <sz val="10"/>
            <color rgb="FF000000"/>
            <rFont val="Tahoma"/>
            <family val="2"/>
          </rPr>
          <t xml:space="preserve">was 4490
</t>
        </r>
      </text>
    </comment>
    <comment ref="B34" authorId="1" shapeId="0" xr:uid="{CAF205A5-6DC3-467B-9AEF-D5F33E9CA93A}">
      <text>
        <r>
          <rPr>
            <b/>
            <sz val="10"/>
            <color rgb="FF000000"/>
            <rFont val="Tahoma"/>
            <family val="2"/>
          </rPr>
          <t>was 3190</t>
        </r>
      </text>
    </comment>
    <comment ref="D36" authorId="0" shapeId="0" xr:uid="{C4873B78-9E34-46CE-AAE8-2D405F6EDE9B}">
      <text>
        <r>
          <rPr>
            <sz val="12"/>
            <color theme="1"/>
            <rFont val="Aptos Narrow"/>
            <family val="2"/>
            <scheme val="minor"/>
          </rPr>
          <t xml:space="preserve">19.690
</t>
        </r>
      </text>
    </comment>
    <comment ref="C37" authorId="0" shapeId="0" xr:uid="{570E4D08-70EB-4BD3-A942-757C00C015A3}">
      <text>
        <r>
          <rPr>
            <sz val="12"/>
            <color theme="1"/>
            <rFont val="Aptos Narrow"/>
            <family val="2"/>
            <scheme val="minor"/>
          </rPr>
          <t>Người dùng Không xác định:
25290000</t>
        </r>
      </text>
    </comment>
    <comment ref="D37" authorId="0" shapeId="0" xr:uid="{08D29F8A-AF95-4EE3-B439-1F36DBED56F4}">
      <text>
        <r>
          <rPr>
            <sz val="12"/>
            <color theme="1"/>
            <rFont val="Aptos Narrow"/>
            <family val="2"/>
            <scheme val="minor"/>
          </rPr>
          <t>Người dùng Không xác định:
24.990</t>
        </r>
      </text>
    </comment>
    <comment ref="F37" authorId="0" shapeId="0" xr:uid="{17C672E4-3A4F-4823-9095-4B3C6DB38A61}">
      <text>
        <r>
          <rPr>
            <sz val="12"/>
            <color theme="1"/>
            <rFont val="Aptos Narrow"/>
            <family val="2"/>
            <scheme val="minor"/>
          </rPr>
          <t>W13 24990</t>
        </r>
      </text>
    </comment>
    <comment ref="D38" authorId="0" shapeId="0" xr:uid="{0CEF8665-07AB-4EF2-B77C-4CA5AC78B1FD}">
      <text>
        <r>
          <rPr>
            <sz val="12"/>
            <color theme="1"/>
            <rFont val="Aptos Narrow"/>
            <family val="2"/>
            <scheme val="minor"/>
          </rPr>
          <t>29.990</t>
        </r>
      </text>
    </comment>
    <comment ref="F38" authorId="5" shapeId="0" xr:uid="{529BA821-3D2F-4F54-8A5A-B777AF975990}">
      <text>
        <r>
          <rPr>
            <sz val="12"/>
            <color theme="1"/>
            <rFont val="Aptos Narrow"/>
            <family val="2"/>
            <scheme val="minor"/>
          </rPr>
          <t xml:space="preserve">W13 29990
</t>
        </r>
      </text>
    </comment>
    <comment ref="D41" authorId="0" shapeId="0" xr:uid="{BC095ADB-EDFA-447A-8503-026175056C12}">
      <text>
        <r>
          <rPr>
            <sz val="12"/>
            <color theme="1"/>
            <rFont val="Aptos Narrow"/>
            <family val="2"/>
            <scheme val="minor"/>
          </rPr>
          <t>Người dùng Không xác định:
64.490</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Duy Ha Minh</author>
    <author>Duy</author>
    <author>Microsoft Office User</author>
    <author>Dat's MacBook Pro</author>
    <author>chit trang</author>
  </authors>
  <commentList>
    <comment ref="D2" authorId="0" shapeId="0" xr:uid="{245B2B1E-5770-F54E-BE40-8A7D17E9E09C}">
      <text>
        <r>
          <rPr>
            <sz val="12"/>
            <color theme="1"/>
            <rFont val="Aptos Narrow"/>
            <family val="2"/>
            <scheme val="minor"/>
          </rPr>
          <t>Người dùng Không xác định:
24490</t>
        </r>
      </text>
    </comment>
    <comment ref="E2" authorId="1" shapeId="0" xr:uid="{400FC561-9ABE-354C-9E1F-4F5ADC7AF18B}">
      <text>
        <r>
          <rPr>
            <b/>
            <sz val="10"/>
            <color rgb="FF000000"/>
            <rFont val="Tahoma"/>
            <family val="2"/>
          </rPr>
          <t xml:space="preserve">was 24690
</t>
        </r>
        <r>
          <rPr>
            <b/>
            <sz val="10"/>
            <color rgb="FF000000"/>
            <rFont val="Tahoma"/>
            <family val="2"/>
          </rPr>
          <t xml:space="preserve">
</t>
        </r>
        <r>
          <rPr>
            <b/>
            <sz val="10"/>
            <color rgb="FF000000"/>
            <rFont val="Tahoma"/>
            <family val="2"/>
          </rPr>
          <t>KH cũ giảm 500</t>
        </r>
        <r>
          <rPr>
            <sz val="10"/>
            <color rgb="FF000000"/>
            <rFont val="Tahoma"/>
            <family val="2"/>
          </rPr>
          <t xml:space="preserve">
</t>
        </r>
      </text>
    </comment>
    <comment ref="F2" authorId="2" shapeId="0" xr:uid="{100015B4-9094-874A-A078-756CCE2602A0}">
      <text>
        <r>
          <rPr>
            <sz val="12"/>
            <color rgb="FF000000"/>
            <rFont val="Aptos Narrow"/>
            <family val="2"/>
          </rPr>
          <t>W1 24890</t>
        </r>
      </text>
    </comment>
    <comment ref="C3" authorId="3" shapeId="0" xr:uid="{2E4C9000-8DB9-A242-AADB-ACE05F6192B7}">
      <text>
        <r>
          <rPr>
            <sz val="12"/>
            <color theme="1"/>
            <rFont val="Aptos Narrow"/>
            <family val="2"/>
            <scheme val="minor"/>
          </rPr>
          <t>W12 26990000</t>
        </r>
      </text>
    </comment>
    <comment ref="E3" authorId="0" shapeId="0" xr:uid="{F3B735B2-E4A0-6A41-9B13-6165994EA4A0}">
      <text>
        <r>
          <rPr>
            <sz val="12"/>
            <color rgb="FF000000"/>
            <rFont val="Aptos Narrow"/>
            <family val="2"/>
          </rPr>
          <t xml:space="preserve">was 25990
</t>
        </r>
        <r>
          <rPr>
            <sz val="12"/>
            <color rgb="FF000000"/>
            <rFont val="Aptos Narrow"/>
            <family val="2"/>
          </rPr>
          <t xml:space="preserve">
</t>
        </r>
        <r>
          <rPr>
            <sz val="12"/>
            <color rgb="FF000000"/>
            <rFont val="Aptos Narrow"/>
            <family val="2"/>
          </rPr>
          <t>KH cũ 500</t>
        </r>
      </text>
    </comment>
    <comment ref="D4" authorId="0" shapeId="0" xr:uid="{7FA4637D-3788-FA4E-B33B-A5F68E6B0AD0}">
      <text>
        <r>
          <rPr>
            <sz val="12"/>
            <color theme="1"/>
            <rFont val="Aptos Narrow"/>
            <family val="2"/>
            <scheme val="minor"/>
          </rPr>
          <t>Người dùng Không xác định:
32.990</t>
        </r>
      </text>
    </comment>
    <comment ref="E4" authorId="0" shapeId="0" xr:uid="{B1CF6C21-4473-2E4F-B3C0-DBCC3C320D96}">
      <text>
        <r>
          <rPr>
            <sz val="12"/>
            <color rgb="FF000000"/>
            <rFont val="Aptos Narrow"/>
            <family val="2"/>
          </rPr>
          <t xml:space="preserve">was 34090
</t>
        </r>
        <r>
          <rPr>
            <sz val="12"/>
            <color rgb="FF000000"/>
            <rFont val="Aptos Narrow"/>
            <family val="2"/>
          </rPr>
          <t xml:space="preserve">
</t>
        </r>
        <r>
          <rPr>
            <sz val="12"/>
            <color rgb="FF000000"/>
            <rFont val="Aptos Narrow"/>
            <family val="2"/>
          </rPr>
          <t>KH cũ 500</t>
        </r>
      </text>
    </comment>
    <comment ref="E5" authorId="1" shapeId="0" xr:uid="{9B8CCCE1-C297-A94D-9248-6CEAABD20C31}">
      <text>
        <r>
          <rPr>
            <b/>
            <sz val="10"/>
            <color rgb="FF000000"/>
            <rFont val="Tahoma"/>
            <family val="2"/>
          </rPr>
          <t xml:space="preserve">was 36990
</t>
        </r>
        <r>
          <rPr>
            <b/>
            <sz val="10"/>
            <color rgb="FF000000"/>
            <rFont val="Tahoma"/>
            <family val="2"/>
          </rPr>
          <t xml:space="preserve">
</t>
        </r>
        <r>
          <rPr>
            <b/>
            <sz val="10"/>
            <color rgb="FF000000"/>
            <rFont val="Tahoma"/>
            <family val="2"/>
          </rPr>
          <t>KH mới 500</t>
        </r>
      </text>
    </comment>
    <comment ref="D6" authorId="0" shapeId="0" xr:uid="{E5DB0F75-E93D-4614-9611-5DFCB543FE8A}">
      <text>
        <r>
          <rPr>
            <sz val="12"/>
            <color theme="1"/>
            <rFont val="Aptos Narrow"/>
            <family val="2"/>
            <scheme val="minor"/>
          </rPr>
          <t>Người dùng Không xác định:
15.990</t>
        </r>
      </text>
    </comment>
    <comment ref="D7" authorId="0" shapeId="0" xr:uid="{EA527499-32D6-8C40-A38E-AF07CA845E80}">
      <text>
        <r>
          <rPr>
            <sz val="12"/>
            <color theme="1"/>
            <rFont val="Aptos Narrow"/>
            <family val="2"/>
            <scheme val="minor"/>
          </rPr>
          <t>19.490</t>
        </r>
      </text>
    </comment>
    <comment ref="E7" authorId="4" shapeId="0" xr:uid="{353C60B5-2772-DF4B-A45D-B76DB5A2DFBB}">
      <text>
        <r>
          <rPr>
            <sz val="12"/>
            <color rgb="FF000000"/>
            <rFont val="Aptos Narrow"/>
            <family val="2"/>
          </rPr>
          <t xml:space="preserve">was 19690
</t>
        </r>
        <r>
          <rPr>
            <sz val="12"/>
            <color rgb="FF000000"/>
            <rFont val="Aptos Narrow"/>
            <family val="2"/>
          </rPr>
          <t xml:space="preserve">
</t>
        </r>
        <r>
          <rPr>
            <sz val="12"/>
            <color rgb="FF000000"/>
            <rFont val="Aptos Narrow"/>
            <family val="2"/>
          </rPr>
          <t>Giờ vàng</t>
        </r>
      </text>
    </comment>
    <comment ref="B8" authorId="4" shapeId="0" xr:uid="{F2AAE148-7B5E-B843-A556-A77A3CA69DF6}">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8" authorId="1" shapeId="0" xr:uid="{91EA0A06-B7B3-094A-B737-9CC02E9079C6}">
      <text>
        <r>
          <rPr>
            <b/>
            <sz val="10"/>
            <color rgb="FF000000"/>
            <rFont val="Tahoma"/>
            <family val="2"/>
          </rPr>
          <t xml:space="preserve">was 23490
</t>
        </r>
        <r>
          <rPr>
            <b/>
            <sz val="10"/>
            <color rgb="FF000000"/>
            <rFont val="Tahoma"/>
            <family val="2"/>
          </rPr>
          <t xml:space="preserve">
</t>
        </r>
        <r>
          <rPr>
            <b/>
            <sz val="10"/>
            <color rgb="FF000000"/>
            <rFont val="Tahoma"/>
            <family val="2"/>
          </rPr>
          <t>Giờ vàng</t>
        </r>
        <r>
          <rPr>
            <sz val="10"/>
            <color rgb="FF000000"/>
            <rFont val="Tahoma"/>
            <family val="2"/>
          </rPr>
          <t xml:space="preserve">
</t>
        </r>
      </text>
    </comment>
    <comment ref="F9" authorId="2" shapeId="0" xr:uid="{09BC67B6-42C2-684E-A3C1-4187B76A3278}">
      <text>
        <r>
          <rPr>
            <sz val="12"/>
            <color rgb="FF000000"/>
            <rFont val="Aptos Narrow"/>
            <family val="2"/>
          </rPr>
          <t>W1 25490</t>
        </r>
      </text>
    </comment>
    <comment ref="B10" authorId="4" shapeId="0" xr:uid="{B7DC8B5C-DA37-5A4E-8C4A-DFB854366AF3}">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0" authorId="0" shapeId="0" xr:uid="{41BB74C4-7580-9B4A-A6FC-2FC1A9C5B5D3}">
      <text>
        <r>
          <rPr>
            <sz val="12"/>
            <color theme="1"/>
            <rFont val="Aptos Narrow"/>
            <family val="2"/>
            <scheme val="minor"/>
          </rPr>
          <t>Người dùng Không xác định:
30.590</t>
        </r>
      </text>
    </comment>
    <comment ref="F10" authorId="2" shapeId="0" xr:uid="{F25A4D0C-F656-AB43-B6DC-97E77AC8AB5A}">
      <text>
        <r>
          <rPr>
            <sz val="12"/>
            <color rgb="FF000000"/>
            <rFont val="Aptos Narrow"/>
            <family val="2"/>
          </rPr>
          <t>W1 31390</t>
        </r>
      </text>
    </comment>
    <comment ref="G10" authorId="5" shapeId="0" xr:uid="{233FDB97-E2D0-B14A-BD61-33A620AEBC7C}">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D11" authorId="0" shapeId="0" xr:uid="{84B30C19-881B-D944-9436-80796E9CDDA6}">
      <text>
        <r>
          <rPr>
            <sz val="12"/>
            <color theme="1"/>
            <rFont val="Aptos Narrow"/>
            <family val="2"/>
            <scheme val="minor"/>
          </rPr>
          <t>Người dùng Không xác định:
16.490</t>
        </r>
      </text>
    </comment>
    <comment ref="E11" authorId="1" shapeId="0" xr:uid="{ACD06AE3-7C36-3643-A034-B45869043C49}">
      <text>
        <r>
          <rPr>
            <b/>
            <sz val="10"/>
            <color rgb="FF000000"/>
            <rFont val="Tahoma"/>
            <family val="2"/>
          </rPr>
          <t xml:space="preserve">was 16690
</t>
        </r>
        <r>
          <rPr>
            <b/>
            <sz val="10"/>
            <color rgb="FF000000"/>
            <rFont val="Tahoma"/>
            <family val="2"/>
          </rPr>
          <t xml:space="preserve">
</t>
        </r>
        <r>
          <rPr>
            <b/>
            <sz val="10"/>
            <color rgb="FF000000"/>
            <rFont val="Tahoma"/>
            <family val="2"/>
          </rPr>
          <t>Giờ vàng</t>
        </r>
        <r>
          <rPr>
            <sz val="10"/>
            <color rgb="FF000000"/>
            <rFont val="Tahoma"/>
            <family val="2"/>
          </rPr>
          <t xml:space="preserve">
</t>
        </r>
      </text>
    </comment>
    <comment ref="F11" authorId="0" shapeId="0" xr:uid="{895B4231-1597-AE4C-B535-513F773FC0DC}">
      <text>
        <r>
          <rPr>
            <sz val="12"/>
            <color rgb="FF000000"/>
            <rFont val="Aptos Narrow"/>
            <family val="2"/>
          </rPr>
          <t>W1 16790</t>
        </r>
      </text>
    </comment>
    <comment ref="G11" authorId="5" shapeId="0" xr:uid="{37F9564D-EADA-6E40-9826-79CDEF425F07}">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E13" authorId="1" shapeId="0" xr:uid="{CE94D87D-27B3-764A-AC03-5670DCEDF550}">
      <text>
        <r>
          <rPr>
            <b/>
            <sz val="10"/>
            <color rgb="FF000000"/>
            <rFont val="Tahoma"/>
            <family val="2"/>
          </rPr>
          <t xml:space="preserve">was 13390
</t>
        </r>
        <r>
          <rPr>
            <sz val="10"/>
            <color rgb="FF000000"/>
            <rFont val="Tahoma"/>
            <family val="2"/>
          </rPr>
          <t xml:space="preserve">
</t>
        </r>
      </text>
    </comment>
    <comment ref="B14" authorId="4" shapeId="0" xr:uid="{7E440300-C505-0741-AB7E-A54D1B61D750}">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0" shapeId="0" xr:uid="{63EFA4E6-4744-314B-AA7C-A54FDCD68D63}">
      <text>
        <r>
          <rPr>
            <sz val="12"/>
            <color theme="1"/>
            <rFont val="Aptos Narrow"/>
            <family val="2"/>
            <scheme val="minor"/>
          </rPr>
          <t>Người dùng Không xác định:
11.890</t>
        </r>
      </text>
    </comment>
    <comment ref="E14" authorId="4" shapeId="0" xr:uid="{DC80A864-16B0-9348-82A1-111C46255EE8}">
      <text>
        <r>
          <rPr>
            <b/>
            <sz val="10"/>
            <color rgb="FF000000"/>
            <rFont val="Tahoma"/>
            <family val="2"/>
          </rPr>
          <t>was 11990</t>
        </r>
      </text>
    </comment>
    <comment ref="F14" authorId="3" shapeId="0" xr:uid="{EC641C6C-B64C-DA4D-B832-97A70D667F0C}">
      <text>
        <r>
          <rPr>
            <b/>
            <sz val="10"/>
            <color rgb="FF000000"/>
            <rFont val="Tahoma"/>
            <family val="2"/>
          </rPr>
          <t>W1 12090</t>
        </r>
      </text>
    </comment>
    <comment ref="D15" authorId="0" shapeId="0" xr:uid="{A2EDE941-D7B9-7F40-BE50-4461F057B685}">
      <text>
        <r>
          <rPr>
            <sz val="12"/>
            <color theme="1"/>
            <rFont val="Aptos Narrow"/>
            <family val="2"/>
            <scheme val="minor"/>
          </rPr>
          <t>11.490</t>
        </r>
      </text>
    </comment>
    <comment ref="B16" authorId="4" shapeId="0" xr:uid="{6FFD8D5F-C681-8249-BFBD-FAB33A1B357D}">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F16" authorId="0" shapeId="0" xr:uid="{1B1A4367-DD73-4F43-82C5-714B1EBD9DAF}">
      <text>
        <r>
          <rPr>
            <sz val="12"/>
            <color rgb="FF000000"/>
            <rFont val="Aptos Narrow"/>
            <family val="2"/>
          </rPr>
          <t>W1 8590</t>
        </r>
      </text>
    </comment>
    <comment ref="B17" authorId="4" shapeId="0" xr:uid="{9E676481-E6BF-B542-9B6A-EB6263EBA6FA}">
      <text>
        <r>
          <rPr>
            <b/>
            <sz val="10"/>
            <color rgb="FF000000"/>
            <rFont val="Tahoma"/>
            <family val="2"/>
          </rPr>
          <t>was 14390</t>
        </r>
      </text>
    </comment>
    <comment ref="C17" authorId="3" shapeId="0" xr:uid="{35BE5849-9CBC-6943-AF72-F90B09B3C654}">
      <text>
        <r>
          <rPr>
            <sz val="12"/>
            <color theme="1"/>
            <rFont val="Aptos Narrow"/>
            <family val="2"/>
            <scheme val="minor"/>
          </rPr>
          <t>W12 15790000</t>
        </r>
      </text>
    </comment>
    <comment ref="D17" authorId="0" shapeId="0" xr:uid="{4F98225F-D3A5-5844-9183-20CE6A0C32D2}">
      <text>
        <r>
          <rPr>
            <sz val="12"/>
            <color theme="1"/>
            <rFont val="Aptos Narrow"/>
            <family val="2"/>
            <scheme val="minor"/>
          </rPr>
          <t>12.890</t>
        </r>
      </text>
    </comment>
    <comment ref="E17" authorId="4" shapeId="0" xr:uid="{131807BA-594F-5C43-8294-13DA4F90BD56}">
      <text>
        <r>
          <rPr>
            <sz val="12"/>
            <color rgb="FF000000"/>
            <rFont val="Aptos Narrow"/>
            <family val="2"/>
          </rPr>
          <t xml:space="preserve">was 15390
</t>
        </r>
        <r>
          <rPr>
            <sz val="12"/>
            <color rgb="FF000000"/>
            <rFont val="Aptos Narrow"/>
            <family val="2"/>
          </rPr>
          <t xml:space="preserve">
</t>
        </r>
        <r>
          <rPr>
            <sz val="12"/>
            <color rgb="FF000000"/>
            <rFont val="Aptos Narrow"/>
            <family val="2"/>
          </rPr>
          <t>HSSV 200</t>
        </r>
      </text>
    </comment>
    <comment ref="F17" authorId="0" shapeId="0" xr:uid="{A6891E83-6F46-6B46-B153-14830836DECA}">
      <text>
        <r>
          <rPr>
            <sz val="12"/>
            <color rgb="FF000000"/>
            <rFont val="Aptos Narrow"/>
            <family val="2"/>
          </rPr>
          <t>W1 15790</t>
        </r>
      </text>
    </comment>
    <comment ref="G17" authorId="5" shapeId="0" xr:uid="{0DC72D62-DBD7-FA4A-BD6A-FF335BB43B05}">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3" shapeId="0" xr:uid="{CB330C46-481A-B648-9FA8-9D4E0262E2A5}">
      <text>
        <r>
          <rPr>
            <sz val="12"/>
            <color theme="1"/>
            <rFont val="Aptos Narrow"/>
            <family val="2"/>
            <scheme val="minor"/>
          </rPr>
          <t>W12 21790000</t>
        </r>
      </text>
    </comment>
    <comment ref="D18" authorId="0" shapeId="0" xr:uid="{D757CA89-8D72-7448-9018-EF6C030852C0}">
      <text>
        <r>
          <rPr>
            <sz val="12"/>
            <color theme="1"/>
            <rFont val="Aptos Narrow"/>
            <family val="2"/>
            <scheme val="minor"/>
          </rPr>
          <t>21.190</t>
        </r>
      </text>
    </comment>
    <comment ref="F18" authorId="0" shapeId="0" xr:uid="{926839D9-3E11-C240-9A75-46F455932FC2}">
      <text>
        <r>
          <rPr>
            <sz val="12"/>
            <color rgb="FF000000"/>
            <rFont val="Aptos Narrow"/>
            <family val="2"/>
          </rPr>
          <t>W1 21390</t>
        </r>
      </text>
    </comment>
    <comment ref="F19" authorId="3" shapeId="0" xr:uid="{DC6B2628-4EC1-BE42-8AAC-27883B8AC18C}">
      <text>
        <r>
          <rPr>
            <b/>
            <sz val="10"/>
            <color rgb="FF000000"/>
            <rFont val="Tahoma"/>
            <family val="2"/>
          </rPr>
          <t>W1 28190</t>
        </r>
      </text>
    </comment>
    <comment ref="B20" authorId="4" shapeId="0" xr:uid="{2D51DC46-E48F-8E4B-A639-2E89260B29E0}">
      <text>
        <r>
          <rPr>
            <b/>
            <sz val="10"/>
            <color rgb="FF000000"/>
            <rFont val="Tahoma"/>
            <family val="2"/>
          </rPr>
          <t>was 36640</t>
        </r>
      </text>
    </comment>
    <comment ref="E21" authorId="3" shapeId="0" xr:uid="{81D164F0-319C-1446-8885-150019DC6CF2}">
      <text>
        <r>
          <rPr>
            <b/>
            <sz val="10"/>
            <color rgb="FF000000"/>
            <rFont val="Tahoma"/>
            <family val="2"/>
          </rPr>
          <t>W1 28990</t>
        </r>
      </text>
    </comment>
    <comment ref="F21" authorId="2" shapeId="0" xr:uid="{F29B964A-5A8D-8C44-BD0F-3EA714F20582}">
      <text>
        <r>
          <rPr>
            <sz val="12"/>
            <color rgb="FF000000"/>
            <rFont val="Aptos Narrow"/>
            <family val="2"/>
          </rPr>
          <t xml:space="preserve">W1 29990
</t>
        </r>
      </text>
    </comment>
    <comment ref="D22" authorId="0" shapeId="0" xr:uid="{1FA795FF-D284-436A-B2DD-B62AE9F3C7CC}">
      <text>
        <r>
          <rPr>
            <sz val="12"/>
            <color theme="1"/>
            <rFont val="Aptos Narrow"/>
            <family val="2"/>
            <scheme val="minor"/>
          </rPr>
          <t>Người dùng Không xác định:
39.990</t>
        </r>
      </text>
    </comment>
    <comment ref="F22" authorId="3" shapeId="0" xr:uid="{54FEF4A4-7DC4-FB48-8FA9-06D078A4C307}">
      <text>
        <r>
          <rPr>
            <b/>
            <sz val="10"/>
            <color rgb="FF000000"/>
            <rFont val="Tahoma"/>
            <family val="2"/>
          </rPr>
          <t>W1 39990</t>
        </r>
      </text>
    </comment>
    <comment ref="C23" authorId="0" shapeId="0" xr:uid="{F4F4EB01-8832-4DEF-BBA2-F765EC355747}">
      <text>
        <r>
          <rPr>
            <sz val="12"/>
            <color theme="1"/>
            <rFont val="Aptos Narrow"/>
            <family val="2"/>
            <scheme val="minor"/>
          </rPr>
          <t>Người dùng Không xác định:
5690000</t>
        </r>
      </text>
    </comment>
    <comment ref="D23" authorId="0" shapeId="0" xr:uid="{A0E87F44-AE3A-5C4D-8D43-F14C52192766}">
      <text>
        <r>
          <rPr>
            <sz val="12"/>
            <color theme="1"/>
            <rFont val="Aptos Narrow"/>
            <family val="2"/>
            <scheme val="minor"/>
          </rPr>
          <t>5.690</t>
        </r>
      </text>
    </comment>
    <comment ref="F23" authorId="2" shapeId="0" xr:uid="{E59105CB-E0A9-2A4F-B3AC-44DEA9866CD2}">
      <text>
        <r>
          <rPr>
            <sz val="12"/>
            <color rgb="FF000000"/>
            <rFont val="Aptos Narrow"/>
            <family val="2"/>
          </rPr>
          <t>W1 6090</t>
        </r>
      </text>
    </comment>
    <comment ref="C24" authorId="0" shapeId="0" xr:uid="{A308FA03-A9BC-4B09-877B-6E5DDA1FCEC7}">
      <text>
        <r>
          <rPr>
            <sz val="12"/>
            <color theme="1"/>
            <rFont val="Aptos Narrow"/>
            <family val="2"/>
            <scheme val="minor"/>
          </rPr>
          <t>Người dùng Không xác định:
7690000</t>
        </r>
      </text>
    </comment>
    <comment ref="D24" authorId="0" shapeId="0" xr:uid="{9F1AB8F6-F50D-C246-8A43-E2D1F6AE3F22}">
      <text>
        <r>
          <rPr>
            <sz val="12"/>
            <color theme="1"/>
            <rFont val="Aptos Narrow"/>
            <family val="2"/>
            <scheme val="minor"/>
          </rPr>
          <t>7.290</t>
        </r>
      </text>
    </comment>
    <comment ref="F24" authorId="2" shapeId="0" xr:uid="{D371E6F7-5207-7E4B-95E4-14A130E435AB}">
      <text>
        <r>
          <rPr>
            <sz val="12"/>
            <color rgb="FF000000"/>
            <rFont val="Aptos Narrow"/>
            <family val="2"/>
          </rPr>
          <t>W1 7790</t>
        </r>
      </text>
    </comment>
    <comment ref="C25" authorId="0" shapeId="0" xr:uid="{C5040499-388C-4D3B-A222-34A174DED97F}">
      <text>
        <r>
          <rPr>
            <sz val="12"/>
            <color theme="1"/>
            <rFont val="Aptos Narrow"/>
            <family val="2"/>
            <scheme val="minor"/>
          </rPr>
          <t>Người dùng Không xác định:
6990000</t>
        </r>
      </text>
    </comment>
    <comment ref="D25" authorId="0" shapeId="0" xr:uid="{861CFA82-3346-4665-BB4E-352A0AAB4340}">
      <text>
        <r>
          <rPr>
            <sz val="12"/>
            <color theme="1"/>
            <rFont val="Aptos Narrow"/>
            <family val="2"/>
            <scheme val="minor"/>
          </rPr>
          <t>Người dùng Không xác định:
6.990</t>
        </r>
      </text>
    </comment>
    <comment ref="F25" authorId="2" shapeId="0" xr:uid="{133444FF-FA6C-AA46-BDA5-FBC841EEDF91}">
      <text>
        <r>
          <rPr>
            <sz val="12"/>
            <color rgb="FF000000"/>
            <rFont val="Aptos Narrow"/>
            <family val="2"/>
          </rPr>
          <t>W1 6990</t>
        </r>
      </text>
    </comment>
    <comment ref="C26" authorId="0" shapeId="0" xr:uid="{6FA5A570-F4DA-45FF-AB56-514C6CC57325}">
      <text>
        <r>
          <rPr>
            <sz val="12"/>
            <color theme="1"/>
            <rFont val="Aptos Narrow"/>
            <family val="2"/>
            <scheme val="minor"/>
          </rPr>
          <t>Người dùng Không xác định:
8390000</t>
        </r>
      </text>
    </comment>
    <comment ref="D26" authorId="0" shapeId="0" xr:uid="{1F711DDE-3430-6B41-84EB-7C8B105CB523}">
      <text>
        <r>
          <rPr>
            <sz val="12"/>
            <color theme="1"/>
            <rFont val="Aptos Narrow"/>
            <family val="2"/>
            <scheme val="minor"/>
          </rPr>
          <t>Người dùng Không xác định:
8.290</t>
        </r>
      </text>
    </comment>
    <comment ref="F26" authorId="2" shapeId="0" xr:uid="{09E588FF-810C-1541-B0DB-DE417AB543CF}">
      <text>
        <r>
          <rPr>
            <sz val="12"/>
            <color rgb="FF000000"/>
            <rFont val="Aptos Narrow"/>
            <family val="2"/>
          </rPr>
          <t>W1 8490</t>
        </r>
      </text>
    </comment>
    <comment ref="C27" authorId="0" shapeId="0" xr:uid="{AD2A9C76-0867-4F01-9EE3-1FEA7EBA3AE2}">
      <text>
        <r>
          <rPr>
            <sz val="12"/>
            <color theme="1"/>
            <rFont val="Aptos Narrow"/>
            <family val="2"/>
            <scheme val="minor"/>
          </rPr>
          <t>Người dùng Không xác định:
9290000</t>
        </r>
      </text>
    </comment>
    <comment ref="D27" authorId="0" shapeId="0" xr:uid="{8399C510-26A0-496B-81FE-6CED87FB4402}">
      <text>
        <r>
          <rPr>
            <sz val="12"/>
            <color theme="1"/>
            <rFont val="Aptos Narrow"/>
            <family val="2"/>
            <scheme val="minor"/>
          </rPr>
          <t>Người dùng Không xác định:
9.190</t>
        </r>
      </text>
    </comment>
    <comment ref="F27" authorId="2" shapeId="0" xr:uid="{F9157500-CD2B-B645-96F9-BD738F5B283C}">
      <text>
        <r>
          <rPr>
            <sz val="12"/>
            <color rgb="FF000000"/>
            <rFont val="Aptos Narrow"/>
            <family val="2"/>
          </rPr>
          <t>W1 9290</t>
        </r>
      </text>
    </comment>
    <comment ref="C28" authorId="0" shapeId="0" xr:uid="{C0AFB373-C7FC-4FBF-A14F-7EEF817F057D}">
      <text>
        <r>
          <rPr>
            <sz val="12"/>
            <color theme="1"/>
            <rFont val="Aptos Narrow"/>
            <family val="2"/>
            <scheme val="minor"/>
          </rPr>
          <t>Người dùng Không xác định:
12190000</t>
        </r>
      </text>
    </comment>
    <comment ref="D28" authorId="0" shapeId="0" xr:uid="{6E7E17B7-6C9F-8249-B51B-F501D6C8DA9F}">
      <text>
        <r>
          <rPr>
            <sz val="12"/>
            <color theme="1"/>
            <rFont val="Aptos Narrow"/>
            <family val="2"/>
            <scheme val="minor"/>
          </rPr>
          <t>Người dùng Không xác định:
13.290</t>
        </r>
      </text>
    </comment>
    <comment ref="C29" authorId="0" shapeId="0" xr:uid="{11B0BA97-08AB-41CC-A632-7729CDCFE42A}">
      <text>
        <r>
          <rPr>
            <sz val="12"/>
            <color theme="1"/>
            <rFont val="Aptos Narrow"/>
            <family val="2"/>
            <scheme val="minor"/>
          </rPr>
          <t>Người dùng Không xác định:
9990000</t>
        </r>
      </text>
    </comment>
    <comment ref="D29" authorId="0" shapeId="0" xr:uid="{51CAE2D0-13DB-4A59-BA34-1EDAD6F0C03A}">
      <text>
        <r>
          <rPr>
            <sz val="12"/>
            <color theme="1"/>
            <rFont val="Aptos Narrow"/>
            <family val="2"/>
            <scheme val="minor"/>
          </rPr>
          <t>Người dùng Không xác định:
9.090</t>
        </r>
      </text>
    </comment>
    <comment ref="F29" authorId="2" shapeId="0" xr:uid="{7AD3D5DB-4352-BF4E-AABF-B8D45A4D74DF}">
      <text>
        <r>
          <rPr>
            <sz val="12"/>
            <color rgb="FF000000"/>
            <rFont val="Aptos Narrow"/>
            <family val="2"/>
          </rPr>
          <t>W1 10190</t>
        </r>
      </text>
    </comment>
    <comment ref="D30" authorId="0" shapeId="0" xr:uid="{23FB2E03-C1E8-2B43-8CBA-9926604BA646}">
      <text>
        <r>
          <rPr>
            <sz val="12"/>
            <color theme="1"/>
            <rFont val="Aptos Narrow"/>
            <family val="2"/>
            <scheme val="minor"/>
          </rPr>
          <t>Người dùng Không xác định:
13.090</t>
        </r>
      </text>
    </comment>
    <comment ref="E30" authorId="4" shapeId="0" xr:uid="{49BA0D1C-2C24-A946-BC28-6880BB79F361}">
      <text>
        <r>
          <rPr>
            <b/>
            <sz val="10"/>
            <color rgb="FF000000"/>
            <rFont val="Tahoma"/>
            <family val="2"/>
          </rPr>
          <t>was 12990</t>
        </r>
        <r>
          <rPr>
            <sz val="10"/>
            <color rgb="FF000000"/>
            <rFont val="Tahoma"/>
            <family val="2"/>
          </rPr>
          <t xml:space="preserve">
</t>
        </r>
      </text>
    </comment>
    <comment ref="D31" authorId="6" shapeId="0" xr:uid="{3539B1A2-3A78-3C41-90A9-BB3A48C7D27B}">
      <text>
        <r>
          <rPr>
            <sz val="12"/>
            <color theme="1"/>
            <rFont val="Aptos Narrow"/>
            <family val="2"/>
            <scheme val="minor"/>
          </rPr>
          <t>chit trang:
23.290k</t>
        </r>
      </text>
    </comment>
    <comment ref="B32" authorId="4" shapeId="0" xr:uid="{D95DE826-A0BE-EB4B-98DE-43254270C7B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D32" authorId="6" shapeId="0" xr:uid="{4CAB8EB8-AA68-A443-920A-E546D1B3775A}">
      <text>
        <r>
          <rPr>
            <sz val="12"/>
            <color theme="1"/>
            <rFont val="Aptos Narrow"/>
            <family val="2"/>
            <scheme val="minor"/>
          </rPr>
          <t>chit tran4.290</t>
        </r>
      </text>
    </comment>
    <comment ref="E32" authorId="4" shapeId="0" xr:uid="{D7B83A89-BA01-714F-877C-FD59F5A30E18}">
      <text>
        <r>
          <rPr>
            <b/>
            <sz val="10"/>
            <color rgb="FF000000"/>
            <rFont val="Tahoma"/>
            <family val="2"/>
          </rPr>
          <t>was 6490</t>
        </r>
        <r>
          <rPr>
            <sz val="10"/>
            <color rgb="FF000000"/>
            <rFont val="Tahoma"/>
            <family val="2"/>
          </rPr>
          <t xml:space="preserve">
</t>
        </r>
      </text>
    </comment>
    <comment ref="B33" authorId="4" shapeId="0" xr:uid="{A6BBA8FF-673A-664B-A2DF-F2B44D2B2BE6}">
      <text>
        <r>
          <rPr>
            <b/>
            <sz val="10"/>
            <color rgb="FF000000"/>
            <rFont val="Tahoma"/>
            <family val="2"/>
          </rPr>
          <t xml:space="preserve">was 4490
</t>
        </r>
      </text>
    </comment>
    <comment ref="B34" authorId="4" shapeId="0" xr:uid="{C304A4E3-86A1-CF4B-8239-80328FB249DE}">
      <text>
        <r>
          <rPr>
            <b/>
            <sz val="10"/>
            <color rgb="FF000000"/>
            <rFont val="Tahoma"/>
            <family val="2"/>
          </rPr>
          <t>was 3190</t>
        </r>
      </text>
    </comment>
    <comment ref="D36" authorId="0" shapeId="0" xr:uid="{7DAD3FC6-D13D-6744-B599-A5024758C9DA}">
      <text>
        <r>
          <rPr>
            <sz val="12"/>
            <color theme="1"/>
            <rFont val="Aptos Narrow"/>
            <family val="2"/>
            <scheme val="minor"/>
          </rPr>
          <t xml:space="preserve">19.190
</t>
        </r>
      </text>
    </comment>
    <comment ref="D37" authorId="0" shapeId="0" xr:uid="{69049A1A-44A3-0C4D-A926-4CCEC449E07F}">
      <text>
        <r>
          <rPr>
            <sz val="12"/>
            <color theme="1"/>
            <rFont val="Aptos Narrow"/>
            <family val="2"/>
            <scheme val="minor"/>
          </rPr>
          <t>Người dùng Không xác định:
24.490</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 Ha Minh</author>
    <author>Duy</author>
    <author>Microsoft Office User</author>
    <author>Mia</author>
    <author>Dat's MacBook Pro</author>
    <author>chit trang</author>
  </authors>
  <commentList>
    <comment ref="D2" authorId="0" shapeId="0" xr:uid="{81A72283-CFED-1C48-9665-F343C8CA4C5E}">
      <text>
        <r>
          <rPr>
            <sz val="12"/>
            <color theme="1"/>
            <rFont val="Aptos Narrow"/>
            <family val="2"/>
            <scheme val="minor"/>
          </rPr>
          <t>Người dùng Không xác định:
24990</t>
        </r>
      </text>
    </comment>
    <comment ref="F2" authorId="1" shapeId="0" xr:uid="{AFEE3B9C-221B-EA44-8E1F-B1DB3F5B4CCA}">
      <text>
        <r>
          <rPr>
            <sz val="12"/>
            <color rgb="FF000000"/>
            <rFont val="Aptos Narrow"/>
            <family val="2"/>
          </rPr>
          <t>W1 24890</t>
        </r>
      </text>
    </comment>
    <comment ref="C3" authorId="2" shapeId="0" xr:uid="{04FE84D2-1489-B54E-9A3F-9D5B60E6158F}">
      <text>
        <r>
          <rPr>
            <sz val="12"/>
            <color theme="1"/>
            <rFont val="Aptos Narrow"/>
            <family val="2"/>
            <scheme val="minor"/>
          </rPr>
          <t>W12 26790000</t>
        </r>
      </text>
    </comment>
    <comment ref="D3" authorId="0" shapeId="0" xr:uid="{148AAC92-DA24-4544-B909-E550C936BCD7}">
      <text>
        <r>
          <rPr>
            <sz val="12"/>
            <color theme="1"/>
            <rFont val="Aptos Narrow"/>
            <family val="2"/>
            <scheme val="minor"/>
          </rPr>
          <t>Người dùng Không xác định:
26.490</t>
        </r>
      </text>
    </comment>
    <comment ref="E7" authorId="3" shapeId="0" xr:uid="{C1C52A8D-6913-3440-9873-84B06199E812}">
      <text>
        <r>
          <rPr>
            <sz val="12"/>
            <color rgb="FF000000"/>
            <rFont val="Aptos Narrow"/>
            <family val="2"/>
          </rPr>
          <t xml:space="preserve">was 19490
</t>
        </r>
        <r>
          <rPr>
            <sz val="12"/>
            <color rgb="FF000000"/>
            <rFont val="Aptos Narrow"/>
            <family val="2"/>
          </rPr>
          <t xml:space="preserve">
</t>
        </r>
        <r>
          <rPr>
            <sz val="12"/>
            <color rgb="FF000000"/>
            <rFont val="Aptos Narrow"/>
            <family val="2"/>
          </rPr>
          <t>Giờ vàng</t>
        </r>
      </text>
    </comment>
    <comment ref="B8" authorId="3" shapeId="0" xr:uid="{A122FD07-F791-3649-B9E6-E4E1623DD5E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8" authorId="4" shapeId="0" xr:uid="{23EC8510-8F43-5846-8A08-3AC3A4BD9B37}">
      <text>
        <r>
          <rPr>
            <b/>
            <sz val="10"/>
            <color rgb="FF000000"/>
            <rFont val="Tahoma"/>
            <family val="2"/>
          </rPr>
          <t xml:space="preserve">was 23190
</t>
        </r>
        <r>
          <rPr>
            <b/>
            <sz val="10"/>
            <color rgb="FF000000"/>
            <rFont val="Tahoma"/>
            <family val="2"/>
          </rPr>
          <t xml:space="preserve">
</t>
        </r>
        <r>
          <rPr>
            <b/>
            <sz val="10"/>
            <color rgb="FF000000"/>
            <rFont val="Tahoma"/>
            <family val="2"/>
          </rPr>
          <t>Giờ vàng</t>
        </r>
        <r>
          <rPr>
            <sz val="10"/>
            <color rgb="FF000000"/>
            <rFont val="Tahoma"/>
            <family val="2"/>
          </rPr>
          <t xml:space="preserve">
</t>
        </r>
      </text>
    </comment>
    <comment ref="F9" authorId="1" shapeId="0" xr:uid="{E171D2A0-AF1B-2A4E-A2AB-4BFCE2B22F85}">
      <text>
        <r>
          <rPr>
            <sz val="12"/>
            <color rgb="FF000000"/>
            <rFont val="Aptos Narrow"/>
            <family val="2"/>
          </rPr>
          <t>W1 25490</t>
        </r>
      </text>
    </comment>
    <comment ref="B10" authorId="3" shapeId="0" xr:uid="{858695BB-EDF8-CB4A-9386-F83C3898191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68B5176F-096A-4837-9ACD-C8D1F983BE2D}">
      <text>
        <r>
          <rPr>
            <sz val="12"/>
            <color theme="1"/>
            <rFont val="Aptos Narrow"/>
            <family val="2"/>
            <scheme val="minor"/>
          </rPr>
          <t>Người dùng Không xác định:
31590000</t>
        </r>
      </text>
    </comment>
    <comment ref="D10" authorId="0" shapeId="0" xr:uid="{0ADD105B-8FA0-4941-9BC3-77F46D7973A0}">
      <text>
        <r>
          <rPr>
            <sz val="12"/>
            <color theme="1"/>
            <rFont val="Aptos Narrow"/>
            <family val="2"/>
            <scheme val="minor"/>
          </rPr>
          <t>Người dùng Không xác định:
30.590</t>
        </r>
      </text>
    </comment>
    <comment ref="F10" authorId="1" shapeId="0" xr:uid="{B508B639-7378-414A-9F3C-7AD96F73DF9B}">
      <text>
        <r>
          <rPr>
            <sz val="12"/>
            <color rgb="FF000000"/>
            <rFont val="Aptos Narrow"/>
            <family val="2"/>
          </rPr>
          <t>W1 31390</t>
        </r>
      </text>
    </comment>
    <comment ref="G10" authorId="5" shapeId="0" xr:uid="{976CEDAE-4995-A240-8760-EDB8A317DBC9}">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F11" authorId="0" shapeId="0" xr:uid="{40D9405C-186C-3C4B-AAD2-25F46426FF48}">
      <text>
        <r>
          <rPr>
            <sz val="12"/>
            <color rgb="FF000000"/>
            <rFont val="Aptos Narrow"/>
            <family val="2"/>
          </rPr>
          <t>W1 16790</t>
        </r>
      </text>
    </comment>
    <comment ref="G11" authorId="5" shapeId="0" xr:uid="{7B8C4D0B-2BA4-E44D-8E00-29CAA5E92243}">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C12" authorId="0" shapeId="0" xr:uid="{5276AEA3-A266-4C04-9BC1-2FAD9EA5FB51}">
      <text>
        <r>
          <rPr>
            <sz val="12"/>
            <color theme="1"/>
            <rFont val="Aptos Narrow"/>
            <family val="2"/>
            <scheme val="minor"/>
          </rPr>
          <t>Người dùng Không xác định:
19590000</t>
        </r>
      </text>
    </comment>
    <comment ref="B14" authorId="3" shapeId="0" xr:uid="{28EA98CD-72BC-444B-9D11-44C575D5DA04}">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4" authorId="3" shapeId="0" xr:uid="{BB01E700-1AD5-5A42-B1E5-39874E14683A}">
      <text>
        <r>
          <rPr>
            <b/>
            <sz val="10"/>
            <color rgb="FF000000"/>
            <rFont val="Tahoma"/>
            <family val="2"/>
          </rPr>
          <t xml:space="preserve">was 12090
</t>
        </r>
        <r>
          <rPr>
            <b/>
            <sz val="10"/>
            <color rgb="FF000000"/>
            <rFont val="Tahoma"/>
            <family val="2"/>
          </rPr>
          <t xml:space="preserve">
</t>
        </r>
        <r>
          <rPr>
            <b/>
            <sz val="10"/>
            <color rgb="FF000000"/>
            <rFont val="Tahoma"/>
            <family val="2"/>
          </rPr>
          <t>Giờ vàng</t>
        </r>
      </text>
    </comment>
    <comment ref="F14" authorId="2" shapeId="0" xr:uid="{138686EF-90F4-B241-8656-EB239D58EA03}">
      <text>
        <r>
          <rPr>
            <b/>
            <sz val="10"/>
            <color rgb="FF000000"/>
            <rFont val="Tahoma"/>
            <family val="2"/>
          </rPr>
          <t>W1 12090</t>
        </r>
      </text>
    </comment>
    <comment ref="C15" authorId="0" shapeId="0" xr:uid="{20A4D8F0-FAD2-4C40-A575-EE6BB6B8B5AA}">
      <text>
        <r>
          <rPr>
            <sz val="12"/>
            <color theme="1"/>
            <rFont val="Aptos Narrow"/>
            <family val="2"/>
            <scheme val="minor"/>
          </rPr>
          <t>Người dùng Không xác định:
11790000</t>
        </r>
      </text>
    </comment>
    <comment ref="D15" authorId="0" shapeId="0" xr:uid="{7F765933-3FD1-EB4E-A92B-73D3FE55A21B}">
      <text>
        <r>
          <rPr>
            <sz val="12"/>
            <color theme="1"/>
            <rFont val="Aptos Narrow"/>
            <family val="2"/>
            <scheme val="minor"/>
          </rPr>
          <t>11.790</t>
        </r>
      </text>
    </comment>
    <comment ref="E15" authorId="4" shapeId="0" xr:uid="{C079D9C8-876C-D746-B1BF-CA5B6A2E7D73}">
      <text>
        <r>
          <rPr>
            <b/>
            <sz val="10"/>
            <color rgb="FF000000"/>
            <rFont val="Tahoma"/>
            <family val="2"/>
          </rPr>
          <t>was 11290</t>
        </r>
      </text>
    </comment>
    <comment ref="B16" authorId="3" shapeId="0" xr:uid="{DD7CB7E0-3FEA-D34C-B776-099946EAAF7C}">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0" shapeId="0" xr:uid="{49A61D4F-41E4-4B80-9264-69FB09121C2E}">
      <text>
        <r>
          <rPr>
            <sz val="12"/>
            <color theme="1"/>
            <rFont val="Aptos Narrow"/>
            <family val="2"/>
            <scheme val="minor"/>
          </rPr>
          <t>Người dùng Không xác định:
8490000</t>
        </r>
      </text>
    </comment>
    <comment ref="D16" authorId="0" shapeId="0" xr:uid="{718301A5-1B42-4AB4-B2BD-0EF8C64EC37E}">
      <text>
        <r>
          <rPr>
            <sz val="12"/>
            <color theme="1"/>
            <rFont val="Aptos Narrow"/>
            <family val="2"/>
            <scheme val="minor"/>
          </rPr>
          <t>Người dùng Không xác định:
8.490</t>
        </r>
      </text>
    </comment>
    <comment ref="E16" authorId="4" shapeId="0" xr:uid="{A7187DE0-9B17-B54C-80ED-70F480D9766B}">
      <text>
        <r>
          <rPr>
            <b/>
            <sz val="10"/>
            <color rgb="FF000000"/>
            <rFont val="Tahoma"/>
            <family val="2"/>
          </rPr>
          <t>was 8490</t>
        </r>
        <r>
          <rPr>
            <sz val="10"/>
            <color rgb="FF000000"/>
            <rFont val="Tahoma"/>
            <family val="2"/>
          </rPr>
          <t xml:space="preserve">
</t>
        </r>
      </text>
    </comment>
    <comment ref="F16" authorId="0" shapeId="0" xr:uid="{926DF7F8-2CFB-3D44-A436-D9E0E5E7E345}">
      <text>
        <r>
          <rPr>
            <sz val="12"/>
            <color rgb="FF000000"/>
            <rFont val="Aptos Narrow"/>
            <family val="2"/>
          </rPr>
          <t>W1 8590</t>
        </r>
      </text>
    </comment>
    <comment ref="B17" authorId="3" shapeId="0" xr:uid="{CCAF6412-E695-754A-A450-7DCA48E0A307}">
      <text>
        <r>
          <rPr>
            <b/>
            <sz val="10"/>
            <color rgb="FF000000"/>
            <rFont val="Tahoma"/>
            <family val="2"/>
          </rPr>
          <t>was 14390</t>
        </r>
      </text>
    </comment>
    <comment ref="D17" authorId="0" shapeId="0" xr:uid="{57057BF1-0A28-CD49-ADF2-1C02071CEF23}">
      <text>
        <r>
          <rPr>
            <sz val="12"/>
            <color theme="1"/>
            <rFont val="Aptos Narrow"/>
            <family val="2"/>
            <scheme val="minor"/>
          </rPr>
          <t>15.790</t>
        </r>
      </text>
    </comment>
    <comment ref="F17" authorId="0" shapeId="0" xr:uid="{84A6D06F-11B0-B346-A9CD-24EEC01823CE}">
      <text>
        <r>
          <rPr>
            <sz val="12"/>
            <color rgb="FF000000"/>
            <rFont val="Aptos Narrow"/>
            <family val="2"/>
          </rPr>
          <t>W1 15790</t>
        </r>
      </text>
    </comment>
    <comment ref="G17" authorId="5" shapeId="0" xr:uid="{C6BE198D-B8FE-D14B-BC60-F9A8C6AEE159}">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F18" authorId="0" shapeId="0" xr:uid="{8D22D358-8958-4840-8246-7E54A20551A3}">
      <text>
        <r>
          <rPr>
            <sz val="12"/>
            <color rgb="FF000000"/>
            <rFont val="Aptos Narrow"/>
            <family val="2"/>
          </rPr>
          <t>W1 21390</t>
        </r>
      </text>
    </comment>
    <comment ref="F19" authorId="2" shapeId="0" xr:uid="{907AD061-662E-4245-8786-680D1A478FB0}">
      <text>
        <r>
          <rPr>
            <b/>
            <sz val="10"/>
            <color rgb="FF000000"/>
            <rFont val="Tahoma"/>
            <family val="2"/>
          </rPr>
          <t>W1 28190</t>
        </r>
      </text>
    </comment>
    <comment ref="B20" authorId="3" shapeId="0" xr:uid="{B65D4C0C-98AF-174A-8D11-F31B419C67A5}">
      <text>
        <r>
          <rPr>
            <b/>
            <sz val="10"/>
            <color rgb="FF000000"/>
            <rFont val="Tahoma"/>
            <family val="2"/>
          </rPr>
          <t>was 36640</t>
        </r>
      </text>
    </comment>
    <comment ref="C21" authorId="0" shapeId="0" xr:uid="{8A20A461-301C-4B9A-A958-252633104203}">
      <text>
        <r>
          <rPr>
            <sz val="12"/>
            <color theme="1"/>
            <rFont val="Aptos Narrow"/>
            <family val="2"/>
            <scheme val="minor"/>
          </rPr>
          <t>Người dùng Không xác định:
299
90000</t>
        </r>
      </text>
    </comment>
    <comment ref="E21" authorId="2" shapeId="0" xr:uid="{FFD1FE24-ACE8-BB48-93B0-98651402B205}">
      <text>
        <r>
          <rPr>
            <b/>
            <sz val="10"/>
            <color rgb="FF000000"/>
            <rFont val="Tahoma"/>
            <family val="2"/>
          </rPr>
          <t>was 27990</t>
        </r>
      </text>
    </comment>
    <comment ref="F21" authorId="1" shapeId="0" xr:uid="{B2E9A0E1-26F7-C84B-82E4-5616EAB1A48B}">
      <text>
        <r>
          <rPr>
            <sz val="12"/>
            <color rgb="FF000000"/>
            <rFont val="Aptos Narrow"/>
            <family val="2"/>
          </rPr>
          <t xml:space="preserve">W1 29990
</t>
        </r>
      </text>
    </comment>
    <comment ref="C22" authorId="0" shapeId="0" xr:uid="{D3AE9246-EB36-48A3-B35C-03A9E3EC3652}">
      <text>
        <r>
          <rPr>
            <sz val="12"/>
            <color theme="1"/>
            <rFont val="Aptos Narrow"/>
            <family val="2"/>
            <scheme val="minor"/>
          </rPr>
          <t>Người dùng Không xác định:
39990000</t>
        </r>
      </text>
    </comment>
    <comment ref="F22" authorId="2" shapeId="0" xr:uid="{953654FF-234D-AD44-93FA-CB1CAFD2C053}">
      <text>
        <r>
          <rPr>
            <b/>
            <sz val="10"/>
            <color rgb="FF000000"/>
            <rFont val="Tahoma"/>
            <family val="2"/>
          </rPr>
          <t>W1 39990</t>
        </r>
      </text>
    </comment>
    <comment ref="C23" authorId="0" shapeId="0" xr:uid="{C2737864-79F0-394D-B479-4EB16191673A}">
      <text>
        <r>
          <rPr>
            <sz val="12"/>
            <color theme="1"/>
            <rFont val="Aptos Narrow"/>
            <family val="2"/>
            <scheme val="minor"/>
          </rPr>
          <t>Người dùng Không xác định:
6590000</t>
        </r>
      </text>
    </comment>
    <comment ref="D23" authorId="0" shapeId="0" xr:uid="{F698EEE8-7D29-D44F-A768-BFED20D8CD65}">
      <text>
        <r>
          <rPr>
            <sz val="12"/>
            <color theme="1"/>
            <rFont val="Aptos Narrow"/>
            <family val="2"/>
            <scheme val="minor"/>
          </rPr>
          <t>6.390</t>
        </r>
      </text>
    </comment>
    <comment ref="E23" authorId="4" shapeId="0" xr:uid="{966F436E-8288-8D40-A12D-082B9A152C39}">
      <text>
        <r>
          <rPr>
            <b/>
            <sz val="10"/>
            <color rgb="FF000000"/>
            <rFont val="Tahoma"/>
            <family val="2"/>
          </rPr>
          <t>was 6190</t>
        </r>
        <r>
          <rPr>
            <sz val="10"/>
            <color rgb="FF000000"/>
            <rFont val="Tahoma"/>
            <family val="2"/>
          </rPr>
          <t xml:space="preserve">
</t>
        </r>
      </text>
    </comment>
    <comment ref="F23" authorId="1" shapeId="0" xr:uid="{D1D9F021-DB28-0A4D-884A-3EE0ADC8E095}">
      <text>
        <r>
          <rPr>
            <sz val="12"/>
            <color rgb="FF000000"/>
            <rFont val="Aptos Narrow"/>
            <family val="2"/>
          </rPr>
          <t>W1 6090</t>
        </r>
      </text>
    </comment>
    <comment ref="D24" authorId="0" shapeId="0" xr:uid="{10E91C3B-F64F-E140-B9EC-7B79383505F4}">
      <text>
        <r>
          <rPr>
            <sz val="12"/>
            <color theme="1"/>
            <rFont val="Aptos Narrow"/>
            <family val="2"/>
            <scheme val="minor"/>
          </rPr>
          <t>8.190</t>
        </r>
      </text>
    </comment>
    <comment ref="E24" authorId="4" shapeId="0" xr:uid="{BEB8FD21-CF60-F04B-A37E-75F343E00038}">
      <text>
        <r>
          <rPr>
            <b/>
            <sz val="10"/>
            <color rgb="FF000000"/>
            <rFont val="Tahoma"/>
            <family val="2"/>
          </rPr>
          <t>was 7790</t>
        </r>
        <r>
          <rPr>
            <sz val="10"/>
            <color rgb="FF000000"/>
            <rFont val="Tahoma"/>
            <family val="2"/>
          </rPr>
          <t xml:space="preserve">
</t>
        </r>
      </text>
    </comment>
    <comment ref="F24" authorId="1" shapeId="0" xr:uid="{ECAC26D2-D8A2-364C-BC13-4124D884BF99}">
      <text>
        <r>
          <rPr>
            <sz val="12"/>
            <color rgb="FF000000"/>
            <rFont val="Aptos Narrow"/>
            <family val="2"/>
          </rPr>
          <t>W1 7790</t>
        </r>
      </text>
    </comment>
    <comment ref="D25" authorId="0" shapeId="0" xr:uid="{CDEBE7ED-F2D7-8441-BB30-BA566A205761}">
      <text>
        <r>
          <rPr>
            <sz val="12"/>
            <color theme="1"/>
            <rFont val="Aptos Narrow"/>
            <family val="2"/>
            <scheme val="minor"/>
          </rPr>
          <t>Người dùng Không xác định:
7.290</t>
        </r>
      </text>
    </comment>
    <comment ref="E25" authorId="4" shapeId="0" xr:uid="{E72AA85F-DF56-784C-9DE6-A2005A1651CC}">
      <text>
        <r>
          <rPr>
            <b/>
            <sz val="10"/>
            <color rgb="FF000000"/>
            <rFont val="Tahoma"/>
            <family val="2"/>
          </rPr>
          <t>was 6990</t>
        </r>
        <r>
          <rPr>
            <sz val="10"/>
            <color rgb="FF000000"/>
            <rFont val="Tahoma"/>
            <family val="2"/>
          </rPr>
          <t xml:space="preserve">
</t>
        </r>
      </text>
    </comment>
    <comment ref="F25" authorId="1" shapeId="0" xr:uid="{C5296B29-09D2-FA45-B0E6-32CBCA7880FF}">
      <text>
        <r>
          <rPr>
            <sz val="12"/>
            <color rgb="FF000000"/>
            <rFont val="Aptos Narrow"/>
            <family val="2"/>
          </rPr>
          <t>W1 6990</t>
        </r>
      </text>
    </comment>
    <comment ref="D26" authorId="0" shapeId="0" xr:uid="{91557712-DA81-1E47-96E3-1B4312E8FD7D}">
      <text>
        <r>
          <rPr>
            <sz val="12"/>
            <color theme="1"/>
            <rFont val="Aptos Narrow"/>
            <family val="2"/>
            <scheme val="minor"/>
          </rPr>
          <t>Người dùng Không xác định:
8.990</t>
        </r>
      </text>
    </comment>
    <comment ref="E26" authorId="4" shapeId="0" xr:uid="{795701B8-0BCE-8343-99DA-55BACAED09E5}">
      <text>
        <r>
          <rPr>
            <b/>
            <sz val="10"/>
            <color rgb="FF000000"/>
            <rFont val="Tahoma"/>
            <family val="2"/>
          </rPr>
          <t>was 8590</t>
        </r>
        <r>
          <rPr>
            <sz val="10"/>
            <color rgb="FF000000"/>
            <rFont val="Tahoma"/>
            <family val="2"/>
          </rPr>
          <t xml:space="preserve">
</t>
        </r>
      </text>
    </comment>
    <comment ref="F26" authorId="1" shapeId="0" xr:uid="{BC8C03FC-035B-B643-9562-A49C7924D74B}">
      <text>
        <r>
          <rPr>
            <sz val="12"/>
            <color rgb="FF000000"/>
            <rFont val="Aptos Narrow"/>
            <family val="2"/>
          </rPr>
          <t>W1 8490</t>
        </r>
      </text>
    </comment>
    <comment ref="C27" authorId="0" shapeId="0" xr:uid="{0AD350A9-CDA0-8C42-B9E7-F9133E964BC8}">
      <text>
        <r>
          <rPr>
            <sz val="12"/>
            <color theme="1"/>
            <rFont val="Aptos Narrow"/>
            <family val="2"/>
            <scheme val="minor"/>
          </rPr>
          <t>Người dùng Không xác định:
9490000</t>
        </r>
      </text>
    </comment>
    <comment ref="D27" authorId="0" shapeId="0" xr:uid="{04BE1F08-F0E3-1449-B27C-E5BED3CA012D}">
      <text>
        <r>
          <rPr>
            <sz val="12"/>
            <color theme="1"/>
            <rFont val="Aptos Narrow"/>
            <family val="2"/>
            <scheme val="minor"/>
          </rPr>
          <t>Người dùng Không xác định:
9.690</t>
        </r>
      </text>
    </comment>
    <comment ref="E27" authorId="4" shapeId="0" xr:uid="{4B2B178D-8FFF-2146-BA89-DEB311B3F5BF}">
      <text>
        <r>
          <rPr>
            <b/>
            <sz val="10"/>
            <color rgb="FF000000"/>
            <rFont val="Tahoma"/>
            <family val="2"/>
          </rPr>
          <t>was 8990</t>
        </r>
        <r>
          <rPr>
            <sz val="10"/>
            <color rgb="FF000000"/>
            <rFont val="Tahoma"/>
            <family val="2"/>
          </rPr>
          <t xml:space="preserve">
</t>
        </r>
      </text>
    </comment>
    <comment ref="F27" authorId="1" shapeId="0" xr:uid="{7D2C91F8-5951-7944-ADCC-48C777A91A40}">
      <text>
        <r>
          <rPr>
            <sz val="12"/>
            <color rgb="FF000000"/>
            <rFont val="Aptos Narrow"/>
            <family val="2"/>
          </rPr>
          <t>W1 9290</t>
        </r>
      </text>
    </comment>
    <comment ref="C28" authorId="0" shapeId="0" xr:uid="{B1ED2EC1-0AF1-E946-993C-F226225B15B0}">
      <text>
        <r>
          <rPr>
            <sz val="12"/>
            <color theme="1"/>
            <rFont val="Aptos Narrow"/>
            <family val="2"/>
            <scheme val="minor"/>
          </rPr>
          <t>Người dùng Không xác định:
12190000</t>
        </r>
      </text>
    </comment>
    <comment ref="D28" authorId="0" shapeId="0" xr:uid="{E5DB9526-EAA4-4E43-9814-AC9359CDDF0D}">
      <text>
        <r>
          <rPr>
            <sz val="12"/>
            <color theme="1"/>
            <rFont val="Aptos Narrow"/>
            <family val="2"/>
            <scheme val="minor"/>
          </rPr>
          <t>Người dùng Không xác định:
13.290</t>
        </r>
      </text>
    </comment>
    <comment ref="E28" authorId="4" shapeId="0" xr:uid="{120F72AF-7F30-5749-90D7-D150A49FFFD1}">
      <text>
        <r>
          <rPr>
            <b/>
            <sz val="10"/>
            <color rgb="FF000000"/>
            <rFont val="Tahoma"/>
            <family val="2"/>
          </rPr>
          <t>was 11990</t>
        </r>
        <r>
          <rPr>
            <sz val="10"/>
            <color rgb="FF000000"/>
            <rFont val="Tahoma"/>
            <family val="2"/>
          </rPr>
          <t xml:space="preserve">
</t>
        </r>
      </text>
    </comment>
    <comment ref="C29" authorId="0" shapeId="0" xr:uid="{E949E409-21D2-674E-8C29-891A2E4D4834}">
      <text>
        <r>
          <rPr>
            <sz val="12"/>
            <color theme="1"/>
            <rFont val="Aptos Narrow"/>
            <family val="2"/>
            <scheme val="minor"/>
          </rPr>
          <t>Người dùng Không xác định:
10290000</t>
        </r>
      </text>
    </comment>
    <comment ref="D29" authorId="0" shapeId="0" xr:uid="{E54EF6CB-14AA-F64C-B48C-437F885B39D0}">
      <text>
        <r>
          <rPr>
            <sz val="12"/>
            <color theme="1"/>
            <rFont val="Aptos Narrow"/>
            <family val="2"/>
            <scheme val="minor"/>
          </rPr>
          <t>Người dùng Không xác định:
10.690</t>
        </r>
      </text>
    </comment>
    <comment ref="E29" authorId="4" shapeId="0" xr:uid="{B271850D-FC34-554C-B384-639A547F0EE9}">
      <text>
        <r>
          <rPr>
            <b/>
            <sz val="10"/>
            <color rgb="FF000000"/>
            <rFont val="Tahoma"/>
            <family val="2"/>
          </rPr>
          <t>was 9690</t>
        </r>
        <r>
          <rPr>
            <sz val="10"/>
            <color rgb="FF000000"/>
            <rFont val="Tahoma"/>
            <family val="2"/>
          </rPr>
          <t xml:space="preserve">
</t>
        </r>
      </text>
    </comment>
    <comment ref="F29" authorId="1" shapeId="0" xr:uid="{9E2EC6FB-CEBD-1F4A-9D06-41B6B072AA16}">
      <text>
        <r>
          <rPr>
            <sz val="12"/>
            <color rgb="FF000000"/>
            <rFont val="Aptos Narrow"/>
            <family val="2"/>
          </rPr>
          <t>W1 10190</t>
        </r>
      </text>
    </comment>
    <comment ref="C30" authorId="0" shapeId="0" xr:uid="{268F8083-A91E-4636-8067-813C51523035}">
      <text>
        <r>
          <rPr>
            <sz val="12"/>
            <color theme="1"/>
            <rFont val="Aptos Narrow"/>
            <family val="2"/>
            <scheme val="minor"/>
          </rPr>
          <t>Người dùng Không xác định:
13290000</t>
        </r>
      </text>
    </comment>
    <comment ref="D30" authorId="0" shapeId="0" xr:uid="{880927E3-F462-4032-9A37-777F7F140232}">
      <text>
        <r>
          <rPr>
            <sz val="12"/>
            <color theme="1"/>
            <rFont val="Aptos Narrow"/>
            <family val="2"/>
            <scheme val="minor"/>
          </rPr>
          <t>Người dùng Không xác định:
12.990</t>
        </r>
      </text>
    </comment>
    <comment ref="E30" authorId="3" shapeId="0" xr:uid="{ED23D488-0B95-C946-98F3-1A4AD8C51155}">
      <text>
        <r>
          <rPr>
            <b/>
            <sz val="10"/>
            <color rgb="FF000000"/>
            <rFont val="Tahoma"/>
            <family val="2"/>
          </rPr>
          <t>was 12490</t>
        </r>
        <r>
          <rPr>
            <sz val="10"/>
            <color rgb="FF000000"/>
            <rFont val="Tahoma"/>
            <family val="2"/>
          </rPr>
          <t xml:space="preserve">
</t>
        </r>
      </text>
    </comment>
    <comment ref="C31" authorId="0" shapeId="0" xr:uid="{AB704EC3-CEA9-4705-9513-6176792216AE}">
      <text>
        <r>
          <rPr>
            <sz val="12"/>
            <color theme="1"/>
            <rFont val="Aptos Narrow"/>
            <family val="2"/>
            <scheme val="minor"/>
          </rPr>
          <t>Người dùng Không xác định:
23290000</t>
        </r>
      </text>
    </comment>
    <comment ref="B32" authorId="3" shapeId="0" xr:uid="{3244F04A-C1CB-4F46-AAC2-766CE98F4F7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0" shapeId="0" xr:uid="{ED94754A-035A-40D7-8DAB-9A6602865DF2}">
      <text>
        <r>
          <rPr>
            <sz val="12"/>
            <color theme="1"/>
            <rFont val="Aptos Narrow"/>
            <family val="2"/>
            <scheme val="minor"/>
          </rPr>
          <t>Người dùng Không xác định:
4.990</t>
        </r>
      </text>
    </comment>
    <comment ref="D32" authorId="6" shapeId="0" xr:uid="{77EA48D5-37E9-DE42-8653-B1D8F9AE9D5C}">
      <text>
        <r>
          <rPr>
            <sz val="12"/>
            <color theme="1"/>
            <rFont val="Aptos Narrow"/>
            <family val="2"/>
            <scheme val="minor"/>
          </rPr>
          <t>chit tran4.290</t>
        </r>
      </text>
    </comment>
    <comment ref="B33" authorId="3" shapeId="0" xr:uid="{778233DD-DCBA-A34C-833E-036E94EDF069}">
      <text>
        <r>
          <rPr>
            <b/>
            <sz val="10"/>
            <color rgb="FF000000"/>
            <rFont val="Tahoma"/>
            <family val="2"/>
          </rPr>
          <t xml:space="preserve">was 4490
</t>
        </r>
      </text>
    </comment>
    <comment ref="C33" authorId="0" shapeId="0" xr:uid="{E515181C-A19A-451E-A027-CD7A578201E0}">
      <text>
        <r>
          <rPr>
            <sz val="12"/>
            <color theme="1"/>
            <rFont val="Aptos Narrow"/>
            <family val="2"/>
            <scheme val="minor"/>
          </rPr>
          <t>Người dùng Không xác định:
4490000</t>
        </r>
      </text>
    </comment>
    <comment ref="D33" authorId="0" shapeId="0" xr:uid="{2C66C3FF-F66E-4EFF-9270-C15D0DDDD0D1}">
      <text>
        <r>
          <rPr>
            <sz val="12"/>
            <color theme="1"/>
            <rFont val="Aptos Narrow"/>
            <family val="2"/>
            <scheme val="minor"/>
          </rPr>
          <t>Người dùng Không xác định:
4.290</t>
        </r>
      </text>
    </comment>
    <comment ref="E33" authorId="4" shapeId="0" xr:uid="{E5EE59D8-D959-4346-B06E-5C3B9FB64E33}">
      <text>
        <r>
          <rPr>
            <b/>
            <sz val="10"/>
            <color rgb="FF000000"/>
            <rFont val="Tahoma"/>
            <family val="2"/>
          </rPr>
          <t>was 4390</t>
        </r>
        <r>
          <rPr>
            <sz val="10"/>
            <color rgb="FF000000"/>
            <rFont val="Tahoma"/>
            <family val="2"/>
          </rPr>
          <t xml:space="preserve">
</t>
        </r>
      </text>
    </comment>
    <comment ref="B34" authorId="3" shapeId="0" xr:uid="{1A3814E3-15F4-6B49-BBE7-187BF95086FE}">
      <text>
        <r>
          <rPr>
            <b/>
            <sz val="10"/>
            <color rgb="FF000000"/>
            <rFont val="Tahoma"/>
            <family val="2"/>
          </rPr>
          <t>was 3190</t>
        </r>
      </text>
    </comment>
    <comment ref="C34" authorId="0" shapeId="0" xr:uid="{262C7071-46A1-41CF-B6E7-FE9158FB3FE8}">
      <text>
        <r>
          <rPr>
            <sz val="12"/>
            <color theme="1"/>
            <rFont val="Aptos Narrow"/>
            <family val="2"/>
            <scheme val="minor"/>
          </rPr>
          <t>Người dùng Không xác định:
3090000</t>
        </r>
      </text>
    </comment>
    <comment ref="D34" authorId="0" shapeId="0" xr:uid="{5106DB71-3742-4423-A69C-B38CFD556992}">
      <text>
        <r>
          <rPr>
            <sz val="12"/>
            <color theme="1"/>
            <rFont val="Aptos Narrow"/>
            <family val="2"/>
            <scheme val="minor"/>
          </rPr>
          <t>Người dùng Không xác định:
2.990</t>
        </r>
      </text>
    </comment>
    <comment ref="E34" authorId="4" shapeId="0" xr:uid="{62540B87-59E8-514D-905C-0863AD7DD267}">
      <text>
        <r>
          <rPr>
            <b/>
            <sz val="10"/>
            <color rgb="FF000000"/>
            <rFont val="Tahoma"/>
            <family val="2"/>
          </rPr>
          <t>was 2990</t>
        </r>
      </text>
    </comment>
    <comment ref="D35" authorId="0" shapeId="0" xr:uid="{1BA1DB40-7CB8-491C-8C54-411FA199267F}">
      <text>
        <r>
          <rPr>
            <sz val="12"/>
            <color theme="1"/>
            <rFont val="Aptos Narrow"/>
            <family val="2"/>
            <scheme val="minor"/>
          </rPr>
          <t>Người dùng Không xác định:
6.790</t>
        </r>
      </text>
    </comment>
    <comment ref="C40" authorId="0" shapeId="0" xr:uid="{18F829C4-CF2E-4293-B3A6-7599076A7575}">
      <text>
        <r>
          <rPr>
            <sz val="12"/>
            <color theme="1"/>
            <rFont val="Aptos Narrow"/>
            <family val="2"/>
            <scheme val="minor"/>
          </rPr>
          <t>Người dùng Không xác định:
41990000</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Mia</author>
    <author>Microsoft Office User</author>
    <author>Duy Ha Minh</author>
    <author>Dat's MacBook Pro</author>
  </authors>
  <commentList>
    <comment ref="D2" authorId="0" shapeId="0" xr:uid="{DE9A0255-64D0-414C-A94D-B05A8C86B879}">
      <text>
        <r>
          <rPr>
            <sz val="12"/>
            <color theme="1"/>
            <rFont val="Aptos Narrow"/>
            <family val="2"/>
            <scheme val="minor"/>
          </rPr>
          <t>Người dùng Không xác định:
24990</t>
        </r>
      </text>
    </comment>
    <comment ref="D3" authorId="0" shapeId="0" xr:uid="{0CDA6EA7-84DA-4ADB-B91A-C7FB3AD7EC5B}">
      <text>
        <r>
          <rPr>
            <sz val="12"/>
            <color theme="1"/>
            <rFont val="Aptos Narrow"/>
            <family val="2"/>
            <scheme val="minor"/>
          </rPr>
          <t>Người dùng Không xác định:
25.990</t>
        </r>
      </text>
    </comment>
    <comment ref="F3" authorId="1" shapeId="0" xr:uid="{9712A208-374D-A74C-9E60-32EB17CB4EC3}">
      <text>
        <r>
          <rPr>
            <b/>
            <sz val="10"/>
            <color rgb="FF000000"/>
            <rFont val="Tahoma"/>
            <family val="2"/>
          </rPr>
          <t>W3 25990</t>
        </r>
      </text>
    </comment>
    <comment ref="E4" authorId="2" shapeId="0" xr:uid="{8E875813-E0AB-4E4B-AD2C-C1D5FBA48995}">
      <text>
        <r>
          <rPr>
            <b/>
            <sz val="10"/>
            <color rgb="FF000000"/>
            <rFont val="Tahoma"/>
            <family val="2"/>
          </rPr>
          <t xml:space="preserve">was 34190
</t>
        </r>
        <r>
          <rPr>
            <b/>
            <sz val="10"/>
            <color rgb="FF000000"/>
            <rFont val="Tahoma"/>
            <family val="2"/>
          </rPr>
          <t xml:space="preserve">
</t>
        </r>
        <r>
          <rPr>
            <b/>
            <sz val="10"/>
            <color rgb="FF000000"/>
            <rFont val="Tahoma"/>
            <family val="2"/>
          </rPr>
          <t>KH cũ 500</t>
        </r>
        <r>
          <rPr>
            <sz val="10"/>
            <color rgb="FF000000"/>
            <rFont val="Tahoma"/>
            <family val="2"/>
          </rPr>
          <t xml:space="preserve">
</t>
        </r>
      </text>
    </comment>
    <comment ref="D7" authorId="0" shapeId="0" xr:uid="{B097430D-B5D5-40BE-8976-34187C33C0AA}">
      <text>
        <r>
          <rPr>
            <sz val="12"/>
            <color theme="1"/>
            <rFont val="Aptos Narrow"/>
            <family val="2"/>
            <scheme val="minor"/>
          </rPr>
          <t>Người dùng Không xác định:
19.790</t>
        </r>
      </text>
    </comment>
    <comment ref="B8" authorId="3" shapeId="0" xr:uid="{F1F682AE-7BB3-49AA-A05D-2BD3588F2D7E}">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B10" authorId="3" shapeId="0" xr:uid="{2A66C146-3EDB-4348-8FD7-0559B20E287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E1463E9B-21FF-47AE-A85A-C62587963D22}">
      <text>
        <r>
          <rPr>
            <sz val="12"/>
            <color theme="1"/>
            <rFont val="Aptos Narrow"/>
            <family val="2"/>
            <scheme val="minor"/>
          </rPr>
          <t>Người dùng Không xác định:
31990000</t>
        </r>
      </text>
    </comment>
    <comment ref="D10" authorId="0" shapeId="0" xr:uid="{8784002C-BA07-45EF-93CF-DC5B10BFD1E5}">
      <text>
        <r>
          <rPr>
            <sz val="12"/>
            <color theme="1"/>
            <rFont val="Aptos Narrow"/>
            <family val="2"/>
            <scheme val="minor"/>
          </rPr>
          <t>Người dùng Không xác định:31.590</t>
        </r>
      </text>
    </comment>
    <comment ref="F10" authorId="4" shapeId="0" xr:uid="{9FF996C9-9807-46C6-BE5A-13B264BE14A5}">
      <text>
        <r>
          <rPr>
            <sz val="12"/>
            <color rgb="FF000000"/>
            <rFont val="Aptos Narrow"/>
            <family val="2"/>
          </rPr>
          <t>W3 31790</t>
        </r>
      </text>
    </comment>
    <comment ref="G10" authorId="5" shapeId="0" xr:uid="{11916CDD-046C-42E7-94FD-8BFA88930476}">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D11" authorId="0" shapeId="0" xr:uid="{E0AF0F5B-80DC-4483-87CA-3AF8A6B1370C}">
      <text>
        <r>
          <rPr>
            <sz val="12"/>
            <color theme="1"/>
            <rFont val="Aptos Narrow"/>
            <family val="2"/>
            <scheme val="minor"/>
          </rPr>
          <t>Người dùng Không xác định:
16.890</t>
        </r>
      </text>
    </comment>
    <comment ref="F11" authorId="0" shapeId="0" xr:uid="{A3029032-032C-472B-905F-FBF38401E26F}">
      <text>
        <r>
          <rPr>
            <sz val="12"/>
            <color rgb="FF000000"/>
            <rFont val="Aptos Narrow"/>
            <family val="2"/>
          </rPr>
          <t>W3 16890</t>
        </r>
      </text>
    </comment>
    <comment ref="G11" authorId="5" shapeId="0" xr:uid="{2460EC5E-E412-449E-B8DC-0E77978385B5}">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C12" authorId="0" shapeId="0" xr:uid="{8FBA7F85-EC27-4E80-A92E-F52CC6E8A5C6}">
      <text>
        <r>
          <rPr>
            <sz val="12"/>
            <color theme="1"/>
            <rFont val="Aptos Narrow"/>
            <family val="2"/>
            <scheme val="minor"/>
          </rPr>
          <t>Người dùng Không xác định:
19590000</t>
        </r>
      </text>
    </comment>
    <comment ref="B14" authorId="3" shapeId="0" xr:uid="{13CBFD37-8BE7-4406-8331-7004E228A68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5" authorId="0" shapeId="0" xr:uid="{CBBDE391-2682-4E16-B0E0-7657253AAAAA}">
      <text>
        <r>
          <rPr>
            <sz val="12"/>
            <color theme="1"/>
            <rFont val="Aptos Narrow"/>
            <family val="2"/>
            <scheme val="minor"/>
          </rPr>
          <t>Người dùng Không xác định:
11790000</t>
        </r>
      </text>
    </comment>
    <comment ref="D15" authorId="0" shapeId="0" xr:uid="{CC3713CD-ED02-48F0-9B74-81DF5613E3A5}">
      <text>
        <r>
          <rPr>
            <sz val="12"/>
            <color theme="1"/>
            <rFont val="Aptos Narrow"/>
            <family val="2"/>
            <scheme val="minor"/>
          </rPr>
          <t>13.590</t>
        </r>
      </text>
    </comment>
    <comment ref="E15" authorId="2" shapeId="0" xr:uid="{B5B655CF-460A-4E98-835E-CFAEA2551040}">
      <text>
        <r>
          <rPr>
            <b/>
            <sz val="10"/>
            <color rgb="FF000000"/>
            <rFont val="Tahoma"/>
            <family val="2"/>
          </rPr>
          <t xml:space="preserve">was 13490
</t>
        </r>
        <r>
          <rPr>
            <b/>
            <sz val="10"/>
            <color rgb="FF000000"/>
            <rFont val="Tahoma"/>
            <family val="2"/>
          </rPr>
          <t xml:space="preserve">
</t>
        </r>
        <r>
          <rPr>
            <b/>
            <sz val="10"/>
            <color rgb="FF000000"/>
            <rFont val="Tahoma"/>
            <family val="2"/>
          </rPr>
          <t>HSSV 200</t>
        </r>
      </text>
    </comment>
    <comment ref="F15" authorId="1" shapeId="0" xr:uid="{4262D225-9E0A-DC4F-B72C-0CFAF3E0010A}">
      <text>
        <r>
          <rPr>
            <b/>
            <sz val="10"/>
            <color rgb="FF000000"/>
            <rFont val="Tahoma"/>
            <family val="2"/>
          </rPr>
          <t>W3 13590</t>
        </r>
      </text>
    </comment>
    <comment ref="B16" authorId="3" shapeId="0" xr:uid="{851B11CD-FB36-4BAC-8FCB-3F50D0BD714F}">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0" shapeId="0" xr:uid="{8D74D68A-D7F0-4A73-9A01-E8E1552D8297}">
      <text>
        <r>
          <rPr>
            <sz val="12"/>
            <color theme="1"/>
            <rFont val="Aptos Narrow"/>
            <family val="2"/>
            <scheme val="minor"/>
          </rPr>
          <t>Người dùng Không xác định:
8490000</t>
        </r>
      </text>
    </comment>
    <comment ref="D16" authorId="0" shapeId="0" xr:uid="{3DCD9487-D0C5-4FC9-B2DB-897A9D88EB10}">
      <text>
        <r>
          <rPr>
            <sz val="12"/>
            <color theme="1"/>
            <rFont val="Aptos Narrow"/>
            <family val="2"/>
            <scheme val="minor"/>
          </rPr>
          <t>Người dùng Không xác định:
9.490</t>
        </r>
      </text>
    </comment>
    <comment ref="E16" authorId="2" shapeId="0" xr:uid="{1D216580-DA44-2146-A93E-B10199E04584}">
      <text>
        <r>
          <rPr>
            <b/>
            <sz val="10"/>
            <color rgb="FF000000"/>
            <rFont val="Tahoma"/>
            <family val="2"/>
          </rPr>
          <t xml:space="preserve">was 9390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6" authorId="0" shapeId="0" xr:uid="{B3B18BBD-F5EB-4998-9772-DC90F2BA91E7}">
      <text>
        <r>
          <rPr>
            <sz val="12"/>
            <color rgb="FF000000"/>
            <rFont val="Aptos Narrow"/>
            <family val="2"/>
          </rPr>
          <t>W3 9490</t>
        </r>
      </text>
    </comment>
    <comment ref="B17" authorId="3" shapeId="0" xr:uid="{8150D3C7-0439-4157-ACE6-A9163F1B99D5}">
      <text>
        <r>
          <rPr>
            <b/>
            <sz val="10"/>
            <color rgb="FF000000"/>
            <rFont val="Tahoma"/>
            <family val="2"/>
          </rPr>
          <t>was 14390</t>
        </r>
      </text>
    </comment>
    <comment ref="C17" authorId="0" shapeId="0" xr:uid="{E732ED4E-6BDE-419D-BD89-34EE6E68C46A}">
      <text>
        <r>
          <rPr>
            <sz val="12"/>
            <color theme="1"/>
            <rFont val="Aptos Narrow"/>
            <family val="2"/>
            <scheme val="minor"/>
          </rPr>
          <t>Người dùng Không xác định:
13690000</t>
        </r>
      </text>
    </comment>
    <comment ref="D17" authorId="0" shapeId="0" xr:uid="{BA2CA946-98A5-426A-B82A-2154508648B7}">
      <text>
        <r>
          <rPr>
            <sz val="12"/>
            <color theme="1"/>
            <rFont val="Aptos Narrow"/>
            <family val="2"/>
            <scheme val="minor"/>
          </rPr>
          <t>13.590</t>
        </r>
      </text>
    </comment>
    <comment ref="E17" authorId="2" shapeId="0" xr:uid="{84D2171C-A46E-914B-8E61-0116DA8FCA00}">
      <text>
        <r>
          <rPr>
            <b/>
            <sz val="10"/>
            <color rgb="FF000000"/>
            <rFont val="Tahoma"/>
            <family val="2"/>
          </rPr>
          <t xml:space="preserve">was 13290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7" authorId="0" shapeId="0" xr:uid="{27450815-4BA2-425C-9CDA-05743F63AFCA}">
      <text>
        <r>
          <rPr>
            <sz val="12"/>
            <color rgb="FF000000"/>
            <rFont val="Aptos Narrow"/>
            <family val="2"/>
          </rPr>
          <t>W3 13590</t>
        </r>
      </text>
    </comment>
    <comment ref="G17" authorId="5" shapeId="0" xr:uid="{3FAB62DB-2C47-4856-828A-DCCA58137293}">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0" shapeId="0" xr:uid="{4ECD7322-AF8C-4718-A2A1-D26414817CA5}">
      <text>
        <r>
          <rPr>
            <sz val="12"/>
            <color theme="1"/>
            <rFont val="Aptos Narrow"/>
            <family val="2"/>
            <scheme val="minor"/>
          </rPr>
          <t>Người dùng Không xác định:
19490000</t>
        </r>
      </text>
    </comment>
    <comment ref="D18" authorId="0" shapeId="0" xr:uid="{62B25758-ADFE-4BBC-B80A-708B42471313}">
      <text>
        <r>
          <rPr>
            <sz val="12"/>
            <color theme="1"/>
            <rFont val="Aptos Narrow"/>
            <family val="2"/>
            <scheme val="minor"/>
          </rPr>
          <t>Người dùng Không xác định:
19.290</t>
        </r>
      </text>
    </comment>
    <comment ref="E18" authorId="2" shapeId="0" xr:uid="{DF6E6E63-B6A1-1A49-A416-121151E7BE2F}">
      <text>
        <r>
          <rPr>
            <b/>
            <sz val="10"/>
            <color rgb="FF000000"/>
            <rFont val="Tahoma"/>
            <family val="2"/>
          </rPr>
          <t xml:space="preserve">was 18990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8" authorId="0" shapeId="0" xr:uid="{2B0A9C1F-1F8D-4C8D-A078-A90808651F7F}">
      <text>
        <r>
          <rPr>
            <sz val="12"/>
            <color rgb="FF000000"/>
            <rFont val="Aptos Narrow"/>
            <family val="2"/>
          </rPr>
          <t>W3 19290</t>
        </r>
      </text>
    </comment>
    <comment ref="D19" authorId="0" shapeId="0" xr:uid="{0598A984-70D3-4651-B5D9-CCC0AA92537E}">
      <text>
        <r>
          <rPr>
            <sz val="12"/>
            <color theme="1"/>
            <rFont val="Aptos Narrow"/>
            <family val="2"/>
            <scheme val="minor"/>
          </rPr>
          <t>Người dùng Không xác định:
27.990</t>
        </r>
      </text>
    </comment>
    <comment ref="F19" authorId="1" shapeId="0" xr:uid="{96C47378-233E-4A90-9CC2-AA2657AB000D}">
      <text>
        <r>
          <rPr>
            <b/>
            <sz val="10"/>
            <color rgb="FF000000"/>
            <rFont val="Tahoma"/>
            <family val="2"/>
          </rPr>
          <t>W1 28190</t>
        </r>
      </text>
    </comment>
    <comment ref="B20" authorId="3" shapeId="0" xr:uid="{38782A14-C523-4005-978F-F935B38440AA}">
      <text>
        <r>
          <rPr>
            <b/>
            <sz val="10"/>
            <color rgb="FF000000"/>
            <rFont val="Tahoma"/>
            <family val="2"/>
          </rPr>
          <t>was 36640</t>
        </r>
      </text>
    </comment>
    <comment ref="C21" authorId="0" shapeId="0" xr:uid="{BC475593-A918-4178-8CA5-3671CADAA612}">
      <text>
        <r>
          <rPr>
            <sz val="12"/>
            <color theme="1"/>
            <rFont val="Aptos Narrow"/>
            <family val="2"/>
            <scheme val="minor"/>
          </rPr>
          <t>Người dùng Không xác định:
299
90000</t>
        </r>
      </text>
    </comment>
    <comment ref="D21" authorId="0" shapeId="0" xr:uid="{579B9A00-5C88-485E-B291-43D54F96DE1D}">
      <text>
        <r>
          <rPr>
            <sz val="12"/>
            <color theme="1"/>
            <rFont val="Aptos Narrow"/>
            <family val="2"/>
            <scheme val="minor"/>
          </rPr>
          <t>Người dùng Không xác định:
29.790</t>
        </r>
      </text>
    </comment>
    <comment ref="F21" authorId="4" shapeId="0" xr:uid="{21CB701B-82F9-42E7-88C6-B3E23AC9DEA9}">
      <text>
        <r>
          <rPr>
            <sz val="12"/>
            <color rgb="FF000000"/>
            <rFont val="Aptos Narrow"/>
            <family val="2"/>
          </rPr>
          <t>W3 29790</t>
        </r>
      </text>
    </comment>
    <comment ref="D22" authorId="0" shapeId="0" xr:uid="{1ACBA52D-EB64-4F9E-AFF5-431AD0FA02C2}">
      <text>
        <r>
          <rPr>
            <sz val="12"/>
            <color theme="1"/>
            <rFont val="Aptos Narrow"/>
            <family val="2"/>
            <scheme val="minor"/>
          </rPr>
          <t>Người dùng Không xác định:
39.590</t>
        </r>
      </text>
    </comment>
    <comment ref="F22" authorId="1" shapeId="0" xr:uid="{59DC76EA-1DBB-4E35-9E98-7E8C19BEEE93}">
      <text>
        <r>
          <rPr>
            <b/>
            <sz val="10"/>
            <color rgb="FF000000"/>
            <rFont val="Tahoma"/>
            <family val="2"/>
          </rPr>
          <t>W3 39590</t>
        </r>
      </text>
    </comment>
    <comment ref="C28" authorId="0" shapeId="0" xr:uid="{9C456ED2-B73C-48A9-B0DF-4A4D66C95ED0}">
      <text>
        <r>
          <rPr>
            <sz val="12"/>
            <color theme="1"/>
            <rFont val="Aptos Narrow"/>
            <family val="2"/>
            <scheme val="minor"/>
          </rPr>
          <t>Người dùng Không xác định:
14090000</t>
        </r>
      </text>
    </comment>
    <comment ref="D28" authorId="0" shapeId="0" xr:uid="{B1782E8C-7BC3-426D-8A21-3025AA086467}">
      <text>
        <r>
          <rPr>
            <sz val="12"/>
            <color theme="1"/>
            <rFont val="Aptos Narrow"/>
            <family val="2"/>
            <scheme val="minor"/>
          </rPr>
          <t>Người dùng Không xác định:
13.290</t>
        </r>
      </text>
    </comment>
    <comment ref="C29" authorId="0" shapeId="0" xr:uid="{D25D87DB-EF62-45DA-955C-C40699C652F3}">
      <text>
        <r>
          <rPr>
            <sz val="12"/>
            <color theme="1"/>
            <rFont val="Aptos Narrow"/>
            <family val="2"/>
            <scheme val="minor"/>
          </rPr>
          <t>Người dùng Không xác định:
11990000</t>
        </r>
      </text>
    </comment>
    <comment ref="D29" authorId="0" shapeId="0" xr:uid="{E3FA4E40-8D6E-43AD-8A86-BC51D5A7C5C0}">
      <text>
        <r>
          <rPr>
            <sz val="12"/>
            <color theme="1"/>
            <rFont val="Aptos Narrow"/>
            <family val="2"/>
            <scheme val="minor"/>
          </rPr>
          <t>Người dùng Không xác định:
11.990</t>
        </r>
      </text>
    </comment>
    <comment ref="C30" authorId="0" shapeId="0" xr:uid="{84895A98-9A9E-4C6C-9C31-80C62D4B9EC6}">
      <text>
        <r>
          <rPr>
            <sz val="12"/>
            <color theme="1"/>
            <rFont val="Aptos Narrow"/>
            <family val="2"/>
            <scheme val="minor"/>
          </rPr>
          <t>Người dùng Không xác định:
14090000</t>
        </r>
      </text>
    </comment>
    <comment ref="D30" authorId="0" shapeId="0" xr:uid="{ADC8AA25-F75E-4471-9B30-EC51B3867D09}">
      <text>
        <r>
          <rPr>
            <sz val="12"/>
            <color theme="1"/>
            <rFont val="Aptos Narrow"/>
            <family val="2"/>
            <scheme val="minor"/>
          </rPr>
          <t>Người dùng Không xác định:
12.990</t>
        </r>
      </text>
    </comment>
    <comment ref="F30" authorId="1" shapeId="0" xr:uid="{B385374D-EE06-6946-9C43-CE16D6DBE635}">
      <text>
        <r>
          <rPr>
            <b/>
            <sz val="10"/>
            <color rgb="FF000000"/>
            <rFont val="Tahoma"/>
            <family val="2"/>
          </rPr>
          <t>W3 14990</t>
        </r>
      </text>
    </comment>
    <comment ref="B32" authorId="3" shapeId="0" xr:uid="{08C6EA6A-BFAA-4A45-83E6-437634C09DF6}">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0" shapeId="0" xr:uid="{A9E8864C-9AC4-4F05-B707-07CFCF0651A6}">
      <text>
        <r>
          <rPr>
            <sz val="12"/>
            <color theme="1"/>
            <rFont val="Aptos Narrow"/>
            <family val="2"/>
            <scheme val="minor"/>
          </rPr>
          <t>Người dùng Không xác định:
4890000</t>
        </r>
      </text>
    </comment>
    <comment ref="B33" authorId="3" shapeId="0" xr:uid="{EAC9B6CB-04FF-4CF8-8C0B-0CB3BEA4F90D}">
      <text>
        <r>
          <rPr>
            <b/>
            <sz val="10"/>
            <color rgb="FF000000"/>
            <rFont val="Tahoma"/>
            <family val="2"/>
          </rPr>
          <t xml:space="preserve">was 4490
</t>
        </r>
      </text>
    </comment>
    <comment ref="C33" authorId="0" shapeId="0" xr:uid="{DBC6CBA7-CC58-4D69-8105-B441427432EB}">
      <text>
        <r>
          <rPr>
            <sz val="12"/>
            <color theme="1"/>
            <rFont val="Aptos Narrow"/>
            <family val="2"/>
            <scheme val="minor"/>
          </rPr>
          <t>Người dùng Không xác định:
4690000</t>
        </r>
      </text>
    </comment>
    <comment ref="F33" authorId="1" shapeId="0" xr:uid="{4F0878E0-A557-7044-B551-564303117160}">
      <text>
        <r>
          <rPr>
            <b/>
            <sz val="10"/>
            <color rgb="FF000000"/>
            <rFont val="Tahoma"/>
            <family val="2"/>
          </rPr>
          <t>W3 4690</t>
        </r>
      </text>
    </comment>
    <comment ref="B34" authorId="3" shapeId="0" xr:uid="{012273BF-83CC-46EE-A4BE-0240C3CAB90F}">
      <text>
        <r>
          <rPr>
            <b/>
            <sz val="10"/>
            <color rgb="FF000000"/>
            <rFont val="Tahoma"/>
            <family val="2"/>
          </rPr>
          <t>was 3190</t>
        </r>
      </text>
    </comment>
    <comment ref="C34" authorId="0" shapeId="0" xr:uid="{924EF02B-FD0F-4774-854B-ADD9339172C9}">
      <text>
        <r>
          <rPr>
            <sz val="12"/>
            <color theme="1"/>
            <rFont val="Aptos Narrow"/>
            <family val="2"/>
            <scheme val="minor"/>
          </rPr>
          <t>Người dùng Không xác định:
3590000</t>
        </r>
      </text>
    </comment>
    <comment ref="F34" authorId="1" shapeId="0" xr:uid="{920DA65D-0797-8747-96E3-4C9A23DC0B3E}">
      <text>
        <r>
          <rPr>
            <b/>
            <sz val="10"/>
            <color rgb="FF000000"/>
            <rFont val="Tahoma"/>
            <family val="2"/>
          </rPr>
          <t>W3 3550</t>
        </r>
      </text>
    </comment>
    <comment ref="C35" authorId="0" shapeId="0" xr:uid="{777F6F65-3DD0-46C9-8D29-608A2A24CB3D}">
      <text>
        <r>
          <rPr>
            <sz val="12"/>
            <color theme="1"/>
            <rFont val="Aptos Narrow"/>
            <family val="2"/>
            <scheme val="minor"/>
          </rPr>
          <t>Người dùng Không xác định:
6790000</t>
        </r>
      </text>
    </comment>
    <comment ref="E35" authorId="2" shapeId="0" xr:uid="{DEFA395F-C26E-2A44-B1E1-7BDAD7BC426B}">
      <text>
        <r>
          <rPr>
            <b/>
            <sz val="10"/>
            <color rgb="FF000000"/>
            <rFont val="Tahoma"/>
            <family val="2"/>
          </rPr>
          <t xml:space="preserve">was 6490
</t>
        </r>
        <r>
          <rPr>
            <sz val="10"/>
            <color rgb="FF000000"/>
            <rFont val="Tahoma"/>
            <family val="2"/>
          </rPr>
          <t xml:space="preserve">
</t>
        </r>
      </text>
    </comment>
    <comment ref="F35" authorId="1" shapeId="0" xr:uid="{F9590678-EE50-2B40-A461-E665EC5BDE67}">
      <text>
        <r>
          <rPr>
            <b/>
            <sz val="10"/>
            <color rgb="FF000000"/>
            <rFont val="Tahoma"/>
            <family val="2"/>
          </rPr>
          <t>W3 6790</t>
        </r>
      </text>
    </comment>
    <comment ref="C37" authorId="0" shapeId="0" xr:uid="{69250661-D4AD-4FE5-BA58-751DE96A0FD4}">
      <text>
        <r>
          <rPr>
            <sz val="12"/>
            <color theme="1"/>
            <rFont val="Aptos Narrow"/>
            <family val="2"/>
            <scheme val="minor"/>
          </rPr>
          <t>Người dùng Không xác định:
23990000</t>
        </r>
      </text>
    </comment>
    <comment ref="D37" authorId="0" shapeId="0" xr:uid="{6CBF1237-C83B-476D-835A-52FDBBD6BFA3}">
      <text>
        <r>
          <rPr>
            <sz val="12"/>
            <color theme="1"/>
            <rFont val="Aptos Narrow"/>
            <family val="2"/>
            <scheme val="minor"/>
          </rPr>
          <t>Người dùng Không xác định:
23.990</t>
        </r>
      </text>
    </comment>
    <comment ref="F37" authorId="1" shapeId="0" xr:uid="{976FEEA0-38F6-D14F-9C10-5BE9B2850807}">
      <text>
        <r>
          <rPr>
            <b/>
            <sz val="10"/>
            <color rgb="FF000000"/>
            <rFont val="Tahoma"/>
            <family val="2"/>
          </rPr>
          <t>W3 23990</t>
        </r>
      </text>
    </comment>
    <comment ref="C38" authorId="0" shapeId="0" xr:uid="{E309F512-25A3-4421-8516-C77D7E7D7F03}">
      <text>
        <r>
          <rPr>
            <sz val="12"/>
            <color theme="1"/>
            <rFont val="Aptos Narrow"/>
            <family val="2"/>
            <scheme val="minor"/>
          </rPr>
          <t>Người dùng Không xác định:
28990000</t>
        </r>
      </text>
    </comment>
    <comment ref="D38" authorId="0" shapeId="0" xr:uid="{D210618E-932F-4C77-B990-27C3AD09EBD1}">
      <text>
        <r>
          <rPr>
            <sz val="12"/>
            <color theme="1"/>
            <rFont val="Aptos Narrow"/>
            <family val="2"/>
            <scheme val="minor"/>
          </rPr>
          <t>Người dùng Không xác định:
28.990</t>
        </r>
      </text>
    </comment>
    <comment ref="F38" authorId="1" shapeId="0" xr:uid="{8C018DCF-9011-3C4B-83A2-0034D30C4B2B}">
      <text>
        <r>
          <rPr>
            <b/>
            <sz val="10"/>
            <color rgb="FF000000"/>
            <rFont val="Tahoma"/>
            <family val="2"/>
          </rPr>
          <t>W3 28990</t>
        </r>
      </text>
    </comment>
    <comment ref="C40" authorId="0" shapeId="0" xr:uid="{30893869-C7E0-4D29-90BF-7F54A6C5F321}">
      <text>
        <r>
          <rPr>
            <sz val="12"/>
            <color theme="1"/>
            <rFont val="Aptos Narrow"/>
            <family val="2"/>
            <scheme val="minor"/>
          </rPr>
          <t>Người dùng Không xác định:
41690000</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Người dùng Khách</author>
    <author>Duy Ha Minh</author>
    <author>Dat's MacBook Pro</author>
    <author>Mia</author>
  </authors>
  <commentList>
    <comment ref="F2" authorId="0" shapeId="0" xr:uid="{31524183-6D97-584C-8894-A5BE865FE8AC}">
      <text>
        <r>
          <rPr>
            <b/>
            <sz val="10"/>
            <color rgb="FF000000"/>
            <rFont val="Tahoma"/>
            <family val="2"/>
          </rPr>
          <t>W4 24890</t>
        </r>
      </text>
    </comment>
    <comment ref="F6" authorId="0" shapeId="0" xr:uid="{73DE8948-1FCC-024D-94AB-D6C5A888631D}">
      <text>
        <r>
          <rPr>
            <b/>
            <sz val="10"/>
            <color rgb="FF000000"/>
            <rFont val="Tahoma"/>
            <family val="2"/>
          </rPr>
          <t>W4 12490</t>
        </r>
      </text>
    </comment>
    <comment ref="F7" authorId="0" shapeId="0" xr:uid="{B629E6FB-48CB-CB4F-81ED-1E3CEFE10EA2}">
      <text>
        <r>
          <rPr>
            <b/>
            <sz val="10"/>
            <color rgb="FF000000"/>
            <rFont val="Tahoma"/>
            <family val="2"/>
          </rPr>
          <t>W4 19790</t>
        </r>
      </text>
    </comment>
    <comment ref="B8" authorId="1" shapeId="0" xr:uid="{9C009AF7-20F3-6048-9684-C8FA225041A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F8" authorId="0" shapeId="0" xr:uid="{A75CD395-ADC5-9841-9094-15A88C63CCE3}">
      <text>
        <r>
          <rPr>
            <b/>
            <sz val="10"/>
            <color rgb="FF000000"/>
            <rFont val="Tahoma"/>
            <family val="2"/>
          </rPr>
          <t>W4 23790</t>
        </r>
      </text>
    </comment>
    <comment ref="F9" authorId="0" shapeId="0" xr:uid="{7F054C41-DE48-AE44-9357-F8B4E64F79A9}">
      <text>
        <r>
          <rPr>
            <b/>
            <sz val="10"/>
            <color rgb="FF000000"/>
            <rFont val="Tahoma"/>
            <family val="2"/>
          </rPr>
          <t>W4 25990</t>
        </r>
      </text>
    </comment>
    <comment ref="B10" authorId="1" shapeId="0" xr:uid="{542CB6DB-41C3-9C46-809B-FA99415A2D6E}">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2" shapeId="0" xr:uid="{7D996BCC-B06C-D646-A53E-66CED55A8BE7}">
      <text>
        <r>
          <rPr>
            <sz val="12"/>
            <color theme="1"/>
            <rFont val="Aptos Narrow"/>
            <family val="2"/>
            <scheme val="minor"/>
          </rPr>
          <t>Người dùng Không xác định:
32590000</t>
        </r>
      </text>
    </comment>
    <comment ref="D10" authorId="2" shapeId="0" xr:uid="{D8D4C487-9954-5547-8761-F5A730A97FB3}">
      <text>
        <r>
          <rPr>
            <sz val="12"/>
            <color theme="1"/>
            <rFont val="Aptos Narrow"/>
            <family val="2"/>
            <scheme val="minor"/>
          </rPr>
          <t>Người dùng Không xác định:32.490</t>
        </r>
      </text>
    </comment>
    <comment ref="F10" authorId="3" shapeId="0" xr:uid="{CC59B5F4-035E-6648-B913-52DD839DE191}">
      <text>
        <r>
          <rPr>
            <sz val="12"/>
            <color rgb="FF000000"/>
            <rFont val="Aptos Narrow"/>
            <family val="2"/>
          </rPr>
          <t>W4 32490</t>
        </r>
      </text>
    </comment>
    <comment ref="G10" authorId="4" shapeId="0" xr:uid="{AB03AAAC-8661-B645-8335-6E28303FE017}">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G11" authorId="4" shapeId="0" xr:uid="{99BD9AE6-1FCB-5C45-B33C-109DF4D14707}">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C12" authorId="2" shapeId="0" xr:uid="{838A54CE-9E1B-0447-A874-3C5975A83B86}">
      <text>
        <r>
          <rPr>
            <sz val="12"/>
            <color theme="1"/>
            <rFont val="Aptos Narrow"/>
            <family val="2"/>
            <scheme val="minor"/>
          </rPr>
          <t>Người dùng Không xác định:
19590000</t>
        </r>
      </text>
    </comment>
    <comment ref="B14" authorId="1" shapeId="0" xr:uid="{53B2CD26-78DB-364D-978F-3E370E29358C}">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5" authorId="2" shapeId="0" xr:uid="{A6973E31-C6EC-A044-9077-9889A28D74D1}">
      <text>
        <r>
          <rPr>
            <sz val="12"/>
            <color theme="1"/>
            <rFont val="Aptos Narrow"/>
            <family val="2"/>
            <scheme val="minor"/>
          </rPr>
          <t>Người dùng Không xác định:
13590000</t>
        </r>
      </text>
    </comment>
    <comment ref="B16" authorId="1" shapeId="0" xr:uid="{0A727DFC-068D-CD48-8DA7-B80C465D5739}">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2" shapeId="0" xr:uid="{5A85CC03-1C5E-9241-BBD3-C4B15869C92C}">
      <text>
        <r>
          <rPr>
            <sz val="12"/>
            <color theme="1"/>
            <rFont val="Aptos Narrow"/>
            <family val="2"/>
            <scheme val="minor"/>
          </rPr>
          <t>Người dùng Không xác định:
8490000</t>
        </r>
      </text>
    </comment>
    <comment ref="D16" authorId="2" shapeId="0" xr:uid="{8967B7B4-A389-6645-A8BF-075F0AC422E0}">
      <text>
        <r>
          <rPr>
            <sz val="12"/>
            <color theme="1"/>
            <rFont val="Aptos Narrow"/>
            <family val="2"/>
            <scheme val="minor"/>
          </rPr>
          <t>Người dùng Không xác định:
9.390</t>
        </r>
      </text>
    </comment>
    <comment ref="B17" authorId="1" shapeId="0" xr:uid="{006CB83A-ECBC-EF44-B323-339B77DE6A43}">
      <text>
        <r>
          <rPr>
            <b/>
            <sz val="10"/>
            <color rgb="FF000000"/>
            <rFont val="Tahoma"/>
            <family val="2"/>
          </rPr>
          <t>was 14390</t>
        </r>
      </text>
    </comment>
    <comment ref="C17" authorId="2" shapeId="0" xr:uid="{7937885D-7FE0-6041-A0C9-86EA67730E41}">
      <text>
        <r>
          <rPr>
            <sz val="12"/>
            <color theme="1"/>
            <rFont val="Aptos Narrow"/>
            <family val="2"/>
            <scheme val="minor"/>
          </rPr>
          <t>Người dùng Không xác định:
16090000</t>
        </r>
      </text>
    </comment>
    <comment ref="D17" authorId="2" shapeId="0" xr:uid="{261D6312-A202-D946-9111-86899442A849}">
      <text>
        <r>
          <rPr>
            <sz val="12"/>
            <color theme="1"/>
            <rFont val="Aptos Narrow"/>
            <family val="2"/>
            <scheme val="minor"/>
          </rPr>
          <t>16.090</t>
        </r>
      </text>
    </comment>
    <comment ref="E17" authorId="5" shapeId="0" xr:uid="{271BC595-95BB-F84A-AB56-364AA3C63FB2}">
      <text>
        <r>
          <rPr>
            <b/>
            <sz val="10"/>
            <color rgb="FF000000"/>
            <rFont val="Tahoma"/>
            <family val="2"/>
          </rPr>
          <t xml:space="preserve">was 15390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7" authorId="2" shapeId="0" xr:uid="{C471A7F7-1FC0-0A46-877D-7D38DA0024FC}">
      <text>
        <r>
          <rPr>
            <sz val="12"/>
            <color rgb="FF000000"/>
            <rFont val="Aptos Narrow"/>
            <family val="2"/>
          </rPr>
          <t>W4 16090</t>
        </r>
      </text>
    </comment>
    <comment ref="G17" authorId="4" shapeId="0" xr:uid="{4E597CF8-AC61-564D-B005-CA460485144E}">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2" shapeId="0" xr:uid="{65F9BF10-4684-074F-9EC8-1D3E6BE84CA1}">
      <text>
        <r>
          <rPr>
            <sz val="12"/>
            <color theme="1"/>
            <rFont val="Aptos Narrow"/>
            <family val="2"/>
            <scheme val="minor"/>
          </rPr>
          <t>Người dùng Không xác định:
19490000</t>
        </r>
      </text>
    </comment>
    <comment ref="D18" authorId="2" shapeId="0" xr:uid="{B598A5D4-6C1A-9F48-A645-EC770239E63C}">
      <text>
        <r>
          <rPr>
            <sz val="12"/>
            <color theme="1"/>
            <rFont val="Aptos Narrow"/>
            <family val="2"/>
            <scheme val="minor"/>
          </rPr>
          <t>Người dùng Không xác định:
21790</t>
        </r>
      </text>
    </comment>
    <comment ref="E18" authorId="5" shapeId="0" xr:uid="{8ABC9E99-3BC0-6A43-8EBD-32FD40D7B169}">
      <text>
        <r>
          <rPr>
            <b/>
            <sz val="10"/>
            <color rgb="FF000000"/>
            <rFont val="Tahoma"/>
            <family val="2"/>
          </rPr>
          <t xml:space="preserve">was 20290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8" authorId="2" shapeId="0" xr:uid="{5151BFEB-BC4B-3248-92EE-B0639B0E380C}">
      <text>
        <r>
          <rPr>
            <sz val="12"/>
            <color rgb="FF000000"/>
            <rFont val="Aptos Narrow"/>
            <family val="2"/>
          </rPr>
          <t>W4 18990</t>
        </r>
      </text>
    </comment>
    <comment ref="D19" authorId="2" shapeId="0" xr:uid="{BAD117D7-E9F2-6E46-9950-3EFFDDB5FCAA}">
      <text>
        <r>
          <rPr>
            <sz val="12"/>
            <color theme="1"/>
            <rFont val="Aptos Narrow"/>
            <family val="2"/>
            <scheme val="minor"/>
          </rPr>
          <t>Người dùng Không xác định:
27.990</t>
        </r>
      </text>
    </comment>
    <comment ref="F19" authorId="0" shapeId="0" xr:uid="{3B2D3F28-4E7E-A044-AA43-0EEC4EF7967C}">
      <text>
        <r>
          <rPr>
            <b/>
            <sz val="10"/>
            <color rgb="FF000000"/>
            <rFont val="Tahoma"/>
            <family val="2"/>
          </rPr>
          <t>W1 28190</t>
        </r>
      </text>
    </comment>
    <comment ref="B20" authorId="1" shapeId="0" xr:uid="{03CCB1AA-1B50-1044-B893-3581F84A0691}">
      <text>
        <r>
          <rPr>
            <b/>
            <sz val="10"/>
            <color rgb="FF000000"/>
            <rFont val="Tahoma"/>
            <family val="2"/>
          </rPr>
          <t>was 36640</t>
        </r>
      </text>
    </comment>
    <comment ref="C21" authorId="2" shapeId="0" xr:uid="{B34101FA-32F1-5045-B9F0-A4CEEA989916}">
      <text>
        <r>
          <rPr>
            <sz val="12"/>
            <color theme="1"/>
            <rFont val="Aptos Narrow"/>
            <family val="2"/>
            <scheme val="minor"/>
          </rPr>
          <t>Người dùng Không xác định:
29690000</t>
        </r>
      </text>
    </comment>
    <comment ref="D21" authorId="2" shapeId="0" xr:uid="{064F9D53-E9AC-7146-ABC6-A02540E42C73}">
      <text>
        <r>
          <rPr>
            <sz val="12"/>
            <color rgb="FF000000"/>
            <rFont val="Aptos Narrow"/>
            <family val="2"/>
          </rPr>
          <t xml:space="preserve">Người dùng Không xác định:
</t>
        </r>
        <r>
          <rPr>
            <sz val="12"/>
            <color rgb="FF000000"/>
            <rFont val="Aptos Narrow"/>
            <family val="2"/>
          </rPr>
          <t>29.490</t>
        </r>
      </text>
    </comment>
    <comment ref="F21" authorId="3" shapeId="0" xr:uid="{46EC7C18-D94E-EA45-81A9-A08F611DEED3}">
      <text>
        <r>
          <rPr>
            <sz val="12"/>
            <color rgb="FF000000"/>
            <rFont val="Aptos Narrow"/>
            <family val="2"/>
          </rPr>
          <t>W4 29190</t>
        </r>
      </text>
    </comment>
    <comment ref="C22" authorId="2" shapeId="0" xr:uid="{0D954008-5532-48C8-B8B8-4C182FF37055}">
      <text>
        <r>
          <rPr>
            <sz val="12"/>
            <color theme="1"/>
            <rFont val="Aptos Narrow"/>
            <family val="2"/>
            <scheme val="minor"/>
          </rPr>
          <t>Người dùng Không xác định:
39590000</t>
        </r>
      </text>
    </comment>
    <comment ref="D22" authorId="2" shapeId="0" xr:uid="{82F448F0-0C30-EC4C-A649-45AD8B0E36AE}">
      <text>
        <r>
          <rPr>
            <sz val="12"/>
            <color rgb="FF000000"/>
            <rFont val="Aptos Narrow"/>
            <family val="2"/>
          </rPr>
          <t xml:space="preserve">Người dùng Không xác định:
</t>
        </r>
        <r>
          <rPr>
            <sz val="12"/>
            <color rgb="FF000000"/>
            <rFont val="Aptos Narrow"/>
            <family val="2"/>
          </rPr>
          <t>39.390</t>
        </r>
      </text>
    </comment>
    <comment ref="F22" authorId="0" shapeId="0" xr:uid="{117CE26B-0066-014E-A7F1-904022C78B49}">
      <text>
        <r>
          <rPr>
            <b/>
            <sz val="10"/>
            <color rgb="FF000000"/>
            <rFont val="Tahoma"/>
            <family val="2"/>
          </rPr>
          <t>W4 39390</t>
        </r>
      </text>
    </comment>
    <comment ref="C28" authorId="2" shapeId="0" xr:uid="{4E269CF2-1EFF-0645-8A74-EDA40097F9BB}">
      <text>
        <r>
          <rPr>
            <sz val="12"/>
            <color theme="1"/>
            <rFont val="Aptos Narrow"/>
            <family val="2"/>
            <scheme val="minor"/>
          </rPr>
          <t>Người dùng Không xác định:
14090000</t>
        </r>
      </text>
    </comment>
    <comment ref="D28" authorId="2" shapeId="0" xr:uid="{2F16F4CD-3E14-1B4D-A4F7-02B40B9ED6A3}">
      <text>
        <r>
          <rPr>
            <sz val="12"/>
            <color theme="1"/>
            <rFont val="Aptos Narrow"/>
            <family val="2"/>
            <scheme val="minor"/>
          </rPr>
          <t>Người dùng Không xác định:
13.290</t>
        </r>
      </text>
    </comment>
    <comment ref="C29" authorId="2" shapeId="0" xr:uid="{86B9EF2A-7109-FA48-B525-4BA389D64F98}">
      <text>
        <r>
          <rPr>
            <sz val="12"/>
            <color theme="1"/>
            <rFont val="Aptos Narrow"/>
            <family val="2"/>
            <scheme val="minor"/>
          </rPr>
          <t>Người dùng Không xác định:
11990000</t>
        </r>
      </text>
    </comment>
    <comment ref="D29" authorId="2" shapeId="0" xr:uid="{A67B5A58-64CC-0149-8046-F4F851FBAA7C}">
      <text>
        <r>
          <rPr>
            <sz val="12"/>
            <color theme="1"/>
            <rFont val="Aptos Narrow"/>
            <family val="2"/>
            <scheme val="minor"/>
          </rPr>
          <t>Người dùng Không xác định:
11.590</t>
        </r>
      </text>
    </comment>
    <comment ref="C30" authorId="2" shapeId="0" xr:uid="{0C4118AB-C949-4E4B-8C5A-3F6917610D47}">
      <text>
        <r>
          <rPr>
            <sz val="12"/>
            <color theme="1"/>
            <rFont val="Aptos Narrow"/>
            <family val="2"/>
            <scheme val="minor"/>
          </rPr>
          <t>Người dùng Không xác định:
14990000</t>
        </r>
      </text>
    </comment>
    <comment ref="D30" authorId="2" shapeId="0" xr:uid="{0F998930-948F-6D49-A992-82F58560AC53}">
      <text>
        <r>
          <rPr>
            <sz val="12"/>
            <color theme="1"/>
            <rFont val="Aptos Narrow"/>
            <family val="2"/>
            <scheme val="minor"/>
          </rPr>
          <t>Người dùng Không xác định:
14990</t>
        </r>
      </text>
    </comment>
    <comment ref="B32" authorId="1" shapeId="0" xr:uid="{9972174D-B4F4-AE4A-BEBC-54B19A8B9B49}">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2" authorId="2" shapeId="0" xr:uid="{26F7F2E5-144C-B94C-9817-09913BA92F5A}">
      <text>
        <r>
          <rPr>
            <sz val="12"/>
            <color theme="1"/>
            <rFont val="Aptos Narrow"/>
            <family val="2"/>
            <scheme val="minor"/>
          </rPr>
          <t>Người dùng Không xác định:
49
90000</t>
        </r>
      </text>
    </comment>
    <comment ref="B33" authorId="1" shapeId="0" xr:uid="{3DD66462-9A53-8C48-A43F-F14CAD140C99}">
      <text>
        <r>
          <rPr>
            <b/>
            <sz val="10"/>
            <color rgb="FF000000"/>
            <rFont val="Tahoma"/>
            <family val="2"/>
          </rPr>
          <t xml:space="preserve">was 4490
</t>
        </r>
      </text>
    </comment>
    <comment ref="C33" authorId="2" shapeId="0" xr:uid="{7D062BFF-4FDD-9F40-BE4A-5D5512179712}">
      <text>
        <r>
          <rPr>
            <sz val="12"/>
            <color theme="1"/>
            <rFont val="Aptos Narrow"/>
            <family val="2"/>
            <scheme val="minor"/>
          </rPr>
          <t>Người dùng Không xác định:
4690000</t>
        </r>
      </text>
    </comment>
    <comment ref="B34" authorId="1" shapeId="0" xr:uid="{784C36ED-689F-CD4F-BB67-9D05367E95A2}">
      <text>
        <r>
          <rPr>
            <b/>
            <sz val="10"/>
            <color rgb="FF000000"/>
            <rFont val="Tahoma"/>
            <family val="2"/>
          </rPr>
          <t>was 3190</t>
        </r>
      </text>
    </comment>
    <comment ref="C34" authorId="2" shapeId="0" xr:uid="{5FD23243-B1A2-9740-8859-6A7A5BF6E069}">
      <text>
        <r>
          <rPr>
            <sz val="12"/>
            <color theme="1"/>
            <rFont val="Aptos Narrow"/>
            <family val="2"/>
            <scheme val="minor"/>
          </rPr>
          <t>Người dùng Không xác định:
3490000</t>
        </r>
      </text>
    </comment>
    <comment ref="F34" authorId="0" shapeId="0" xr:uid="{FDE3D8AA-D55F-EC48-9217-A51C57B29191}">
      <text>
        <r>
          <rPr>
            <b/>
            <sz val="10"/>
            <color rgb="FF000000"/>
            <rFont val="Tahoma"/>
            <family val="2"/>
          </rPr>
          <t>W4 3450</t>
        </r>
      </text>
    </comment>
    <comment ref="C35" authorId="2" shapeId="0" xr:uid="{74AAD1DF-D4BF-3446-B387-55BD2A322D40}">
      <text>
        <r>
          <rPr>
            <sz val="12"/>
            <color theme="1"/>
            <rFont val="Aptos Narrow"/>
            <family val="2"/>
            <scheme val="minor"/>
          </rPr>
          <t>Người dùng Không xác định:
6790000</t>
        </r>
      </text>
    </comment>
    <comment ref="C37" authorId="2" shapeId="0" xr:uid="{3DBC61AC-85E8-A245-B2A4-C790B8FB0B26}">
      <text>
        <r>
          <rPr>
            <sz val="12"/>
            <color theme="1"/>
            <rFont val="Aptos Narrow"/>
            <family val="2"/>
            <scheme val="minor"/>
          </rPr>
          <t>Người dùng Không xác định:
25290000</t>
        </r>
      </text>
    </comment>
    <comment ref="D37" authorId="2" shapeId="0" xr:uid="{4CA68583-CE4C-4E4E-A3B3-9BD8AF8669AF}">
      <text>
        <r>
          <rPr>
            <sz val="12"/>
            <color theme="1"/>
            <rFont val="Aptos Narrow"/>
            <family val="2"/>
            <scheme val="minor"/>
          </rPr>
          <t>Người dùng Không xác định:
25290</t>
        </r>
      </text>
    </comment>
    <comment ref="F37" authorId="0" shapeId="0" xr:uid="{7229BBDB-299E-8444-882D-CB68348B91CF}">
      <text>
        <r>
          <rPr>
            <b/>
            <sz val="10"/>
            <color rgb="FF000000"/>
            <rFont val="Tahoma"/>
            <family val="2"/>
          </rPr>
          <t>W4 25290</t>
        </r>
      </text>
    </comment>
    <comment ref="C38" authorId="2" shapeId="0" xr:uid="{6CEFC6A9-7CDD-7642-B6BD-8BFC7CF63BB0}">
      <text>
        <r>
          <rPr>
            <sz val="12"/>
            <color theme="1"/>
            <rFont val="Aptos Narrow"/>
            <family val="2"/>
            <scheme val="minor"/>
          </rPr>
          <t>Người dùng Không xác định:
29990000</t>
        </r>
      </text>
    </comment>
    <comment ref="D38" authorId="2" shapeId="0" xr:uid="{951CABD6-ADA6-C44E-8A0E-61A3927D0A14}">
      <text>
        <r>
          <rPr>
            <sz val="12"/>
            <color theme="1"/>
            <rFont val="Aptos Narrow"/>
            <family val="2"/>
            <scheme val="minor"/>
          </rPr>
          <t>Người dùng Không xác định:
29.990</t>
        </r>
      </text>
    </comment>
    <comment ref="F38" authorId="0" shapeId="0" xr:uid="{56371890-E115-5341-BD7D-B734102DAF63}">
      <text>
        <r>
          <rPr>
            <b/>
            <sz val="10"/>
            <color rgb="FF000000"/>
            <rFont val="Tahoma"/>
            <family val="2"/>
          </rPr>
          <t>W4 29990</t>
        </r>
      </text>
    </comment>
    <comment ref="C40" authorId="2" shapeId="0" xr:uid="{696601D0-B303-734F-A64A-1D670DDB6A0A}">
      <text>
        <r>
          <rPr>
            <sz val="12"/>
            <color theme="1"/>
            <rFont val="Aptos Narrow"/>
            <family val="2"/>
            <scheme val="minor"/>
          </rPr>
          <t>Người dùng Không xác định:
41690000</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Duy</author>
    <author>Người dùng Khách</author>
    <author>Mia</author>
    <author>Microsoft Office User</author>
    <author>Duy Ha Minh</author>
    <author>Dat's MacBook Pro</author>
  </authors>
  <commentList>
    <comment ref="F2" authorId="0" shapeId="0" xr:uid="{35D3A50D-B3D7-46B0-859D-5FB7626CA24D}">
      <text>
        <r>
          <rPr>
            <b/>
            <sz val="10"/>
            <color rgb="FF000000"/>
            <rFont val="Tahoma"/>
            <family val="2"/>
          </rPr>
          <t>W5 24690</t>
        </r>
      </text>
    </comment>
    <comment ref="C3" authorId="1" shapeId="0" xr:uid="{69D25829-47EC-44F5-BD73-17A247CA6A41}">
      <text>
        <r>
          <rPr>
            <sz val="12"/>
            <color theme="1"/>
            <rFont val="Aptos Narrow"/>
            <family val="2"/>
            <scheme val="minor"/>
          </rPr>
          <t>Người dùng Không xác định:
25990000</t>
        </r>
      </text>
    </comment>
    <comment ref="D3" authorId="1" shapeId="0" xr:uid="{CB67792F-A888-4855-9E76-8537A6DC76AF}">
      <text>
        <r>
          <rPr>
            <sz val="12"/>
            <color theme="1"/>
            <rFont val="Aptos Narrow"/>
            <family val="2"/>
            <scheme val="minor"/>
          </rPr>
          <t>Người dùng Không xác định:
25.790</t>
        </r>
      </text>
    </comment>
    <comment ref="E3" authorId="2" shapeId="0" xr:uid="{AA0711F9-570A-5E4C-89C1-C3921BF619F5}">
      <text>
        <r>
          <rPr>
            <b/>
            <sz val="10"/>
            <color rgb="FF000000"/>
            <rFont val="Tahoma"/>
            <family val="2"/>
          </rPr>
          <t>was 25490</t>
        </r>
      </text>
    </comment>
    <comment ref="F3" authorId="0" shapeId="0" xr:uid="{7573C519-B898-574B-8888-7A230F62A8FC}">
      <text>
        <r>
          <rPr>
            <b/>
            <sz val="10"/>
            <color rgb="FF000000"/>
            <rFont val="Tahoma"/>
            <family val="2"/>
          </rPr>
          <t>W5 25790</t>
        </r>
      </text>
    </comment>
    <comment ref="E4" authorId="2" shapeId="0" xr:uid="{990BB63F-FD2E-B942-B5F6-9CE740F9BCE4}">
      <text>
        <r>
          <rPr>
            <b/>
            <sz val="10"/>
            <color rgb="FF000000"/>
            <rFont val="Tahoma"/>
            <family val="2"/>
          </rPr>
          <t>was 33590</t>
        </r>
      </text>
    </comment>
    <comment ref="F4" authorId="0" shapeId="0" xr:uid="{3050A215-12EF-864D-AA5E-2A10722DC4CD}">
      <text>
        <r>
          <rPr>
            <b/>
            <sz val="10"/>
            <color rgb="FF000000"/>
            <rFont val="Tahoma"/>
            <family val="2"/>
          </rPr>
          <t>W5 34390</t>
        </r>
      </text>
    </comment>
    <comment ref="F5" authorId="0" shapeId="0" xr:uid="{F26DBEF6-2845-A34A-B356-5BD69F566814}">
      <text>
        <r>
          <rPr>
            <b/>
            <sz val="10"/>
            <color rgb="FF000000"/>
            <rFont val="Tahoma"/>
            <family val="2"/>
          </rPr>
          <t>W5 37690</t>
        </r>
      </text>
    </comment>
    <comment ref="F6" authorId="0" shapeId="0" xr:uid="{4653F959-5CED-4D73-892C-D47FBB81B3C8}">
      <text>
        <r>
          <rPr>
            <b/>
            <sz val="10"/>
            <color rgb="FF000000"/>
            <rFont val="Tahoma"/>
            <family val="2"/>
          </rPr>
          <t>W5 12870</t>
        </r>
      </text>
    </comment>
    <comment ref="F7" authorId="0" shapeId="0" xr:uid="{3930F29E-0238-4667-ADB7-4499CABB0981}">
      <text>
        <r>
          <rPr>
            <b/>
            <sz val="10"/>
            <color rgb="FF000000"/>
            <rFont val="Tahoma"/>
            <family val="2"/>
          </rPr>
          <t>W5 19690</t>
        </r>
      </text>
    </comment>
    <comment ref="B8" authorId="3" shapeId="0" xr:uid="{FD6DB5BA-8CC2-4B03-AD04-3AF1EEABBEA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F8" authorId="0" shapeId="0" xr:uid="{D65BC112-28CF-4F1B-8F69-3BBF8A1AB0F0}">
      <text>
        <r>
          <rPr>
            <b/>
            <sz val="10"/>
            <color rgb="FF000000"/>
            <rFont val="Tahoma"/>
            <family val="2"/>
          </rPr>
          <t>W5 23690</t>
        </r>
      </text>
    </comment>
    <comment ref="F9" authorId="0" shapeId="0" xr:uid="{C9483E82-2435-4EE8-AFF3-6BBD39EB99C8}">
      <text>
        <r>
          <rPr>
            <b/>
            <sz val="10"/>
            <color rgb="FF000000"/>
            <rFont val="Tahoma"/>
            <family val="2"/>
          </rPr>
          <t>W5 26990</t>
        </r>
      </text>
    </comment>
    <comment ref="B10" authorId="3" shapeId="0" xr:uid="{05BE4B28-A1BC-4241-BCAD-A27862157372}">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0" authorId="1" shapeId="0" xr:uid="{2686A721-8123-4549-A89E-1D1CB0C51877}">
      <text>
        <r>
          <rPr>
            <sz val="12"/>
            <color theme="1"/>
            <rFont val="Aptos Narrow"/>
            <family val="2"/>
            <scheme val="minor"/>
          </rPr>
          <t>Người dùng Không xác định:
32990000</t>
        </r>
      </text>
    </comment>
    <comment ref="D10" authorId="1" shapeId="0" xr:uid="{5CCD6730-064F-4C98-887F-7DE5ABECB301}">
      <text>
        <r>
          <rPr>
            <sz val="12"/>
            <color theme="1"/>
            <rFont val="Aptos Narrow"/>
            <family val="2"/>
            <scheme val="minor"/>
          </rPr>
          <t>:32.990</t>
        </r>
      </text>
    </comment>
    <comment ref="F10" authorId="4" shapeId="0" xr:uid="{4EE3A837-2E55-4267-9D21-50D0B4729651}">
      <text>
        <r>
          <rPr>
            <sz val="12"/>
            <color rgb="FF000000"/>
            <rFont val="Aptos Narrow"/>
            <family val="2"/>
          </rPr>
          <t>W5 32990</t>
        </r>
      </text>
    </comment>
    <comment ref="G10" authorId="5" shapeId="0" xr:uid="{AE43BE88-8D27-49C5-B644-7FA446A8A047}">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G11" authorId="5" shapeId="0" xr:uid="{0E36AC48-F4BF-4819-BE48-F4AB0E108776}">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C12" authorId="1" shapeId="0" xr:uid="{72019CD5-FD7D-41D0-A23D-F564D2C5CCFE}">
      <text>
        <r>
          <rPr>
            <sz val="12"/>
            <color theme="1"/>
            <rFont val="Aptos Narrow"/>
            <family val="2"/>
            <scheme val="minor"/>
          </rPr>
          <t>Người dùng Không xác định:
18990000</t>
        </r>
      </text>
    </comment>
    <comment ref="D13" authorId="1" shapeId="0" xr:uid="{1E46F6F6-E359-4944-ABB9-BE757128E183}">
      <text>
        <r>
          <rPr>
            <sz val="12"/>
            <color theme="1"/>
            <rFont val="Aptos Narrow"/>
            <family val="2"/>
            <scheme val="minor"/>
          </rPr>
          <t>Người dùng Không xác định:
13.490</t>
        </r>
      </text>
    </comment>
    <comment ref="F13" authorId="0" shapeId="0" xr:uid="{E8C1608D-4622-614D-B5C2-81BBC1C0EB0A}">
      <text>
        <r>
          <rPr>
            <b/>
            <sz val="10"/>
            <color rgb="FF000000"/>
            <rFont val="Tahoma"/>
            <family val="2"/>
          </rPr>
          <t>W5 13590</t>
        </r>
      </text>
    </comment>
    <comment ref="B14" authorId="3" shapeId="0" xr:uid="{58E84A43-3C45-4267-865B-F802F31B32A2}">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4" authorId="1" shapeId="0" xr:uid="{7E117786-6FF4-4CB7-940C-9D0E80FD08E0}">
      <text>
        <r>
          <rPr>
            <sz val="12"/>
            <color rgb="FF000000"/>
            <rFont val="Aptos Narrow"/>
            <family val="2"/>
          </rPr>
          <t xml:space="preserve">Người dùng Không xác định:
</t>
        </r>
        <r>
          <rPr>
            <sz val="12"/>
            <color rgb="FF000000"/>
            <rFont val="Aptos Narrow"/>
            <family val="2"/>
          </rPr>
          <t>12.090</t>
        </r>
      </text>
    </comment>
    <comment ref="F14" authorId="0" shapeId="0" xr:uid="{D7A03608-6B9A-3845-953A-DFDC37BF1A10}">
      <text>
        <r>
          <rPr>
            <b/>
            <sz val="10"/>
            <color rgb="FF000000"/>
            <rFont val="Tahoma"/>
            <family val="2"/>
          </rPr>
          <t>W5 12090</t>
        </r>
      </text>
    </comment>
    <comment ref="C15" authorId="1" shapeId="0" xr:uid="{C946094A-A117-4433-91BE-17A01E8E0535}">
      <text>
        <r>
          <rPr>
            <sz val="12"/>
            <color theme="1"/>
            <rFont val="Aptos Narrow"/>
            <family val="2"/>
            <scheme val="minor"/>
          </rPr>
          <t>Người dùng Không xác định:
13390000</t>
        </r>
      </text>
    </comment>
    <comment ref="D15" authorId="1" shapeId="0" xr:uid="{D0D241B7-B863-485F-B546-048BD7F3CBC5}">
      <text>
        <r>
          <rPr>
            <sz val="12"/>
            <color theme="1"/>
            <rFont val="Aptos Narrow"/>
            <family val="2"/>
            <scheme val="minor"/>
          </rPr>
          <t>Người dùng Không xác định:
13.390</t>
        </r>
      </text>
    </comment>
    <comment ref="E15" authorId="2" shapeId="0" xr:uid="{6BE68993-87E5-8F4E-B00D-9B68780E6459}">
      <text>
        <r>
          <rPr>
            <b/>
            <sz val="10"/>
            <color rgb="FF000000"/>
            <rFont val="Tahoma"/>
            <family val="2"/>
          </rPr>
          <t xml:space="preserve">was 13290
</t>
        </r>
        <r>
          <rPr>
            <b/>
            <sz val="10"/>
            <color rgb="FF000000"/>
            <rFont val="Tahoma"/>
            <family val="2"/>
          </rPr>
          <t xml:space="preserve">
</t>
        </r>
        <r>
          <rPr>
            <b/>
            <sz val="10"/>
            <color rgb="FF000000"/>
            <rFont val="Tahoma"/>
            <family val="2"/>
          </rPr>
          <t>HSSV 200</t>
        </r>
      </text>
    </comment>
    <comment ref="F15" authorId="0" shapeId="0" xr:uid="{58BB841F-9F60-0245-B4B8-DB260B76666E}">
      <text>
        <r>
          <rPr>
            <b/>
            <sz val="10"/>
            <color rgb="FF000000"/>
            <rFont val="Tahoma"/>
            <family val="2"/>
          </rPr>
          <t>W5 13390</t>
        </r>
      </text>
    </comment>
    <comment ref="B16" authorId="3" shapeId="0" xr:uid="{42CF6ACC-B01E-48AE-B1D0-5B69A26C4D67}">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6" authorId="1" shapeId="0" xr:uid="{C639B159-1731-4CEC-8082-3A932B979756}">
      <text>
        <r>
          <rPr>
            <sz val="12"/>
            <color theme="1"/>
            <rFont val="Aptos Narrow"/>
            <family val="2"/>
            <scheme val="minor"/>
          </rPr>
          <t>Người dùng Không xác định:
9590000</t>
        </r>
      </text>
    </comment>
    <comment ref="D16" authorId="1" shapeId="0" xr:uid="{0B0046B0-8932-4372-AEC6-1BAC38ED4328}">
      <text>
        <r>
          <rPr>
            <sz val="12"/>
            <color theme="1"/>
            <rFont val="Aptos Narrow"/>
            <family val="2"/>
            <scheme val="minor"/>
          </rPr>
          <t>Người dùng Không xác định:
9.490</t>
        </r>
      </text>
    </comment>
    <comment ref="E16" authorId="2" shapeId="0" xr:uid="{85B684DC-B834-E747-AEBD-B2EDB844967B}">
      <text>
        <r>
          <rPr>
            <b/>
            <sz val="10"/>
            <color rgb="FF000000"/>
            <rFont val="Tahoma"/>
            <family val="2"/>
          </rPr>
          <t xml:space="preserve">was 9190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6" authorId="0" shapeId="0" xr:uid="{2A2FF63B-1023-0342-A49E-FC5A7B39552B}">
      <text>
        <r>
          <rPr>
            <b/>
            <sz val="10"/>
            <color rgb="FF000000"/>
            <rFont val="Tahoma"/>
            <family val="2"/>
          </rPr>
          <t>W5 9590</t>
        </r>
      </text>
    </comment>
    <comment ref="B17" authorId="3" shapeId="0" xr:uid="{CBF18B99-3D61-43B8-9524-6780F98A7B6A}">
      <text>
        <r>
          <rPr>
            <b/>
            <sz val="10"/>
            <color rgb="FF000000"/>
            <rFont val="Tahoma"/>
            <family val="2"/>
          </rPr>
          <t>was 14390</t>
        </r>
      </text>
    </comment>
    <comment ref="C17" authorId="1" shapeId="0" xr:uid="{E02F03EB-C1B9-40FE-A76A-D5172E35C140}">
      <text>
        <r>
          <rPr>
            <sz val="12"/>
            <color theme="1"/>
            <rFont val="Aptos Narrow"/>
            <family val="2"/>
            <scheme val="minor"/>
          </rPr>
          <t>Người dùng Không xác định:
13690000</t>
        </r>
      </text>
    </comment>
    <comment ref="D17" authorId="1" shapeId="0" xr:uid="{7474CB8D-A643-460E-BE6D-FA8EAC3970AE}">
      <text>
        <r>
          <rPr>
            <sz val="12"/>
            <color theme="1"/>
            <rFont val="Aptos Narrow"/>
            <family val="2"/>
            <scheme val="minor"/>
          </rPr>
          <t>13.490</t>
        </r>
      </text>
    </comment>
    <comment ref="F17" authorId="1" shapeId="0" xr:uid="{BCB19DCD-896E-4284-9AAC-EFEF091A94D7}">
      <text>
        <r>
          <rPr>
            <sz val="12"/>
            <color rgb="FF000000"/>
            <rFont val="Aptos Narrow"/>
            <family val="2"/>
          </rPr>
          <t>W5 13490</t>
        </r>
      </text>
    </comment>
    <comment ref="G17" authorId="5" shapeId="0" xr:uid="{34D9D031-7766-42A9-A548-DFB3A0D541CF}">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8" authorId="1" shapeId="0" xr:uid="{700F4AD6-9513-4D64-BEE2-804D78192642}">
      <text>
        <r>
          <rPr>
            <sz val="12"/>
            <color theme="1"/>
            <rFont val="Aptos Narrow"/>
            <family val="2"/>
            <scheme val="minor"/>
          </rPr>
          <t>Người dùng Không xác định:
21790000</t>
        </r>
      </text>
    </comment>
    <comment ref="D18" authorId="1" shapeId="0" xr:uid="{020ACD7F-0135-43B4-BB79-F33E358A0ACD}">
      <text>
        <r>
          <rPr>
            <sz val="12"/>
            <color theme="1"/>
            <rFont val="Aptos Narrow"/>
            <family val="2"/>
            <scheme val="minor"/>
          </rPr>
          <t>19.290</t>
        </r>
      </text>
    </comment>
    <comment ref="F18" authorId="1" shapeId="0" xr:uid="{D2CE39CA-3C2C-4585-955B-648C3D3D11D4}">
      <text>
        <r>
          <rPr>
            <sz val="12"/>
            <color rgb="FF000000"/>
            <rFont val="Aptos Narrow"/>
            <family val="2"/>
          </rPr>
          <t>W5 19290</t>
        </r>
      </text>
    </comment>
    <comment ref="D19" authorId="1" shapeId="0" xr:uid="{A15E86BA-C369-4100-BE76-6972B426E780}">
      <text>
        <r>
          <rPr>
            <sz val="12"/>
            <color rgb="FF000000"/>
            <rFont val="Aptos Narrow"/>
            <family val="2"/>
          </rPr>
          <t xml:space="preserve">Người dùng Không xác định:
</t>
        </r>
        <r>
          <rPr>
            <sz val="12"/>
            <color rgb="FF000000"/>
            <rFont val="Aptos Narrow"/>
            <family val="2"/>
          </rPr>
          <t>27.990</t>
        </r>
      </text>
    </comment>
    <comment ref="B20" authorId="3" shapeId="0" xr:uid="{C28FCB60-8C2A-4409-829E-39820100DF32}">
      <text>
        <r>
          <rPr>
            <b/>
            <sz val="10"/>
            <color rgb="FF000000"/>
            <rFont val="Tahoma"/>
            <family val="2"/>
          </rPr>
          <t>was 36640</t>
        </r>
      </text>
    </comment>
    <comment ref="F21" authorId="4" shapeId="0" xr:uid="{26CE5C97-CEA4-4396-B03D-2C451FA7829C}">
      <text>
        <r>
          <rPr>
            <sz val="12"/>
            <color rgb="FF000000"/>
            <rFont val="Aptos Narrow"/>
            <family val="2"/>
          </rPr>
          <t>W5 24490</t>
        </r>
      </text>
    </comment>
    <comment ref="C22" authorId="1" shapeId="0" xr:uid="{15BBD52D-C4B7-40BD-B0FD-4EF2288D2113}">
      <text>
        <r>
          <rPr>
            <sz val="12"/>
            <color theme="1"/>
            <rFont val="Aptos Narrow"/>
            <family val="2"/>
            <scheme val="minor"/>
          </rPr>
          <t>Người dùng Không xác định:
39390000</t>
        </r>
      </text>
    </comment>
    <comment ref="D22" authorId="1" shapeId="0" xr:uid="{8C5DCE0E-B82C-4136-97BD-D5C1DBEB38B0}">
      <text>
        <r>
          <rPr>
            <sz val="12"/>
            <color rgb="FF000000"/>
            <rFont val="Aptos Narrow"/>
            <family val="2"/>
          </rPr>
          <t xml:space="preserve">Người dùng Không xác định:
</t>
        </r>
        <r>
          <rPr>
            <sz val="12"/>
            <color rgb="FF000000"/>
            <rFont val="Aptos Narrow"/>
            <family val="2"/>
          </rPr>
          <t>39.390</t>
        </r>
      </text>
    </comment>
    <comment ref="C23" authorId="1" shapeId="0" xr:uid="{C5E4AC60-CB2C-479B-9E44-F44310348B87}">
      <text>
        <r>
          <rPr>
            <sz val="12"/>
            <color theme="1"/>
            <rFont val="Aptos Narrow"/>
            <family val="2"/>
            <scheme val="minor"/>
          </rPr>
          <t>Người dùng Không xác định:
6790000</t>
        </r>
      </text>
    </comment>
    <comment ref="D23" authorId="1" shapeId="0" xr:uid="{1165748B-5774-4237-8332-6C2EA32EE68E}">
      <text>
        <r>
          <rPr>
            <sz val="12"/>
            <color theme="1"/>
            <rFont val="Aptos Narrow"/>
            <family val="2"/>
            <scheme val="minor"/>
          </rPr>
          <t>Người dùng Không xác định:
6.790</t>
        </r>
      </text>
    </comment>
    <comment ref="E23" authorId="2" shapeId="0" xr:uid="{E0682D82-4ED6-A843-8FBF-FB71C19E6C70}">
      <text>
        <r>
          <rPr>
            <b/>
            <sz val="10"/>
            <color rgb="FF000000"/>
            <rFont val="Tahoma"/>
            <family val="2"/>
          </rPr>
          <t>was 6490</t>
        </r>
      </text>
    </comment>
    <comment ref="F23" authorId="0" shapeId="0" xr:uid="{F4ED5938-ADA8-D243-A5E7-A633EAEF68FB}">
      <text>
        <r>
          <rPr>
            <b/>
            <sz val="10"/>
            <color rgb="FF000000"/>
            <rFont val="Tahoma"/>
            <family val="2"/>
          </rPr>
          <t>W5 6790</t>
        </r>
      </text>
    </comment>
    <comment ref="C24" authorId="1" shapeId="0" xr:uid="{90C8E73C-7226-41EF-BC5F-050D5B8C242E}">
      <text>
        <r>
          <rPr>
            <sz val="12"/>
            <color theme="1"/>
            <rFont val="Aptos Narrow"/>
            <family val="2"/>
            <scheme val="minor"/>
          </rPr>
          <t>Người dùng Không xác định:
8390000</t>
        </r>
      </text>
    </comment>
    <comment ref="D24" authorId="1" shapeId="0" xr:uid="{581A7E33-58A8-4063-A885-1D5B6684BB0C}">
      <text>
        <r>
          <rPr>
            <sz val="12"/>
            <color theme="1"/>
            <rFont val="Aptos Narrow"/>
            <family val="2"/>
            <scheme val="minor"/>
          </rPr>
          <t>Người dùng Không xác định:
8.390</t>
        </r>
      </text>
    </comment>
    <comment ref="E24" authorId="2" shapeId="0" xr:uid="{92199894-6432-3544-8FD6-04558FE57741}">
      <text>
        <r>
          <rPr>
            <b/>
            <sz val="10"/>
            <color rgb="FF000000"/>
            <rFont val="Tahoma"/>
            <family val="2"/>
          </rPr>
          <t>was 7990</t>
        </r>
      </text>
    </comment>
    <comment ref="F24" authorId="0" shapeId="0" xr:uid="{C4F2B529-8F60-4A4D-8F8E-1DF05A5036A3}">
      <text>
        <r>
          <rPr>
            <b/>
            <sz val="10"/>
            <color rgb="FF000000"/>
            <rFont val="Tahoma"/>
            <family val="2"/>
          </rPr>
          <t>W5 8390</t>
        </r>
      </text>
    </comment>
    <comment ref="C25" authorId="1" shapeId="0" xr:uid="{E7D46BC6-A401-49D0-BEF0-123779F93F7C}">
      <text>
        <r>
          <rPr>
            <sz val="12"/>
            <color theme="1"/>
            <rFont val="Aptos Narrow"/>
            <family val="2"/>
            <scheme val="minor"/>
          </rPr>
          <t>Người dùng Không xác định:
7690000</t>
        </r>
      </text>
    </comment>
    <comment ref="D25" authorId="1" shapeId="0" xr:uid="{AC7D686D-0F1C-4A0E-9BAB-1F81BAC6E30E}">
      <text>
        <r>
          <rPr>
            <sz val="12"/>
            <color theme="1"/>
            <rFont val="Aptos Narrow"/>
            <family val="2"/>
            <scheme val="minor"/>
          </rPr>
          <t>Người dùng Không xác định:
7.690</t>
        </r>
      </text>
    </comment>
    <comment ref="E25" authorId="2" shapeId="0" xr:uid="{DCEF70B7-0769-5C42-A708-D83CE5B465E6}">
      <text>
        <r>
          <rPr>
            <b/>
            <sz val="10"/>
            <color rgb="FF000000"/>
            <rFont val="Tahoma"/>
            <family val="2"/>
          </rPr>
          <t>was 7390</t>
        </r>
      </text>
    </comment>
    <comment ref="F25" authorId="0" shapeId="0" xr:uid="{A75DA722-6165-E549-A640-B6E8C45A6D3D}">
      <text>
        <r>
          <rPr>
            <b/>
            <sz val="10"/>
            <color rgb="FF000000"/>
            <rFont val="Tahoma"/>
            <family val="2"/>
          </rPr>
          <t>W5 7690</t>
        </r>
      </text>
    </comment>
    <comment ref="C26" authorId="1" shapeId="0" xr:uid="{020B08A3-0E58-482F-9E8C-6531DD785277}">
      <text>
        <r>
          <rPr>
            <sz val="12"/>
            <color theme="1"/>
            <rFont val="Aptos Narrow"/>
            <family val="2"/>
            <scheme val="minor"/>
          </rPr>
          <t>Người dùng Không xác định:
9190000</t>
        </r>
      </text>
    </comment>
    <comment ref="D26" authorId="1" shapeId="0" xr:uid="{580BAA06-5E6C-417D-8911-E0961C4AB1BB}">
      <text>
        <r>
          <rPr>
            <sz val="12"/>
            <color theme="1"/>
            <rFont val="Aptos Narrow"/>
            <family val="2"/>
            <scheme val="minor"/>
          </rPr>
          <t>Người dùng Không xác định:
9.190</t>
        </r>
      </text>
    </comment>
    <comment ref="E26" authorId="2" shapeId="0" xr:uid="{C0A2BF42-02F7-414F-A89E-C5CD9962795E}">
      <text>
        <r>
          <rPr>
            <b/>
            <sz val="10"/>
            <color rgb="FF000000"/>
            <rFont val="Tahoma"/>
            <family val="2"/>
          </rPr>
          <t>was 8990</t>
        </r>
        <r>
          <rPr>
            <sz val="10"/>
            <color rgb="FF000000"/>
            <rFont val="Tahoma"/>
            <family val="2"/>
          </rPr>
          <t xml:space="preserve">
</t>
        </r>
      </text>
    </comment>
    <comment ref="F26" authorId="0" shapeId="0" xr:uid="{1F46A38D-0F8E-5E45-8AED-B01ED52642DA}">
      <text>
        <r>
          <rPr>
            <b/>
            <sz val="10"/>
            <color rgb="FF000000"/>
            <rFont val="Tahoma"/>
            <family val="2"/>
          </rPr>
          <t>W5 9190</t>
        </r>
      </text>
    </comment>
    <comment ref="C27" authorId="1" shapeId="0" xr:uid="{E31694D4-E5AA-48D4-B37D-9B919BF681BE}">
      <text>
        <r>
          <rPr>
            <sz val="12"/>
            <color theme="1"/>
            <rFont val="Aptos Narrow"/>
            <family val="2"/>
            <scheme val="minor"/>
          </rPr>
          <t>Người dùng Không xác định:
11190000</t>
        </r>
      </text>
    </comment>
    <comment ref="E27" authorId="2" shapeId="0" xr:uid="{90E9CAD0-8092-DC46-9559-86352471413C}">
      <text>
        <r>
          <rPr>
            <b/>
            <sz val="10"/>
            <color rgb="FF000000"/>
            <rFont val="Tahoma"/>
            <family val="2"/>
          </rPr>
          <t>was 10690</t>
        </r>
        <r>
          <rPr>
            <sz val="10"/>
            <color rgb="FF000000"/>
            <rFont val="Tahoma"/>
            <family val="2"/>
          </rPr>
          <t xml:space="preserve">
</t>
        </r>
      </text>
    </comment>
    <comment ref="F27" authorId="0" shapeId="0" xr:uid="{14DF4ABD-BF4C-0045-9764-4F3FBEA1E44A}">
      <text>
        <r>
          <rPr>
            <b/>
            <sz val="10"/>
            <color rgb="FF000000"/>
            <rFont val="Tahoma"/>
            <family val="2"/>
          </rPr>
          <t>W5 11190</t>
        </r>
      </text>
    </comment>
    <comment ref="C28" authorId="1" shapeId="0" xr:uid="{45380A27-E549-47A7-92BD-0490C1CB74C5}">
      <text>
        <r>
          <rPr>
            <sz val="12"/>
            <color theme="1"/>
            <rFont val="Aptos Narrow"/>
            <family val="2"/>
            <scheme val="minor"/>
          </rPr>
          <t>Người dùng Không xác định:
14090000</t>
        </r>
      </text>
    </comment>
    <comment ref="D28" authorId="1" shapeId="0" xr:uid="{D3D979DC-9DED-4A3D-8241-8D73AC792BC3}">
      <text>
        <r>
          <rPr>
            <sz val="12"/>
            <color rgb="FF000000"/>
            <rFont val="Aptos Narrow"/>
            <family val="2"/>
          </rPr>
          <t xml:space="preserve">Người dùng Không xác định:
</t>
        </r>
        <r>
          <rPr>
            <sz val="12"/>
            <color rgb="FF000000"/>
            <rFont val="Aptos Narrow"/>
            <family val="2"/>
          </rPr>
          <t>14090</t>
        </r>
      </text>
    </comment>
    <comment ref="E28" authorId="2" shapeId="0" xr:uid="{049D621E-7FF8-2C45-AC62-B7DF5678A493}">
      <text>
        <r>
          <rPr>
            <b/>
            <sz val="10"/>
            <color rgb="FF000000"/>
            <rFont val="Tahoma"/>
            <family val="2"/>
          </rPr>
          <t>was 13990</t>
        </r>
      </text>
    </comment>
    <comment ref="F28" authorId="0" shapeId="0" xr:uid="{F919F93E-7EC5-8F4D-9E90-339F131D20B8}">
      <text>
        <r>
          <rPr>
            <b/>
            <sz val="10"/>
            <color rgb="FF000000"/>
            <rFont val="Tahoma"/>
            <family val="2"/>
          </rPr>
          <t>W5 14090</t>
        </r>
      </text>
    </comment>
    <comment ref="C29" authorId="1" shapeId="0" xr:uid="{E4C7D33C-1D33-4032-AE02-CA4AAD71F884}">
      <text>
        <r>
          <rPr>
            <sz val="12"/>
            <color theme="1"/>
            <rFont val="Aptos Narrow"/>
            <family val="2"/>
            <scheme val="minor"/>
          </rPr>
          <t>Người dùng Không xác định:11990000</t>
        </r>
      </text>
    </comment>
    <comment ref="D29" authorId="1" shapeId="0" xr:uid="{9548DF84-78F5-43AA-9840-F24FF022A5B6}">
      <text>
        <r>
          <rPr>
            <sz val="12"/>
            <color theme="1"/>
            <rFont val="Aptos Narrow"/>
            <family val="2"/>
            <scheme val="minor"/>
          </rPr>
          <t>Người dùng Không xác định:
11.990</t>
        </r>
      </text>
    </comment>
    <comment ref="E29" authorId="2" shapeId="0" xr:uid="{81927F63-80B4-344E-B9BB-CC1D8FDB5941}">
      <text>
        <r>
          <rPr>
            <b/>
            <sz val="10"/>
            <color rgb="FF000000"/>
            <rFont val="Tahoma"/>
            <family val="2"/>
          </rPr>
          <t>was 11490</t>
        </r>
      </text>
    </comment>
    <comment ref="F29" authorId="0" shapeId="0" xr:uid="{8B3D2A7E-1BB0-6E44-95CE-5F2C089399D3}">
      <text>
        <r>
          <rPr>
            <b/>
            <sz val="10"/>
            <color rgb="FF000000"/>
            <rFont val="Tahoma"/>
            <family val="2"/>
          </rPr>
          <t>W5 11990</t>
        </r>
      </text>
    </comment>
    <comment ref="C30" authorId="1" shapeId="0" xr:uid="{8C675797-C3E9-4A27-88EB-84CEA2D2232D}">
      <text>
        <r>
          <rPr>
            <sz val="12"/>
            <color theme="1"/>
            <rFont val="Aptos Narrow"/>
            <family val="2"/>
            <scheme val="minor"/>
          </rPr>
          <t>Người dùng Không xác định:
14990000</t>
        </r>
      </text>
    </comment>
    <comment ref="D30" authorId="1" shapeId="0" xr:uid="{3DD8A211-4E59-425B-AD12-AEC4022727E1}">
      <text>
        <r>
          <rPr>
            <sz val="12"/>
            <color theme="1"/>
            <rFont val="Aptos Narrow"/>
            <family val="2"/>
            <scheme val="minor"/>
          </rPr>
          <t>Người dùng Không xác định:
14990</t>
        </r>
      </text>
    </comment>
    <comment ref="E30" authorId="2" shapeId="0" xr:uid="{2C7EAEEB-7D87-5840-9EFD-6EC37DA1A6D1}">
      <text>
        <r>
          <rPr>
            <b/>
            <sz val="10"/>
            <color rgb="FF000000"/>
            <rFont val="Tahoma"/>
            <family val="2"/>
          </rPr>
          <t>was 14490</t>
        </r>
      </text>
    </comment>
    <comment ref="F30" authorId="0" shapeId="0" xr:uid="{E178F625-F9A2-1D48-A3EA-5A84755AC2E8}">
      <text>
        <r>
          <rPr>
            <b/>
            <sz val="10"/>
            <color rgb="FF000000"/>
            <rFont val="Tahoma"/>
            <family val="2"/>
          </rPr>
          <t>W5 14090</t>
        </r>
      </text>
    </comment>
    <comment ref="B32" authorId="3" shapeId="0" xr:uid="{BF14DDAC-6349-4E8C-9774-D5B6DE053DEB}">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3" authorId="3" shapeId="0" xr:uid="{028FD4E3-8D33-4BBB-B46E-1D9E95B36C28}">
      <text>
        <r>
          <rPr>
            <b/>
            <sz val="10"/>
            <color rgb="FF000000"/>
            <rFont val="Tahoma"/>
            <family val="2"/>
          </rPr>
          <t xml:space="preserve">was 4490
</t>
        </r>
      </text>
    </comment>
    <comment ref="C33" authorId="1" shapeId="0" xr:uid="{59F3011C-A477-4005-8758-3FEE136EA600}">
      <text>
        <r>
          <rPr>
            <sz val="12"/>
            <color theme="1"/>
            <rFont val="Aptos Narrow"/>
            <family val="2"/>
            <scheme val="minor"/>
          </rPr>
          <t>Người dùng Không xác định:
4590000</t>
        </r>
      </text>
    </comment>
    <comment ref="D33" authorId="1" shapeId="0" xr:uid="{EF59A815-BC28-4873-B7C5-13612A46E550}">
      <text>
        <r>
          <rPr>
            <sz val="12"/>
            <color theme="1"/>
            <rFont val="Aptos Narrow"/>
            <family val="2"/>
            <scheme val="minor"/>
          </rPr>
          <t>Người dùng Không xác định:
4.550</t>
        </r>
      </text>
    </comment>
    <comment ref="E33" authorId="2" shapeId="0" xr:uid="{336C8D4A-3C74-CF4D-8917-8C475872D751}">
      <text>
        <r>
          <rPr>
            <b/>
            <sz val="10"/>
            <color rgb="FF000000"/>
            <rFont val="Tahoma"/>
            <family val="2"/>
          </rPr>
          <t>was 4490</t>
        </r>
        <r>
          <rPr>
            <sz val="10"/>
            <color rgb="FF000000"/>
            <rFont val="Tahoma"/>
            <family val="2"/>
          </rPr>
          <t xml:space="preserve">
</t>
        </r>
      </text>
    </comment>
    <comment ref="F33" authorId="0" shapeId="0" xr:uid="{01DBFD4F-1812-3141-9904-B3865B36A42A}">
      <text>
        <r>
          <rPr>
            <b/>
            <sz val="10"/>
            <color rgb="FF000000"/>
            <rFont val="Tahoma"/>
            <family val="2"/>
          </rPr>
          <t>W5 4950</t>
        </r>
      </text>
    </comment>
    <comment ref="B34" authorId="3" shapeId="0" xr:uid="{6D6E8EF8-2A5E-44E4-AB83-01334EDED469}">
      <text>
        <r>
          <rPr>
            <b/>
            <sz val="10"/>
            <color rgb="FF000000"/>
            <rFont val="Tahoma"/>
            <family val="2"/>
          </rPr>
          <t>was 3190</t>
        </r>
      </text>
    </comment>
    <comment ref="C34" authorId="1" shapeId="0" xr:uid="{46B83EAC-B668-4ECB-A287-6F5A159EB2A4}">
      <text>
        <r>
          <rPr>
            <sz val="12"/>
            <color theme="1"/>
            <rFont val="Aptos Narrow"/>
            <family val="2"/>
            <scheme val="minor"/>
          </rPr>
          <t>Người dùng Không xác định:
3390000</t>
        </r>
      </text>
    </comment>
    <comment ref="D34" authorId="1" shapeId="0" xr:uid="{255A2AEC-7E4E-4804-AA3D-EDB5F009B26A}">
      <text>
        <r>
          <rPr>
            <sz val="12"/>
            <color theme="1"/>
            <rFont val="Aptos Narrow"/>
            <family val="2"/>
            <scheme val="minor"/>
          </rPr>
          <t>Người dùng Không xác định:
3.590</t>
        </r>
      </text>
    </comment>
    <comment ref="E34" authorId="2" shapeId="0" xr:uid="{310005BC-3630-1348-9347-D2A93ACDEE6C}">
      <text>
        <r>
          <rPr>
            <b/>
            <sz val="10"/>
            <color rgb="FF000000"/>
            <rFont val="Tahoma"/>
            <family val="2"/>
          </rPr>
          <t>was 3390</t>
        </r>
      </text>
    </comment>
    <comment ref="F34" authorId="0" shapeId="0" xr:uid="{83494B09-FD47-4A7A-AD24-3CC10ED1F814}">
      <text>
        <r>
          <rPr>
            <b/>
            <sz val="10"/>
            <color rgb="FF000000"/>
            <rFont val="Tahoma"/>
            <family val="2"/>
          </rPr>
          <t>W5 3490</t>
        </r>
      </text>
    </comment>
    <comment ref="C35" authorId="1" shapeId="0" xr:uid="{A18E6C2E-58A0-4972-894A-6F64BFDB2FB1}">
      <text>
        <r>
          <rPr>
            <sz val="12"/>
            <color theme="1"/>
            <rFont val="Aptos Narrow"/>
            <family val="2"/>
            <scheme val="minor"/>
          </rPr>
          <t xml:space="preserve">Người dùng Không xác định:
6590000
</t>
        </r>
      </text>
    </comment>
    <comment ref="D35" authorId="1" shapeId="0" xr:uid="{B82B5DD5-DEDB-421E-AC9F-6813BEF60F59}">
      <text>
        <r>
          <rPr>
            <sz val="12"/>
            <color theme="1"/>
            <rFont val="Aptos Narrow"/>
            <family val="2"/>
            <scheme val="minor"/>
          </rPr>
          <t>Người dùng Không xác định:
6.590</t>
        </r>
      </text>
    </comment>
    <comment ref="E35" authorId="2" shapeId="0" xr:uid="{517C6B00-955F-5E4F-8A11-C676E96990F3}">
      <text>
        <r>
          <rPr>
            <b/>
            <sz val="10"/>
            <color rgb="FF000000"/>
            <rFont val="Tahoma"/>
            <family val="2"/>
          </rPr>
          <t>was 6390</t>
        </r>
        <r>
          <rPr>
            <sz val="10"/>
            <color rgb="FF000000"/>
            <rFont val="Tahoma"/>
            <family val="2"/>
          </rPr>
          <t xml:space="preserve">
</t>
        </r>
      </text>
    </comment>
    <comment ref="F35" authorId="0" shapeId="0" xr:uid="{8F99B057-164A-3F47-97EC-2A07440AEF0E}">
      <text>
        <r>
          <rPr>
            <b/>
            <sz val="10"/>
            <color rgb="FF000000"/>
            <rFont val="Tahoma"/>
            <family val="2"/>
          </rPr>
          <t>W5 6590</t>
        </r>
      </text>
    </comment>
    <comment ref="D40" authorId="1" shapeId="0" xr:uid="{11DDADD2-FCCB-4718-B4BB-BEFEE01518DE}">
      <text>
        <r>
          <rPr>
            <sz val="12"/>
            <color theme="1"/>
            <rFont val="Aptos Narrow"/>
            <family val="2"/>
            <scheme val="minor"/>
          </rPr>
          <t>Người dùng Không xác định:
41.690</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Duy</author>
    <author>Người dùng Khách</author>
    <author>danielnguyen6111998@gmail.com</author>
    <author>Microsoft Office User</author>
    <author>Duy Ha Minh</author>
    <author>Dat's MacBook Pro</author>
    <author>Mia</author>
  </authors>
  <commentList>
    <comment ref="F2" authorId="0" shapeId="0" xr:uid="{72FB07A4-5AC2-EB41-A4CB-649C62DFF009}">
      <text>
        <r>
          <rPr>
            <b/>
            <sz val="10"/>
            <color rgb="FF000000"/>
            <rFont val="Tahoma"/>
            <family val="2"/>
          </rPr>
          <t>W6 24190</t>
        </r>
      </text>
    </comment>
    <comment ref="C3" authorId="1" shapeId="0" xr:uid="{ED80A438-556C-DD4E-BE44-FEF3BC09121B}">
      <text>
        <r>
          <rPr>
            <sz val="12"/>
            <color theme="1"/>
            <rFont val="Aptos Narrow"/>
            <family val="2"/>
            <scheme val="minor"/>
          </rPr>
          <t>Người dùng Không xác định:
25990000</t>
        </r>
      </text>
    </comment>
    <comment ref="F3" authorId="0" shapeId="0" xr:uid="{E64AD3D2-4642-0E41-93B8-53EF6AD43D05}">
      <text>
        <r>
          <rPr>
            <b/>
            <sz val="10"/>
            <color rgb="FF000000"/>
            <rFont val="Tahoma"/>
            <family val="2"/>
          </rPr>
          <t>W6 24890</t>
        </r>
      </text>
    </comment>
    <comment ref="C4" authorId="2" shapeId="0" xr:uid="{06663238-A515-4BA9-9765-C4BED8163E5B}">
      <text>
        <r>
          <rPr>
            <sz val="12"/>
            <color theme="1"/>
            <rFont val="Aptos Narrow"/>
            <family val="2"/>
            <scheme val="minor"/>
          </rPr>
          <t>danielnguyen6111998@gmail.com:
34690000</t>
        </r>
      </text>
    </comment>
    <comment ref="D4" authorId="1" shapeId="0" xr:uid="{26987549-49D7-49D8-AFB0-92741376408E}">
      <text>
        <r>
          <rPr>
            <sz val="12"/>
            <color theme="1"/>
            <rFont val="Aptos Narrow"/>
            <family val="2"/>
            <scheme val="minor"/>
          </rPr>
          <t>Người dùng Không xác định:
34.390</t>
        </r>
      </text>
    </comment>
    <comment ref="C5" authorId="2" shapeId="0" xr:uid="{B1D75848-0D56-43C7-AF15-63B5393689E4}">
      <text>
        <r>
          <rPr>
            <sz val="12"/>
            <color theme="1"/>
            <rFont val="Aptos Narrow"/>
            <family val="2"/>
            <scheme val="minor"/>
          </rPr>
          <t>danielnguyen6111998@gmail.com:
37990000</t>
        </r>
      </text>
    </comment>
    <comment ref="D7" authorId="1" shapeId="0" xr:uid="{6794E4E8-F100-43DC-9380-28ECD506C6E4}">
      <text>
        <r>
          <rPr>
            <sz val="12"/>
            <color theme="1"/>
            <rFont val="Aptos Narrow"/>
            <family val="2"/>
            <scheme val="minor"/>
          </rPr>
          <t>Người dùng Không xác định:
19.690</t>
        </r>
      </text>
    </comment>
    <comment ref="B8" authorId="3" shapeId="0" xr:uid="{2921A773-DEF3-6C4C-AB6D-4DCA50E2FE7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B10" authorId="3" shapeId="0" xr:uid="{F5E771CF-2CE9-3145-8C86-01B3BDA3F83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10" authorId="4" shapeId="0" xr:uid="{35CCCCF9-8AEC-2B43-95A3-1DE98BBF01D9}">
      <text>
        <r>
          <rPr>
            <sz val="12"/>
            <color rgb="FF000000"/>
            <rFont val="Aptos Narrow"/>
            <family val="2"/>
          </rPr>
          <t>W6 31490</t>
        </r>
      </text>
    </comment>
    <comment ref="G10" authorId="5" shapeId="0" xr:uid="{B95958E1-5859-1F4D-A63E-7FFFD7F2CEC0}">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G11" authorId="5" shapeId="0" xr:uid="{9E5A3773-BEE7-864C-90F6-F890D297D3C8}">
      <text>
        <r>
          <rPr>
            <b/>
            <sz val="10"/>
            <color rgb="FF000000"/>
            <rFont val="Tahoma"/>
            <family val="2"/>
          </rPr>
          <t>Dat's MacBook Pro:</t>
        </r>
        <r>
          <rPr>
            <sz val="10"/>
            <color rgb="FF000000"/>
            <rFont val="Tahoma"/>
            <family val="2"/>
          </rPr>
          <t xml:space="preserve">
</t>
        </r>
        <r>
          <rPr>
            <sz val="10"/>
            <color rgb="FF000000"/>
            <rFont val="Tahoma"/>
            <family val="2"/>
          </rPr>
          <t>16590</t>
        </r>
      </text>
    </comment>
    <comment ref="D13" authorId="1" shapeId="0" xr:uid="{8103C821-6352-40C0-BE4A-48A6898DAF3E}">
      <text>
        <r>
          <rPr>
            <sz val="12"/>
            <color theme="1"/>
            <rFont val="Aptos Narrow"/>
            <family val="2"/>
            <scheme val="minor"/>
          </rPr>
          <t>Người dùng Không xác định:
13.890</t>
        </r>
      </text>
    </comment>
    <comment ref="B14" authorId="3" shapeId="0" xr:uid="{C05BB17A-BAAE-544D-8B68-E291817CAC15}">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B16" authorId="3" shapeId="0" xr:uid="{B386EDD5-8998-EB44-9B17-571BA339B588}">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7" authorId="3" shapeId="0" xr:uid="{DCC9FC47-E3A4-6A4A-9012-997C811B2F7A}">
      <text>
        <r>
          <rPr>
            <b/>
            <sz val="10"/>
            <color rgb="FF000000"/>
            <rFont val="Tahoma"/>
            <family val="2"/>
          </rPr>
          <t>was 14390</t>
        </r>
      </text>
    </comment>
    <comment ref="C17" authorId="1" shapeId="0" xr:uid="{4E042055-E558-DE41-9EF4-AA4DCE569DA8}">
      <text>
        <r>
          <rPr>
            <sz val="12"/>
            <color theme="1"/>
            <rFont val="Aptos Narrow"/>
            <family val="2"/>
            <scheme val="minor"/>
          </rPr>
          <t>Người dùng Không xác định:
13690000</t>
        </r>
      </text>
    </comment>
    <comment ref="D17" authorId="1" shapeId="0" xr:uid="{CA88C920-6618-8348-A607-2F7807362AB3}">
      <text>
        <r>
          <rPr>
            <sz val="12"/>
            <color theme="1"/>
            <rFont val="Aptos Narrow"/>
            <family val="2"/>
            <scheme val="minor"/>
          </rPr>
          <t>13.490</t>
        </r>
      </text>
    </comment>
    <comment ref="G17" authorId="5" shapeId="0" xr:uid="{8822533A-ADB8-1541-94D3-83986E22E360}">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D19" authorId="1" shapeId="0" xr:uid="{A3368EEB-4499-2748-8329-086163EA84D6}">
      <text>
        <r>
          <rPr>
            <sz val="12"/>
            <color rgb="FF000000"/>
            <rFont val="Aptos Narrow"/>
            <family val="2"/>
          </rPr>
          <t xml:space="preserve">Người dùng Không xác định:
</t>
        </r>
        <r>
          <rPr>
            <sz val="12"/>
            <color rgb="FF000000"/>
            <rFont val="Aptos Narrow"/>
            <family val="2"/>
          </rPr>
          <t>27.990</t>
        </r>
      </text>
    </comment>
    <comment ref="B20" authorId="3" shapeId="0" xr:uid="{8A339982-8320-ED43-8779-339DE318C810}">
      <text>
        <r>
          <rPr>
            <b/>
            <sz val="10"/>
            <color rgb="FF000000"/>
            <rFont val="Tahoma"/>
            <family val="2"/>
          </rPr>
          <t>was 36640</t>
        </r>
      </text>
    </comment>
    <comment ref="D22" authorId="1" shapeId="0" xr:uid="{0A8F2C4D-ABFA-A84C-A48D-3F12BA0DAD53}">
      <text>
        <r>
          <rPr>
            <sz val="12"/>
            <color rgb="FF000000"/>
            <rFont val="Aptos Narrow"/>
            <family val="2"/>
          </rPr>
          <t xml:space="preserve">Người dùng Không xác định:
</t>
        </r>
        <r>
          <rPr>
            <sz val="12"/>
            <color rgb="FF000000"/>
            <rFont val="Aptos Narrow"/>
            <family val="2"/>
          </rPr>
          <t>39.390</t>
        </r>
      </text>
    </comment>
    <comment ref="F24" authorId="0" shapeId="0" xr:uid="{942BD7A2-4077-A642-9664-7DF5B76FE30F}">
      <text>
        <r>
          <rPr>
            <b/>
            <sz val="10"/>
            <color rgb="FF000000"/>
            <rFont val="Tahoma"/>
            <family val="2"/>
          </rPr>
          <t>W6 7690</t>
        </r>
      </text>
    </comment>
    <comment ref="C26" authorId="1" shapeId="0" xr:uid="{EA5D0E5F-0E09-B64C-9A20-F39A235D900F}">
      <text>
        <r>
          <rPr>
            <sz val="12"/>
            <color theme="1"/>
            <rFont val="Aptos Narrow"/>
            <family val="2"/>
            <scheme val="minor"/>
          </rPr>
          <t>Người dùng Không xác định:
9190000</t>
        </r>
      </text>
    </comment>
    <comment ref="D26" authorId="1" shapeId="0" xr:uid="{8237BEF7-2988-1248-8C45-4A7D917E14D4}">
      <text>
        <r>
          <rPr>
            <sz val="12"/>
            <color theme="1"/>
            <rFont val="Aptos Narrow"/>
            <family val="2"/>
            <scheme val="minor"/>
          </rPr>
          <t>Người dùng Không xác định:
9.190</t>
        </r>
      </text>
    </comment>
    <comment ref="D27" authorId="1" shapeId="0" xr:uid="{2619A759-7506-4370-A065-357BBFF36E03}">
      <text>
        <r>
          <rPr>
            <sz val="12"/>
            <color theme="1"/>
            <rFont val="Aptos Narrow"/>
            <family val="2"/>
            <scheme val="minor"/>
          </rPr>
          <t>Người dùng Không xác định:
11.190</t>
        </r>
      </text>
    </comment>
    <comment ref="C28" authorId="1" shapeId="0" xr:uid="{6B310DDE-DBF1-0448-B539-7C03A8C9FB3D}">
      <text>
        <r>
          <rPr>
            <sz val="12"/>
            <color theme="1"/>
            <rFont val="Aptos Narrow"/>
            <family val="2"/>
            <scheme val="minor"/>
          </rPr>
          <t>Người dùng Không xác định:
14090000</t>
        </r>
      </text>
    </comment>
    <comment ref="C29" authorId="1" shapeId="0" xr:uid="{7C6FC100-BC5B-F54E-8351-285C366A5938}">
      <text>
        <r>
          <rPr>
            <sz val="12"/>
            <color theme="1"/>
            <rFont val="Aptos Narrow"/>
            <family val="2"/>
            <scheme val="minor"/>
          </rPr>
          <t>Người dùng Không xác định:11990000</t>
        </r>
      </text>
    </comment>
    <comment ref="C30" authorId="1" shapeId="0" xr:uid="{0537DD6A-7E92-8543-861F-6955CF0FC174}">
      <text>
        <r>
          <rPr>
            <sz val="12"/>
            <color theme="1"/>
            <rFont val="Aptos Narrow"/>
            <family val="2"/>
            <scheme val="minor"/>
          </rPr>
          <t>Người dùng Không xác định:
13090000</t>
        </r>
      </text>
    </comment>
    <comment ref="E30" authorId="6" shapeId="0" xr:uid="{8FAB769B-0362-2C4D-880F-29C15D7EB4AA}">
      <text>
        <r>
          <rPr>
            <b/>
            <sz val="10"/>
            <color rgb="FF000000"/>
            <rFont val="Tahoma"/>
            <family val="2"/>
          </rPr>
          <t>was 12490</t>
        </r>
      </text>
    </comment>
    <comment ref="B32" authorId="3" shapeId="0" xr:uid="{2253652B-5150-BB44-ADB9-E707720B2A8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3" authorId="3" shapeId="0" xr:uid="{F821F125-251E-6D47-8FF3-D6E82B8E7097}">
      <text>
        <r>
          <rPr>
            <b/>
            <sz val="10"/>
            <color rgb="FF000000"/>
            <rFont val="Tahoma"/>
            <family val="2"/>
          </rPr>
          <t xml:space="preserve">was 4490
</t>
        </r>
      </text>
    </comment>
    <comment ref="C33" authorId="1" shapeId="0" xr:uid="{C9A571F9-B617-694A-BD8B-9861BC90EB1B}">
      <text>
        <r>
          <rPr>
            <sz val="12"/>
            <color theme="1"/>
            <rFont val="Aptos Narrow"/>
            <family val="2"/>
            <scheme val="minor"/>
          </rPr>
          <t>Người dùng Không xác định:
42
90000</t>
        </r>
      </text>
    </comment>
    <comment ref="D33" authorId="1" shapeId="0" xr:uid="{930DFB24-DBEA-7E47-825A-E0BE513F85BC}">
      <text>
        <r>
          <rPr>
            <sz val="12"/>
            <color theme="1"/>
            <rFont val="Aptos Narrow"/>
            <family val="2"/>
            <scheme val="minor"/>
          </rPr>
          <t>Người dùng Không xác định:
4.250</t>
        </r>
      </text>
    </comment>
    <comment ref="F33" authorId="0" shapeId="0" xr:uid="{B9F387AC-0E8D-1244-8F03-885ADC5E8559}">
      <text>
        <r>
          <rPr>
            <b/>
            <sz val="10"/>
            <color rgb="FF000000"/>
            <rFont val="Tahoma"/>
            <family val="2"/>
          </rPr>
          <t>W6 4290</t>
        </r>
      </text>
    </comment>
    <comment ref="B34" authorId="3" shapeId="0" xr:uid="{5CB24EBA-5DC6-1C40-AECF-E9FA33BA79F3}">
      <text>
        <r>
          <rPr>
            <b/>
            <sz val="10"/>
            <color rgb="FF000000"/>
            <rFont val="Tahoma"/>
            <family val="2"/>
          </rPr>
          <t>was 3190</t>
        </r>
      </text>
    </comment>
    <comment ref="C34" authorId="1" shapeId="0" xr:uid="{CAC54041-2A37-7C42-9E88-5941D72D7592}">
      <text>
        <r>
          <rPr>
            <sz val="12"/>
            <color theme="1"/>
            <rFont val="Aptos Narrow"/>
            <family val="2"/>
            <scheme val="minor"/>
          </rPr>
          <t>Người dùng Không xác định:
2990000</t>
        </r>
      </text>
    </comment>
    <comment ref="D34" authorId="1" shapeId="0" xr:uid="{B23763B3-9B96-D04C-B769-1E888169E454}">
      <text>
        <r>
          <rPr>
            <sz val="12"/>
            <color theme="1"/>
            <rFont val="Aptos Narrow"/>
            <family val="2"/>
            <scheme val="minor"/>
          </rPr>
          <t>Người dùng Không xác định:
2990</t>
        </r>
      </text>
    </comment>
    <comment ref="F34" authorId="0" shapeId="0" xr:uid="{B3DBD9B5-ADE3-0644-9B60-4545BBE7180C}">
      <text>
        <r>
          <rPr>
            <b/>
            <sz val="10"/>
            <color rgb="FF000000"/>
            <rFont val="Tahoma"/>
            <family val="2"/>
          </rPr>
          <t>W6 2990</t>
        </r>
      </text>
    </comment>
    <comment ref="C35" authorId="1" shapeId="0" xr:uid="{4FBB34E7-C029-5B42-81A9-7CD004FCA02C}">
      <text>
        <r>
          <rPr>
            <sz val="12"/>
            <color theme="1"/>
            <rFont val="Aptos Narrow"/>
            <family val="2"/>
            <scheme val="minor"/>
          </rPr>
          <t xml:space="preserve">Người dùng Không xác định:
6490000
</t>
        </r>
      </text>
    </comment>
    <comment ref="C37" authorId="2" shapeId="0" xr:uid="{CDBB5A56-3A1F-403D-B682-4A338DE80D0F}">
      <text>
        <r>
          <rPr>
            <sz val="12"/>
            <color theme="1"/>
            <rFont val="Aptos Narrow"/>
            <family val="2"/>
            <scheme val="minor"/>
          </rPr>
          <t>danielnguyen6111998@gmail.com:
23990000</t>
        </r>
      </text>
    </comment>
    <comment ref="D37" authorId="1" shapeId="0" xr:uid="{ED047165-5989-4A56-AE8C-1AB60457AB29}">
      <text>
        <r>
          <rPr>
            <sz val="12"/>
            <color theme="1"/>
            <rFont val="Aptos Narrow"/>
            <family val="2"/>
            <scheme val="minor"/>
          </rPr>
          <t>Người dùng Không xác định:
23.990</t>
        </r>
      </text>
    </comment>
    <comment ref="F37" authorId="0" shapeId="0" xr:uid="{7CAF154D-B468-3846-B243-E7C4AA51AFC0}">
      <text>
        <r>
          <rPr>
            <b/>
            <sz val="10"/>
            <color rgb="FF000000"/>
            <rFont val="Tahoma"/>
            <family val="2"/>
          </rPr>
          <t>W6 23990</t>
        </r>
      </text>
    </comment>
    <comment ref="D38" authorId="1" shapeId="0" xr:uid="{63DA1134-6456-4DBD-BBC4-876DFD9253F3}">
      <text>
        <r>
          <rPr>
            <sz val="12"/>
            <color theme="1"/>
            <rFont val="Aptos Narrow"/>
            <family val="2"/>
            <scheme val="minor"/>
          </rPr>
          <t>Người dùng Không xác định:
28.990</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Dat's MacBook Pro</author>
    <author>danielnguyen6111998@gmail.com</author>
    <author>Mia</author>
    <author>Microsoft Office User</author>
    <author>Duy Ha Minh</author>
  </authors>
  <commentList>
    <comment ref="D3" authorId="0" shapeId="0" xr:uid="{B9EE71AF-4D36-41D2-8E22-C80FA2B67C67}">
      <text>
        <r>
          <rPr>
            <sz val="12"/>
            <color rgb="FF000000"/>
            <rFont val="Aptos Narrow"/>
            <family val="2"/>
          </rPr>
          <t xml:space="preserve">Người dùng Không xác định:
</t>
        </r>
        <r>
          <rPr>
            <sz val="12"/>
            <color rgb="FF000000"/>
            <rFont val="Aptos Narrow"/>
            <family val="2"/>
          </rPr>
          <t>24.990</t>
        </r>
      </text>
    </comment>
    <comment ref="F3" authorId="1" shapeId="0" xr:uid="{725A609C-7AC4-4EE8-8290-966A85C73B42}">
      <text>
        <r>
          <rPr>
            <b/>
            <sz val="10"/>
            <color rgb="FF000000"/>
            <rFont val="Tahoma"/>
            <family val="2"/>
          </rPr>
          <t>W7 24390</t>
        </r>
      </text>
    </comment>
    <comment ref="G3" authorId="2" shapeId="0" xr:uid="{A4D039A3-5BB4-0E41-B292-8E62E7B46915}">
      <text>
        <r>
          <rPr>
            <b/>
            <sz val="10"/>
            <color rgb="FF000000"/>
            <rFont val="Tahoma"/>
            <family val="2"/>
          </rPr>
          <t>Dat's MacBook Pro:</t>
        </r>
        <r>
          <rPr>
            <sz val="10"/>
            <color rgb="FF000000"/>
            <rFont val="Tahoma"/>
            <family val="2"/>
          </rPr>
          <t xml:space="preserve">
</t>
        </r>
        <r>
          <rPr>
            <sz val="10"/>
            <color rgb="FF000000"/>
            <rFont val="Tahoma"/>
            <family val="2"/>
          </rPr>
          <t>+300k</t>
        </r>
      </text>
    </comment>
    <comment ref="C4" authorId="0" shapeId="0" xr:uid="{C5EB89DC-449F-4E5B-8765-5E2E537BBCC0}">
      <text>
        <r>
          <rPr>
            <sz val="12"/>
            <color rgb="FF000000"/>
            <rFont val="Aptos Narrow"/>
            <family val="2"/>
          </rPr>
          <t xml:space="preserve">Người dùng Không xác định:
</t>
        </r>
        <r>
          <rPr>
            <sz val="12"/>
            <color rgb="FF000000"/>
            <rFont val="Aptos Narrow"/>
            <family val="2"/>
          </rPr>
          <t>25990000</t>
        </r>
      </text>
    </comment>
    <comment ref="C5" authorId="3" shapeId="0" xr:uid="{A41861D9-89AB-4B7A-9024-50E4BEA18602}">
      <text>
        <r>
          <rPr>
            <sz val="12"/>
            <color rgb="FF000000"/>
            <rFont val="Aptos Narrow"/>
            <family val="2"/>
          </rPr>
          <t xml:space="preserve">danielnguyen6111998@gmail.com:
</t>
        </r>
        <r>
          <rPr>
            <sz val="12"/>
            <color rgb="FF000000"/>
            <rFont val="Aptos Narrow"/>
            <family val="2"/>
          </rPr>
          <t>33590000</t>
        </r>
      </text>
    </comment>
    <comment ref="D5" authorId="0" shapeId="0" xr:uid="{017B36A4-7C62-4CB0-99CE-FFCFE626DB61}">
      <text>
        <r>
          <rPr>
            <sz val="12"/>
            <color rgb="FF000000"/>
            <rFont val="Aptos Narrow"/>
            <family val="2"/>
          </rPr>
          <t xml:space="preserve">Người dùng Không xác định:
</t>
        </r>
        <r>
          <rPr>
            <sz val="12"/>
            <color rgb="FF000000"/>
            <rFont val="Aptos Narrow"/>
            <family val="2"/>
          </rPr>
          <t>34.590</t>
        </r>
      </text>
    </comment>
    <comment ref="F5" authorId="1" shapeId="0" xr:uid="{6A3C412A-2D2B-DF41-AA64-E0900B02F744}">
      <text>
        <r>
          <rPr>
            <b/>
            <sz val="10"/>
            <color rgb="FF000000"/>
            <rFont val="Tahoma"/>
            <family val="2"/>
          </rPr>
          <t>W7 33290</t>
        </r>
      </text>
    </comment>
    <comment ref="C6" authorId="3" shapeId="0" xr:uid="{159D6235-FB34-45BE-9ECC-9E32A589D780}">
      <text>
        <r>
          <rPr>
            <sz val="12"/>
            <color rgb="FF000000"/>
            <rFont val="Aptos Narrow"/>
            <family val="2"/>
          </rPr>
          <t xml:space="preserve">danielnguyen6111998@gmail.com:
</t>
        </r>
        <r>
          <rPr>
            <sz val="12"/>
            <color rgb="FF000000"/>
            <rFont val="Aptos Narrow"/>
            <family val="2"/>
          </rPr>
          <t>37290000</t>
        </r>
      </text>
    </comment>
    <comment ref="D6" authorId="0" shapeId="0" xr:uid="{5C6C316D-5823-4579-BE4A-DB4EE6F9DE37}">
      <text>
        <r>
          <rPr>
            <sz val="12"/>
            <color rgb="FF000000"/>
            <rFont val="Aptos Narrow"/>
            <family val="2"/>
          </rPr>
          <t xml:space="preserve">Người dùng Không xác định:
</t>
        </r>
        <r>
          <rPr>
            <sz val="12"/>
            <color rgb="FF000000"/>
            <rFont val="Aptos Narrow"/>
            <family val="2"/>
          </rPr>
          <t>37.290</t>
        </r>
      </text>
    </comment>
    <comment ref="F6" authorId="1" shapeId="0" xr:uid="{0A7CDD08-1DAA-2E47-BFC6-F307B06447D4}">
      <text>
        <r>
          <rPr>
            <b/>
            <sz val="10"/>
            <color rgb="FF000000"/>
            <rFont val="Tahoma"/>
            <family val="2"/>
          </rPr>
          <t>W7 36990</t>
        </r>
      </text>
    </comment>
    <comment ref="C8" authorId="0" shapeId="0" xr:uid="{2B7DB38D-1461-4218-867D-C58522A03740}">
      <text>
        <r>
          <rPr>
            <sz val="12"/>
            <color rgb="FF000000"/>
            <rFont val="Aptos Narrow"/>
            <family val="2"/>
          </rPr>
          <t xml:space="preserve">Người dùng Không xác định:
</t>
        </r>
        <r>
          <rPr>
            <sz val="12"/>
            <color rgb="FF000000"/>
            <rFont val="Aptos Narrow"/>
            <family val="2"/>
          </rPr>
          <t>19990000</t>
        </r>
      </text>
    </comment>
    <comment ref="D8" authorId="0" shapeId="0" xr:uid="{099954F6-3B13-41C3-A0E9-949A15066A3F}">
      <text>
        <r>
          <rPr>
            <sz val="12"/>
            <color rgb="FF000000"/>
            <rFont val="Aptos Narrow"/>
            <family val="2"/>
          </rPr>
          <t xml:space="preserve">Người dùng Không xác định:
</t>
        </r>
        <r>
          <rPr>
            <sz val="12"/>
            <color rgb="FF000000"/>
            <rFont val="Aptos Narrow"/>
            <family val="2"/>
          </rPr>
          <t>19.590</t>
        </r>
      </text>
    </comment>
    <comment ref="E8" authorId="4" shapeId="0" xr:uid="{E0512851-01C4-FC4B-97E9-E19D397D9049}">
      <text>
        <r>
          <rPr>
            <b/>
            <sz val="10"/>
            <color rgb="FF000000"/>
            <rFont val="Tahoma"/>
            <family val="2"/>
          </rPr>
          <t>was 19390</t>
        </r>
        <r>
          <rPr>
            <sz val="10"/>
            <color rgb="FF000000"/>
            <rFont val="Tahoma"/>
            <family val="2"/>
          </rPr>
          <t xml:space="preserve">
</t>
        </r>
      </text>
    </comment>
    <comment ref="F8" authorId="1" shapeId="0" xr:uid="{AA998303-73C7-F243-9221-F8EFE885CBD1}">
      <text>
        <r>
          <rPr>
            <b/>
            <sz val="10"/>
            <color rgb="FF000000"/>
            <rFont val="Tahoma"/>
            <family val="2"/>
          </rPr>
          <t>W7 19590</t>
        </r>
      </text>
    </comment>
    <comment ref="G8" authorId="2" shapeId="0" xr:uid="{99415D81-7D00-E147-B699-C58B2BBB1C6C}">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5" shapeId="0" xr:uid="{FF63F943-3214-46B7-90CD-277B5D461F3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0" shapeId="0" xr:uid="{A96EE207-772B-4D47-B0CF-B2BAD762E3FE}">
      <text>
        <r>
          <rPr>
            <sz val="12"/>
            <color rgb="FF000000"/>
            <rFont val="Aptos Narrow"/>
            <family val="2"/>
          </rPr>
          <t xml:space="preserve">Người dùng Không xác định:
</t>
        </r>
        <r>
          <rPr>
            <sz val="12"/>
            <color rgb="FF000000"/>
            <rFont val="Aptos Narrow"/>
            <family val="2"/>
          </rPr>
          <t>23990000</t>
        </r>
      </text>
    </comment>
    <comment ref="D9" authorId="0" shapeId="0" xr:uid="{F1E79602-AD26-4BCF-9ECF-0E1B44308FFF}">
      <text>
        <r>
          <rPr>
            <sz val="12"/>
            <color rgb="FF000000"/>
            <rFont val="Aptos Narrow"/>
            <family val="2"/>
          </rPr>
          <t xml:space="preserve">Người dùng Không xác định:
</t>
        </r>
        <r>
          <rPr>
            <sz val="12"/>
            <color rgb="FF000000"/>
            <rFont val="Aptos Narrow"/>
            <family val="2"/>
          </rPr>
          <t>23.590</t>
        </r>
      </text>
    </comment>
    <comment ref="E9" authorId="4" shapeId="0" xr:uid="{8D705029-922A-E144-A406-F3E26EC8CAB7}">
      <text>
        <r>
          <rPr>
            <b/>
            <sz val="10"/>
            <color rgb="FF000000"/>
            <rFont val="Tahoma"/>
            <family val="2"/>
          </rPr>
          <t>was 22990</t>
        </r>
      </text>
    </comment>
    <comment ref="F9" authorId="1" shapeId="0" xr:uid="{C264A149-0C61-C04D-9884-8C04ACA6D23E}">
      <text>
        <r>
          <rPr>
            <b/>
            <sz val="10"/>
            <color rgb="FF000000"/>
            <rFont val="Tahoma"/>
            <family val="2"/>
          </rPr>
          <t>W7 23590</t>
        </r>
      </text>
    </comment>
    <comment ref="G9" authorId="2" shapeId="0" xr:uid="{19E5ADFF-23FF-1741-AE75-2FA8B7069868}">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5" shapeId="0" xr:uid="{8338B26C-5D7A-49A5-AE3C-F5B4420A8867}">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11" authorId="6" shapeId="0" xr:uid="{2BD9BDD5-423F-4575-881A-C72FEE0C1190}">
      <text>
        <r>
          <rPr>
            <sz val="12"/>
            <color rgb="FF000000"/>
            <rFont val="Aptos Narrow"/>
            <family val="2"/>
          </rPr>
          <t>W7 31590</t>
        </r>
      </text>
    </comment>
    <comment ref="G11" authorId="2" shapeId="0" xr:uid="{7F816DA9-B5A5-4966-8645-34DD47631E6D}">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C12" authorId="0" shapeId="0" xr:uid="{B7C751B4-E1E9-41C7-A958-8CAA47DAD9F7}">
      <text>
        <r>
          <rPr>
            <sz val="12"/>
            <color rgb="FF000000"/>
            <rFont val="Aptos Narrow"/>
            <family val="2"/>
          </rPr>
          <t xml:space="preserve">Người dùng Không xác định:
</t>
        </r>
        <r>
          <rPr>
            <sz val="12"/>
            <color rgb="FF000000"/>
            <rFont val="Aptos Narrow"/>
            <family val="2"/>
          </rPr>
          <t>16990000</t>
        </r>
      </text>
    </comment>
    <comment ref="D12" authorId="0" shapeId="0" xr:uid="{FDF1F712-7864-4E6D-A438-D208DFEE63E9}">
      <text>
        <r>
          <rPr>
            <sz val="12"/>
            <color rgb="FF000000"/>
            <rFont val="Aptos Narrow"/>
            <family val="2"/>
          </rPr>
          <t xml:space="preserve">Người dùng Không xác định:
</t>
        </r>
        <r>
          <rPr>
            <sz val="12"/>
            <color rgb="FF000000"/>
            <rFont val="Aptos Narrow"/>
            <family val="2"/>
          </rPr>
          <t>16.790</t>
        </r>
      </text>
    </comment>
    <comment ref="E12" authorId="4" shapeId="0" xr:uid="{525DA417-90F3-2042-88E4-900872B2B2D7}">
      <text>
        <r>
          <rPr>
            <b/>
            <sz val="10"/>
            <color rgb="FF000000"/>
            <rFont val="Tahoma"/>
            <family val="2"/>
          </rPr>
          <t>was 16490</t>
        </r>
        <r>
          <rPr>
            <sz val="10"/>
            <color rgb="FF000000"/>
            <rFont val="Tahoma"/>
            <family val="2"/>
          </rPr>
          <t xml:space="preserve">
</t>
        </r>
      </text>
    </comment>
    <comment ref="F12" authorId="1" shapeId="0" xr:uid="{00403F75-6114-B249-A87F-C40D95CF8787}">
      <text>
        <r>
          <rPr>
            <b/>
            <sz val="10"/>
            <color rgb="FF000000"/>
            <rFont val="Tahoma"/>
            <family val="2"/>
          </rPr>
          <t>W7 16790</t>
        </r>
      </text>
    </comment>
    <comment ref="G12" authorId="2" shapeId="0" xr:uid="{923BBAE9-527B-45CA-B67D-4317178A18AF}">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D14" authorId="0" shapeId="0" xr:uid="{68AD2C66-4EC9-4025-B836-0D71C7FE63DA}">
      <text>
        <r>
          <rPr>
            <sz val="12"/>
            <color rgb="FF000000"/>
            <rFont val="Aptos Narrow"/>
            <family val="2"/>
          </rPr>
          <t xml:space="preserve">Người dùng Không xác định:
</t>
        </r>
        <r>
          <rPr>
            <sz val="12"/>
            <color rgb="FF000000"/>
            <rFont val="Aptos Narrow"/>
            <family val="2"/>
          </rPr>
          <t>13.290</t>
        </r>
      </text>
    </comment>
    <comment ref="F14" authorId="1" shapeId="0" xr:uid="{EE835DD0-7152-6F4E-8645-29501C23FCBF}">
      <text>
        <r>
          <rPr>
            <b/>
            <sz val="10"/>
            <color rgb="FF000000"/>
            <rFont val="Tahoma"/>
            <family val="2"/>
          </rPr>
          <t>W7 13890</t>
        </r>
      </text>
    </comment>
    <comment ref="B15" authorId="5" shapeId="0" xr:uid="{E10A054B-859C-4F1D-BDE9-837B2F177CEE}">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F15" authorId="1" shapeId="0" xr:uid="{11664FE4-1CF2-294F-800E-980A1EB1C33B}">
      <text>
        <r>
          <rPr>
            <b/>
            <sz val="10"/>
            <color rgb="FF000000"/>
            <rFont val="Tahoma"/>
            <family val="2"/>
          </rPr>
          <t>W7 12290</t>
        </r>
      </text>
    </comment>
    <comment ref="C16" authorId="0" shapeId="0" xr:uid="{D7E7DB59-E968-4337-93C1-37892D861A93}">
      <text>
        <r>
          <rPr>
            <sz val="12"/>
            <color rgb="FF000000"/>
            <rFont val="Aptos Narrow"/>
            <family val="2"/>
          </rPr>
          <t xml:space="preserve">Người dùng Không xác định:
</t>
        </r>
        <r>
          <rPr>
            <sz val="12"/>
            <color rgb="FF000000"/>
            <rFont val="Aptos Narrow"/>
            <family val="2"/>
          </rPr>
          <t>11790000</t>
        </r>
      </text>
    </comment>
    <comment ref="D16" authorId="0" shapeId="0" xr:uid="{C47876E6-D0B7-465D-9A4B-F81B06A3018E}">
      <text>
        <r>
          <rPr>
            <sz val="12"/>
            <color rgb="FF000000"/>
            <rFont val="Aptos Narrow"/>
            <family val="2"/>
          </rPr>
          <t xml:space="preserve">Người dùng Không xác định:
</t>
        </r>
        <r>
          <rPr>
            <sz val="12"/>
            <color rgb="FF000000"/>
            <rFont val="Aptos Narrow"/>
            <family val="2"/>
          </rPr>
          <t>11.790</t>
        </r>
      </text>
    </comment>
    <comment ref="E16" authorId="4" shapeId="0" xr:uid="{9B3CABA2-C3C8-4B44-B0FF-8D69AF1AEB3C}">
      <text>
        <r>
          <rPr>
            <b/>
            <sz val="10"/>
            <color rgb="FF000000"/>
            <rFont val="Tahoma"/>
            <family val="2"/>
          </rPr>
          <t>was 11290</t>
        </r>
        <r>
          <rPr>
            <sz val="10"/>
            <color rgb="FF000000"/>
            <rFont val="Tahoma"/>
            <family val="2"/>
          </rPr>
          <t xml:space="preserve">
</t>
        </r>
        <r>
          <rPr>
            <sz val="10"/>
            <color rgb="FF000000"/>
            <rFont val="Tahoma"/>
            <family val="2"/>
          </rPr>
          <t>HSSV 200</t>
        </r>
      </text>
    </comment>
    <comment ref="F16" authorId="1" shapeId="0" xr:uid="{8EBF7CD3-9929-B44E-8F69-9BF18655B7E4}">
      <text>
        <r>
          <rPr>
            <b/>
            <sz val="10"/>
            <color rgb="FF000000"/>
            <rFont val="Tahoma"/>
            <family val="2"/>
          </rPr>
          <t>W7 11790</t>
        </r>
      </text>
    </comment>
    <comment ref="B17" authorId="5" shapeId="0" xr:uid="{074CC043-7089-47A4-AF10-44B0557672B8}">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0" shapeId="0" xr:uid="{3A19EE56-3EC8-4E5E-9759-2A64B5F98FB4}">
      <text>
        <r>
          <rPr>
            <sz val="12"/>
            <color rgb="FF000000"/>
            <rFont val="Aptos Narrow"/>
            <family val="2"/>
          </rPr>
          <t xml:space="preserve">Người dùng Không xác định:
</t>
        </r>
        <r>
          <rPr>
            <sz val="12"/>
            <color rgb="FF000000"/>
            <rFont val="Aptos Narrow"/>
            <family val="2"/>
          </rPr>
          <t>8490000</t>
        </r>
      </text>
    </comment>
    <comment ref="D17" authorId="0" shapeId="0" xr:uid="{424DC9AC-1C80-4D0D-B780-731DA7F4F84F}">
      <text>
        <r>
          <rPr>
            <sz val="12"/>
            <color rgb="FF000000"/>
            <rFont val="Aptos Narrow"/>
            <family val="2"/>
          </rPr>
          <t xml:space="preserve">Người dùng Không xác định:
</t>
        </r>
        <r>
          <rPr>
            <sz val="12"/>
            <color rgb="FF000000"/>
            <rFont val="Aptos Narrow"/>
            <family val="2"/>
          </rPr>
          <t>8.490</t>
        </r>
      </text>
    </comment>
    <comment ref="E17" authorId="4" shapeId="0" xr:uid="{C998D8B1-B22A-394C-A714-0A352135C157}">
      <text>
        <r>
          <rPr>
            <b/>
            <sz val="10"/>
            <color rgb="FF000000"/>
            <rFont val="Tahoma"/>
            <family val="2"/>
          </rPr>
          <t>was 8490</t>
        </r>
      </text>
    </comment>
    <comment ref="F17" authorId="1" shapeId="0" xr:uid="{5B633324-C7E3-9244-9A26-13CF271D25F6}">
      <text>
        <r>
          <rPr>
            <b/>
            <sz val="10"/>
            <color rgb="FF000000"/>
            <rFont val="Tahoma"/>
            <family val="2"/>
          </rPr>
          <t>W7 8490</t>
        </r>
      </text>
    </comment>
    <comment ref="B18" authorId="5" shapeId="0" xr:uid="{D6F25E8B-43F1-44C8-9260-6929470F4E9E}">
      <text>
        <r>
          <rPr>
            <b/>
            <sz val="10"/>
            <color rgb="FF000000"/>
            <rFont val="Tahoma"/>
            <family val="2"/>
          </rPr>
          <t>was 14390</t>
        </r>
      </text>
    </comment>
    <comment ref="C18" authorId="0" shapeId="0" xr:uid="{32CBE0C0-04AE-453B-9C46-56ECE44FAB87}">
      <text>
        <r>
          <rPr>
            <sz val="12"/>
            <color rgb="FF000000"/>
            <rFont val="Aptos Narrow"/>
            <family val="2"/>
          </rPr>
          <t xml:space="preserve">Người dùng Không xác định:
</t>
        </r>
        <r>
          <rPr>
            <sz val="12"/>
            <color rgb="FF000000"/>
            <rFont val="Aptos Narrow"/>
            <family val="2"/>
          </rPr>
          <t>13290000</t>
        </r>
      </text>
    </comment>
    <comment ref="D18" authorId="0" shapeId="0" xr:uid="{13ED2E5E-90F5-40CA-B6EE-A3DEFF45FD21}">
      <text>
        <r>
          <rPr>
            <sz val="12"/>
            <color rgb="FF000000"/>
            <rFont val="Aptos Narrow"/>
            <family val="2"/>
          </rPr>
          <t>13.290</t>
        </r>
      </text>
    </comment>
    <comment ref="E18" authorId="4" shapeId="0" xr:uid="{ADF4D415-C078-604B-8350-281F0DBC0CB1}">
      <text>
        <r>
          <rPr>
            <b/>
            <sz val="10"/>
            <color rgb="FF000000"/>
            <rFont val="Tahoma"/>
            <family val="2"/>
          </rPr>
          <t xml:space="preserve">was 13290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8" authorId="1" shapeId="0" xr:uid="{59F9CAF3-B23E-3E4A-9ABD-04AC493B796E}">
      <text>
        <r>
          <rPr>
            <b/>
            <sz val="10"/>
            <color rgb="FF000000"/>
            <rFont val="Tahoma"/>
            <family val="2"/>
          </rPr>
          <t>W7 13290</t>
        </r>
      </text>
    </comment>
    <comment ref="G18" authorId="2" shapeId="0" xr:uid="{C7863C14-3EDE-40F2-A5F4-8A90D7360348}">
      <text>
        <r>
          <rPr>
            <b/>
            <sz val="10"/>
            <color rgb="FF000000"/>
            <rFont val="Tahoma"/>
            <family val="2"/>
          </rPr>
          <t>Dat's MacBook Pro:</t>
        </r>
        <r>
          <rPr>
            <sz val="10"/>
            <color rgb="FF000000"/>
            <rFont val="Tahoma"/>
            <family val="2"/>
          </rPr>
          <t xml:space="preserve">
</t>
        </r>
        <r>
          <rPr>
            <sz val="10"/>
            <color rgb="FF000000"/>
            <rFont val="Tahoma"/>
            <family val="2"/>
          </rPr>
          <t>15490</t>
        </r>
      </text>
    </comment>
    <comment ref="C19" authorId="0" shapeId="0" xr:uid="{A2A596C5-D3C8-414D-81D9-813A88468532}">
      <text>
        <r>
          <rPr>
            <sz val="12"/>
            <color rgb="FF000000"/>
            <rFont val="Aptos Narrow"/>
            <family val="2"/>
          </rPr>
          <t xml:space="preserve">Người dùng Không xác định:
</t>
        </r>
        <r>
          <rPr>
            <sz val="12"/>
            <color rgb="FF000000"/>
            <rFont val="Aptos Narrow"/>
            <family val="2"/>
          </rPr>
          <t>19090000</t>
        </r>
      </text>
    </comment>
    <comment ref="D19" authorId="0" shapeId="0" xr:uid="{3963CEAD-7B30-4305-A344-12521921DC57}">
      <text>
        <r>
          <rPr>
            <sz val="12"/>
            <color rgb="FF000000"/>
            <rFont val="Aptos Narrow"/>
            <family val="2"/>
          </rPr>
          <t xml:space="preserve">Người dùng Không xác định:
</t>
        </r>
        <r>
          <rPr>
            <sz val="12"/>
            <color rgb="FF000000"/>
            <rFont val="Aptos Narrow"/>
            <family val="2"/>
          </rPr>
          <t>18.990</t>
        </r>
      </text>
    </comment>
    <comment ref="E19" authorId="4" shapeId="0" xr:uid="{6035C9A8-CF70-DC4D-BB4C-B155597CD394}">
      <text>
        <r>
          <rPr>
            <b/>
            <sz val="10"/>
            <color rgb="FF000000"/>
            <rFont val="Tahoma"/>
            <family val="2"/>
          </rPr>
          <t xml:space="preserve">was 18990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F19" authorId="1" shapeId="0" xr:uid="{0118D79E-B9C2-E74F-95B7-D3ACBF97C4C6}">
      <text>
        <r>
          <rPr>
            <b/>
            <sz val="10"/>
            <color rgb="FF000000"/>
            <rFont val="Tahoma"/>
            <family val="2"/>
          </rPr>
          <t>W7 18990</t>
        </r>
      </text>
    </comment>
    <comment ref="D20" authorId="0" shapeId="0" xr:uid="{AF9084DF-A959-4BCE-967C-C3268B824920}">
      <text>
        <r>
          <rPr>
            <sz val="12"/>
            <color rgb="FF000000"/>
            <rFont val="Aptos Narrow"/>
            <family val="2"/>
          </rPr>
          <t xml:space="preserve">Người dùng Không xác định:
</t>
        </r>
        <r>
          <rPr>
            <sz val="12"/>
            <color rgb="FF000000"/>
            <rFont val="Aptos Narrow"/>
            <family val="2"/>
          </rPr>
          <t>28490</t>
        </r>
      </text>
    </comment>
    <comment ref="B21" authorId="5" shapeId="0" xr:uid="{B810E4EA-F883-49FC-B4A9-AA090146BAA2}">
      <text>
        <r>
          <rPr>
            <b/>
            <sz val="10"/>
            <color rgb="FF000000"/>
            <rFont val="Tahoma"/>
            <family val="2"/>
          </rPr>
          <t>was 36640</t>
        </r>
      </text>
    </comment>
    <comment ref="C22" authorId="0" shapeId="0" xr:uid="{0C37FAD2-0ACA-48B5-8D52-7C956BFFF8DE}">
      <text>
        <r>
          <rPr>
            <sz val="12"/>
            <color rgb="FF000000"/>
            <rFont val="Aptos Narrow"/>
            <family val="2"/>
          </rPr>
          <t xml:space="preserve">Người dùng Không xác định:
</t>
        </r>
        <r>
          <rPr>
            <sz val="12"/>
            <color rgb="FF000000"/>
            <rFont val="Aptos Narrow"/>
            <family val="2"/>
          </rPr>
          <t>29490000</t>
        </r>
      </text>
    </comment>
    <comment ref="D22" authorId="0" shapeId="0" xr:uid="{63523574-CA61-4352-A93A-258B011CBBDA}">
      <text>
        <r>
          <rPr>
            <sz val="12"/>
            <color rgb="FF000000"/>
            <rFont val="Aptos Narrow"/>
            <family val="2"/>
          </rPr>
          <t xml:space="preserve">Người dùng Không xác định:
</t>
        </r>
        <r>
          <rPr>
            <sz val="12"/>
            <color rgb="FF000000"/>
            <rFont val="Aptos Narrow"/>
            <family val="2"/>
          </rPr>
          <t>29.190</t>
        </r>
      </text>
    </comment>
    <comment ref="F22" authorId="1" shapeId="0" xr:uid="{A7555784-00BC-BB4D-AE4E-22B7A2C64EC1}">
      <text>
        <r>
          <rPr>
            <b/>
            <sz val="10"/>
            <color rgb="FF000000"/>
            <rFont val="Tahoma"/>
            <family val="2"/>
          </rPr>
          <t>W7 29190</t>
        </r>
      </text>
    </comment>
    <comment ref="D23" authorId="0" shapeId="0" xr:uid="{96A25413-25D5-4C39-ACB4-B72A09C2DF18}">
      <text>
        <r>
          <rPr>
            <sz val="12"/>
            <color rgb="FF000000"/>
            <rFont val="Aptos Narrow"/>
            <family val="2"/>
          </rPr>
          <t xml:space="preserve">Người dùng Không xác định:
</t>
        </r>
        <r>
          <rPr>
            <sz val="12"/>
            <color rgb="FF000000"/>
            <rFont val="Aptos Narrow"/>
            <family val="2"/>
          </rPr>
          <t>39.590</t>
        </r>
      </text>
    </comment>
    <comment ref="C24" authorId="0" shapeId="0" xr:uid="{937904D5-2139-46E8-A8ED-D8F39064D044}">
      <text>
        <r>
          <rPr>
            <sz val="12"/>
            <color rgb="FF000000"/>
            <rFont val="Aptos Narrow"/>
            <family val="2"/>
          </rPr>
          <t xml:space="preserve">Người dùng Không xác định:
</t>
        </r>
        <r>
          <rPr>
            <sz val="12"/>
            <color rgb="FF000000"/>
            <rFont val="Aptos Narrow"/>
            <family val="2"/>
          </rPr>
          <t>6290000</t>
        </r>
      </text>
    </comment>
    <comment ref="D24" authorId="0" shapeId="0" xr:uid="{E59D98E3-F010-4A92-835D-8B0BE47812C3}">
      <text>
        <r>
          <rPr>
            <sz val="12"/>
            <color rgb="FF000000"/>
            <rFont val="Aptos Narrow"/>
            <family val="2"/>
          </rPr>
          <t xml:space="preserve">Người dùng Không xác định:
</t>
        </r>
        <r>
          <rPr>
            <sz val="12"/>
            <color rgb="FF000000"/>
            <rFont val="Aptos Narrow"/>
            <family val="2"/>
          </rPr>
          <t>6.290</t>
        </r>
      </text>
    </comment>
    <comment ref="E24" authorId="4" shapeId="0" xr:uid="{8676A8C0-6869-024F-8706-4BB9D740B572}">
      <text>
        <r>
          <rPr>
            <b/>
            <sz val="10"/>
            <color rgb="FF000000"/>
            <rFont val="Tahoma"/>
            <family val="2"/>
          </rPr>
          <t>was 6190</t>
        </r>
        <r>
          <rPr>
            <sz val="10"/>
            <color rgb="FF000000"/>
            <rFont val="Tahoma"/>
            <family val="2"/>
          </rPr>
          <t xml:space="preserve">
</t>
        </r>
      </text>
    </comment>
    <comment ref="F24" authorId="1" shapeId="0" xr:uid="{76B83B57-CD5E-ED4D-8D31-4A376878070F}">
      <text>
        <r>
          <rPr>
            <b/>
            <sz val="10"/>
            <color rgb="FF000000"/>
            <rFont val="Tahoma"/>
            <family val="2"/>
          </rPr>
          <t>W7 6290</t>
        </r>
      </text>
    </comment>
    <comment ref="C25" authorId="0" shapeId="0" xr:uid="{66C2AF61-3A03-44F4-8074-146C5908AF6C}">
      <text>
        <r>
          <rPr>
            <sz val="12"/>
            <color rgb="FF000000"/>
            <rFont val="Aptos Narrow"/>
            <family val="2"/>
          </rPr>
          <t xml:space="preserve">Người dùng Không xác định:
</t>
        </r>
        <r>
          <rPr>
            <sz val="12"/>
            <color rgb="FF000000"/>
            <rFont val="Aptos Narrow"/>
            <family val="2"/>
          </rPr>
          <t>7890000</t>
        </r>
      </text>
    </comment>
    <comment ref="D25" authorId="0" shapeId="0" xr:uid="{DABDFDF4-73C0-4604-B415-F56FAB0BCC9A}">
      <text>
        <r>
          <rPr>
            <sz val="12"/>
            <color rgb="FF000000"/>
            <rFont val="Aptos Narrow"/>
            <family val="2"/>
          </rPr>
          <t xml:space="preserve">Người dùng Không xác định:
</t>
        </r>
        <r>
          <rPr>
            <sz val="12"/>
            <color rgb="FF000000"/>
            <rFont val="Aptos Narrow"/>
            <family val="2"/>
          </rPr>
          <t>7.890</t>
        </r>
      </text>
    </comment>
    <comment ref="E25" authorId="4" shapeId="0" xr:uid="{794013DB-6905-8147-BEEE-CE6019E18D84}">
      <text>
        <r>
          <rPr>
            <b/>
            <sz val="10"/>
            <color rgb="FF000000"/>
            <rFont val="Tahoma"/>
            <family val="2"/>
          </rPr>
          <t>was 7790</t>
        </r>
        <r>
          <rPr>
            <sz val="10"/>
            <color rgb="FF000000"/>
            <rFont val="Tahoma"/>
            <family val="2"/>
          </rPr>
          <t xml:space="preserve">
</t>
        </r>
      </text>
    </comment>
    <comment ref="F25" authorId="1" shapeId="0" xr:uid="{00AD17F1-AE4E-41F7-BB0E-001D849282BB}">
      <text>
        <r>
          <rPr>
            <b/>
            <sz val="10"/>
            <color rgb="FF000000"/>
            <rFont val="Tahoma"/>
            <family val="2"/>
          </rPr>
          <t>W7 7890</t>
        </r>
      </text>
    </comment>
    <comment ref="C26" authorId="0" shapeId="0" xr:uid="{15CC9362-63F1-4BF4-BC6E-83810B2CB96A}">
      <text>
        <r>
          <rPr>
            <sz val="12"/>
            <color rgb="FF000000"/>
            <rFont val="Aptos Narrow"/>
            <family val="2"/>
          </rPr>
          <t xml:space="preserve">Người dùng Không xác định:
</t>
        </r>
        <r>
          <rPr>
            <sz val="12"/>
            <color rgb="FF000000"/>
            <rFont val="Aptos Narrow"/>
            <family val="2"/>
          </rPr>
          <t>7290000</t>
        </r>
      </text>
    </comment>
    <comment ref="D26" authorId="0" shapeId="0" xr:uid="{3E4A1531-A491-450A-9821-DDADDA1D55BE}">
      <text>
        <r>
          <rPr>
            <sz val="12"/>
            <color rgb="FF000000"/>
            <rFont val="Aptos Narrow"/>
            <family val="2"/>
          </rPr>
          <t xml:space="preserve">Người dùng Không xác định:
</t>
        </r>
        <r>
          <rPr>
            <sz val="12"/>
            <color rgb="FF000000"/>
            <rFont val="Aptos Narrow"/>
            <family val="2"/>
          </rPr>
          <t>7.290</t>
        </r>
      </text>
    </comment>
    <comment ref="E26" authorId="4" shapeId="0" xr:uid="{7C93EB3D-30DE-FB4E-9FB2-5AAAAED55CB5}">
      <text>
        <r>
          <rPr>
            <b/>
            <sz val="10"/>
            <color rgb="FF000000"/>
            <rFont val="Tahoma"/>
            <family val="2"/>
          </rPr>
          <t>was 6990</t>
        </r>
        <r>
          <rPr>
            <sz val="10"/>
            <color rgb="FF000000"/>
            <rFont val="Tahoma"/>
            <family val="2"/>
          </rPr>
          <t xml:space="preserve">
</t>
        </r>
      </text>
    </comment>
    <comment ref="F26" authorId="1" shapeId="0" xr:uid="{3955E0ED-3709-144C-A860-B3B38241870D}">
      <text>
        <r>
          <rPr>
            <b/>
            <sz val="10"/>
            <color rgb="FF000000"/>
            <rFont val="Tahoma"/>
            <family val="2"/>
          </rPr>
          <t>W7 7290</t>
        </r>
      </text>
    </comment>
    <comment ref="C27" authorId="0" shapeId="0" xr:uid="{DF5DCDF4-2ECF-4AF3-BD9B-8BA6989B9A85}">
      <text>
        <r>
          <rPr>
            <sz val="12"/>
            <color rgb="FF000000"/>
            <rFont val="Aptos Narrow"/>
            <family val="2"/>
          </rPr>
          <t xml:space="preserve">Người dùng Không xác định:
</t>
        </r>
        <r>
          <rPr>
            <sz val="12"/>
            <color rgb="FF000000"/>
            <rFont val="Aptos Narrow"/>
            <family val="2"/>
          </rPr>
          <t>9190000</t>
        </r>
      </text>
    </comment>
    <comment ref="D27" authorId="0" shapeId="0" xr:uid="{DF3BFC76-562C-46C5-9DF0-69BC7BCBFEF7}">
      <text>
        <r>
          <rPr>
            <sz val="12"/>
            <color rgb="FF000000"/>
            <rFont val="Aptos Narrow"/>
            <family val="2"/>
          </rPr>
          <t>8.790</t>
        </r>
      </text>
    </comment>
    <comment ref="E27" authorId="4" shapeId="0" xr:uid="{C25855DB-6991-A245-9A2C-F167F8FCF735}">
      <text>
        <r>
          <rPr>
            <b/>
            <sz val="10"/>
            <color rgb="FF000000"/>
            <rFont val="Tahoma"/>
            <family val="2"/>
          </rPr>
          <t>was 8590</t>
        </r>
        <r>
          <rPr>
            <sz val="10"/>
            <color rgb="FF000000"/>
            <rFont val="Tahoma"/>
            <family val="2"/>
          </rPr>
          <t xml:space="preserve">
</t>
        </r>
      </text>
    </comment>
    <comment ref="F27" authorId="1" shapeId="0" xr:uid="{36E84551-2B81-2249-8A8E-D8439CFB13DE}">
      <text>
        <r>
          <rPr>
            <b/>
            <sz val="10"/>
            <color rgb="FF000000"/>
            <rFont val="Tahoma"/>
            <family val="2"/>
          </rPr>
          <t>W7 8990</t>
        </r>
      </text>
    </comment>
    <comment ref="C28" authorId="0" shapeId="0" xr:uid="{1274C360-AC07-4C30-9E43-12E913A0AAAC}">
      <text>
        <r>
          <rPr>
            <sz val="12"/>
            <color rgb="FF000000"/>
            <rFont val="Aptos Narrow"/>
            <family val="2"/>
          </rPr>
          <t xml:space="preserve">Người dùng Không xác định:
</t>
        </r>
        <r>
          <rPr>
            <sz val="12"/>
            <color rgb="FF000000"/>
            <rFont val="Aptos Narrow"/>
            <family val="2"/>
          </rPr>
          <t>9190000</t>
        </r>
      </text>
    </comment>
    <comment ref="D28" authorId="0" shapeId="0" xr:uid="{DB7989E2-85F8-44A2-8B52-CD5E82C44076}">
      <text>
        <r>
          <rPr>
            <sz val="12"/>
            <color rgb="FF000000"/>
            <rFont val="Aptos Narrow"/>
            <family val="2"/>
          </rPr>
          <t>9.190</t>
        </r>
      </text>
    </comment>
    <comment ref="E28" authorId="4" shapeId="0" xr:uid="{46C666B9-FC5A-9F4E-BEE6-4F0A882AC6FD}">
      <text>
        <r>
          <rPr>
            <b/>
            <sz val="10"/>
            <color rgb="FF000000"/>
            <rFont val="Tahoma"/>
            <family val="2"/>
          </rPr>
          <t>was 8990</t>
        </r>
        <r>
          <rPr>
            <sz val="10"/>
            <color rgb="FF000000"/>
            <rFont val="Tahoma"/>
            <family val="2"/>
          </rPr>
          <t xml:space="preserve">
</t>
        </r>
      </text>
    </comment>
    <comment ref="F28" authorId="1" shapeId="0" xr:uid="{7015AE7F-9838-8141-8820-2994E47273FD}">
      <text>
        <r>
          <rPr>
            <b/>
            <sz val="10"/>
            <color rgb="FF000000"/>
            <rFont val="Tahoma"/>
            <family val="2"/>
          </rPr>
          <t>W7 9190</t>
        </r>
      </text>
    </comment>
    <comment ref="C29" authorId="0" shapeId="0" xr:uid="{943DF83F-E619-4603-B19D-D2B1F982B34B}">
      <text>
        <r>
          <rPr>
            <sz val="12"/>
            <color rgb="FF000000"/>
            <rFont val="Aptos Narrow"/>
            <family val="2"/>
          </rPr>
          <t xml:space="preserve">Người dùng Không xác định:
</t>
        </r>
        <r>
          <rPr>
            <sz val="12"/>
            <color rgb="FF000000"/>
            <rFont val="Aptos Narrow"/>
            <family val="2"/>
          </rPr>
          <t>14090000</t>
        </r>
      </text>
    </comment>
    <comment ref="D29" authorId="0" shapeId="0" xr:uid="{03271564-7F6A-4C23-852D-34AE0DE9998D}">
      <text>
        <r>
          <rPr>
            <sz val="12"/>
            <color rgb="FF000000"/>
            <rFont val="Aptos Narrow"/>
            <family val="2"/>
          </rPr>
          <t xml:space="preserve">Người dùng Không xác định:
</t>
        </r>
        <r>
          <rPr>
            <sz val="12"/>
            <color rgb="FF000000"/>
            <rFont val="Aptos Narrow"/>
            <family val="2"/>
          </rPr>
          <t>12.190</t>
        </r>
      </text>
    </comment>
    <comment ref="E29" authorId="4" shapeId="0" xr:uid="{B8A92756-8D27-2947-83A9-B5ACA5B89ED2}">
      <text>
        <r>
          <rPr>
            <b/>
            <sz val="10"/>
            <color rgb="FF000000"/>
            <rFont val="Tahoma"/>
            <family val="2"/>
          </rPr>
          <t>was 11990</t>
        </r>
        <r>
          <rPr>
            <sz val="10"/>
            <color rgb="FF000000"/>
            <rFont val="Tahoma"/>
            <family val="2"/>
          </rPr>
          <t xml:space="preserve">
</t>
        </r>
      </text>
    </comment>
    <comment ref="F29" authorId="1" shapeId="0" xr:uid="{8B76F0F8-9911-AC4E-BE62-2AB4E8550836}">
      <text>
        <r>
          <rPr>
            <b/>
            <sz val="10"/>
            <color rgb="FF000000"/>
            <rFont val="Tahoma"/>
            <family val="2"/>
          </rPr>
          <t>W7 12190</t>
        </r>
      </text>
    </comment>
    <comment ref="C30" authorId="0" shapeId="0" xr:uid="{C7C04D66-B6E9-4A65-881A-C60CCB413BDC}">
      <text>
        <r>
          <rPr>
            <sz val="12"/>
            <color rgb="FF000000"/>
            <rFont val="Aptos Narrow"/>
            <family val="2"/>
          </rPr>
          <t>Người dùng Không xác định:9990000</t>
        </r>
      </text>
    </comment>
    <comment ref="E30" authorId="4" shapeId="0" xr:uid="{01F45950-CEC9-2F4B-973E-EF4DCAB61371}">
      <text>
        <r>
          <rPr>
            <b/>
            <sz val="10"/>
            <color rgb="FF000000"/>
            <rFont val="Tahoma"/>
            <family val="2"/>
          </rPr>
          <t>was 9690</t>
        </r>
        <r>
          <rPr>
            <sz val="10"/>
            <color rgb="FF000000"/>
            <rFont val="Tahoma"/>
            <family val="2"/>
          </rPr>
          <t xml:space="preserve">
</t>
        </r>
      </text>
    </comment>
    <comment ref="F30" authorId="1" shapeId="0" xr:uid="{F4B5B28D-30CE-9043-B84E-CC49929BF682}">
      <text>
        <r>
          <rPr>
            <b/>
            <sz val="10"/>
            <color rgb="FF000000"/>
            <rFont val="Tahoma"/>
            <family val="2"/>
          </rPr>
          <t>W7 9990</t>
        </r>
      </text>
    </comment>
    <comment ref="C31" authorId="0" shapeId="0" xr:uid="{4D61905C-0E83-4577-9277-87BFBE08B2A8}">
      <text>
        <r>
          <rPr>
            <sz val="12"/>
            <color rgb="FF000000"/>
            <rFont val="Aptos Narrow"/>
            <family val="2"/>
          </rPr>
          <t xml:space="preserve">Người dùng Không xác định:
</t>
        </r>
        <r>
          <rPr>
            <sz val="12"/>
            <color rgb="FF000000"/>
            <rFont val="Aptos Narrow"/>
            <family val="2"/>
          </rPr>
          <t>13090000</t>
        </r>
      </text>
    </comment>
    <comment ref="D31" authorId="0" shapeId="0" xr:uid="{5EE941FD-CE62-4ADE-B06F-3457EF1FC42C}">
      <text>
        <r>
          <rPr>
            <sz val="12"/>
            <color rgb="FF000000"/>
            <rFont val="Aptos Narrow"/>
            <family val="2"/>
          </rPr>
          <t xml:space="preserve">Người dùng Không xác định:
</t>
        </r>
        <r>
          <rPr>
            <sz val="12"/>
            <color rgb="FF000000"/>
            <rFont val="Aptos Narrow"/>
            <family val="2"/>
          </rPr>
          <t>12.990</t>
        </r>
      </text>
    </comment>
    <comment ref="E31" authorId="4" shapeId="0" xr:uid="{418F2360-8FAD-472F-822B-1AE330A2728F}">
      <text>
        <r>
          <rPr>
            <b/>
            <sz val="10"/>
            <color rgb="FF000000"/>
            <rFont val="Tahoma"/>
            <family val="2"/>
          </rPr>
          <t>was 12690</t>
        </r>
      </text>
    </comment>
    <comment ref="F31" authorId="1" shapeId="0" xr:uid="{03002372-3275-BE4A-A7D3-67D674927051}">
      <text>
        <r>
          <rPr>
            <b/>
            <sz val="10"/>
            <color rgb="FF000000"/>
            <rFont val="Tahoma"/>
            <family val="2"/>
          </rPr>
          <t>W7 12990</t>
        </r>
      </text>
    </comment>
    <comment ref="B33" authorId="5" shapeId="0" xr:uid="{D7744165-D813-405C-9E54-BAA4B4AC4ADE}">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4" authorId="5" shapeId="0" xr:uid="{83B251B9-C473-4834-A1F8-29C24FCC8C6D}">
      <text>
        <r>
          <rPr>
            <b/>
            <sz val="10"/>
            <color rgb="FF000000"/>
            <rFont val="Tahoma"/>
            <family val="2"/>
          </rPr>
          <t xml:space="preserve">was 4490
</t>
        </r>
      </text>
    </comment>
    <comment ref="C34" authorId="0" shapeId="0" xr:uid="{E4545D29-5698-45C6-8CBE-1CFF214C9287}">
      <text>
        <r>
          <rPr>
            <sz val="12"/>
            <color rgb="FF000000"/>
            <rFont val="Aptos Narrow"/>
            <family val="2"/>
          </rPr>
          <t xml:space="preserve">Người dùng Không xác định:
</t>
        </r>
        <r>
          <rPr>
            <sz val="12"/>
            <color rgb="FF000000"/>
            <rFont val="Aptos Narrow"/>
            <family val="2"/>
          </rPr>
          <t>4090000</t>
        </r>
      </text>
    </comment>
    <comment ref="E34" authorId="4" shapeId="0" xr:uid="{95CC26DC-9BA9-3641-8EB9-90E5D73CFA34}">
      <text>
        <r>
          <rPr>
            <b/>
            <sz val="10"/>
            <color rgb="FF000000"/>
            <rFont val="Tahoma"/>
            <family val="2"/>
          </rPr>
          <t>was 4390</t>
        </r>
        <r>
          <rPr>
            <sz val="10"/>
            <color rgb="FF000000"/>
            <rFont val="Tahoma"/>
            <family val="2"/>
          </rPr>
          <t xml:space="preserve">
</t>
        </r>
      </text>
    </comment>
    <comment ref="F34" authorId="1" shapeId="0" xr:uid="{8A98C6FE-0E58-4CE4-869E-5AC87DD8F435}">
      <text>
        <r>
          <rPr>
            <b/>
            <sz val="10"/>
            <color rgb="FF000000"/>
            <rFont val="Tahoma"/>
            <family val="2"/>
          </rPr>
          <t>W7 4190</t>
        </r>
      </text>
    </comment>
    <comment ref="B35" authorId="5" shapeId="0" xr:uid="{E0BCFF43-BF5D-48AE-B247-A01A2F2FF5F8}">
      <text>
        <r>
          <rPr>
            <b/>
            <sz val="10"/>
            <color rgb="FF000000"/>
            <rFont val="Tahoma"/>
            <family val="2"/>
          </rPr>
          <t>was 3190</t>
        </r>
      </text>
    </comment>
    <comment ref="C35" authorId="0" shapeId="0" xr:uid="{C86B2EFD-F1C3-4268-8B87-BEA6178E6821}">
      <text>
        <r>
          <rPr>
            <sz val="12"/>
            <color rgb="FF000000"/>
            <rFont val="Aptos Narrow"/>
            <family val="2"/>
          </rPr>
          <t xml:space="preserve">Người dùng Không xác định:
</t>
        </r>
        <r>
          <rPr>
            <sz val="12"/>
            <color rgb="FF000000"/>
            <rFont val="Aptos Narrow"/>
            <family val="2"/>
          </rPr>
          <t>2790000</t>
        </r>
      </text>
    </comment>
    <comment ref="D35" authorId="0" shapeId="0" xr:uid="{CF473C85-FAC2-4215-A3D4-46BC2EF6EE1E}">
      <text>
        <r>
          <rPr>
            <sz val="12"/>
            <color rgb="FF000000"/>
            <rFont val="Aptos Narrow"/>
            <family val="2"/>
          </rPr>
          <t xml:space="preserve">Người dùng Không xác định:
</t>
        </r>
        <r>
          <rPr>
            <sz val="12"/>
            <color rgb="FF000000"/>
            <rFont val="Aptos Narrow"/>
            <family val="2"/>
          </rPr>
          <t>2890</t>
        </r>
      </text>
    </comment>
    <comment ref="E35" authorId="4" shapeId="0" xr:uid="{367FAEA8-D9E4-E849-99B9-01B0C8CCCC2A}">
      <text>
        <r>
          <rPr>
            <b/>
            <sz val="10"/>
            <color rgb="FF000000"/>
            <rFont val="Tahoma"/>
            <family val="2"/>
          </rPr>
          <t>was 2990</t>
        </r>
        <r>
          <rPr>
            <sz val="10"/>
            <color rgb="FF000000"/>
            <rFont val="Tahoma"/>
            <family val="2"/>
          </rPr>
          <t xml:space="preserve">
</t>
        </r>
      </text>
    </comment>
    <comment ref="F35" authorId="1" shapeId="0" xr:uid="{AFB0F583-03A9-4126-BB0A-1E5E4F601F67}">
      <text>
        <r>
          <rPr>
            <b/>
            <sz val="10"/>
            <color rgb="FF000000"/>
            <rFont val="Tahoma"/>
            <family val="2"/>
          </rPr>
          <t>W7 2890</t>
        </r>
      </text>
    </comment>
    <comment ref="C36" authorId="0" shapeId="0" xr:uid="{BEA7F9FE-EEF2-4E55-8E01-79D287520786}">
      <text>
        <r>
          <rPr>
            <sz val="12"/>
            <color rgb="FF000000"/>
            <rFont val="Aptos Narrow"/>
            <family val="2"/>
          </rPr>
          <t xml:space="preserve">Người dùng Không xác định:
</t>
        </r>
        <r>
          <rPr>
            <sz val="12"/>
            <color rgb="FF000000"/>
            <rFont val="Aptos Narrow"/>
            <family val="2"/>
          </rPr>
          <t xml:space="preserve">6290000
</t>
        </r>
      </text>
    </comment>
    <comment ref="F36" authorId="1" shapeId="0" xr:uid="{9F886EC0-00A7-CE44-90AE-6B80CE6C24F4}">
      <text>
        <r>
          <rPr>
            <b/>
            <sz val="10"/>
            <color rgb="FF000000"/>
            <rFont val="Tahoma"/>
            <family val="2"/>
          </rPr>
          <t>W7 6490</t>
        </r>
      </text>
    </comment>
    <comment ref="C40" authorId="3" shapeId="0" xr:uid="{4CFCDBC7-8A59-4591-B770-F6FB994FA7A6}">
      <text>
        <r>
          <rPr>
            <sz val="12"/>
            <color rgb="FF000000"/>
            <rFont val="Aptos Narrow"/>
            <family val="2"/>
          </rPr>
          <t xml:space="preserve">danielnguyen6111998@gmail.com:
</t>
        </r>
        <r>
          <rPr>
            <sz val="12"/>
            <color rgb="FF000000"/>
            <rFont val="Aptos Narrow"/>
            <family val="2"/>
          </rPr>
          <t>23790000</t>
        </r>
      </text>
    </comment>
    <comment ref="D40" authorId="0" shapeId="0" xr:uid="{57A1446F-A169-47B2-9A28-2ED0B7815CF5}">
      <text>
        <r>
          <rPr>
            <sz val="12"/>
            <color rgb="FF000000"/>
            <rFont val="Aptos Narrow"/>
            <family val="2"/>
          </rPr>
          <t xml:space="preserve">Người dùng Không xác định:
</t>
        </r>
        <r>
          <rPr>
            <sz val="12"/>
            <color rgb="FF000000"/>
            <rFont val="Aptos Narrow"/>
            <family val="2"/>
          </rPr>
          <t>23.690</t>
        </r>
      </text>
    </comment>
    <comment ref="F40" authorId="1" shapeId="0" xr:uid="{859B1415-3073-4101-8C95-F0695E2A018F}">
      <text>
        <r>
          <rPr>
            <b/>
            <sz val="10"/>
            <color rgb="FF000000"/>
            <rFont val="Tahoma"/>
            <family val="2"/>
          </rPr>
          <t>W7 23690</t>
        </r>
      </text>
    </comment>
    <comment ref="C41" authorId="0" shapeId="0" xr:uid="{D9570B50-3D59-44B0-A3AB-23322D97B778}">
      <text>
        <r>
          <rPr>
            <sz val="12"/>
            <color rgb="FF000000"/>
            <rFont val="Aptos Narrow"/>
            <family val="2"/>
          </rPr>
          <t xml:space="preserve">Người dùng Không xác định:
</t>
        </r>
        <r>
          <rPr>
            <sz val="12"/>
            <color rgb="FF000000"/>
            <rFont val="Aptos Narrow"/>
            <family val="2"/>
          </rPr>
          <t>28990000</t>
        </r>
      </text>
    </comment>
    <comment ref="D41" authorId="0" shapeId="0" xr:uid="{32A07B55-0471-409E-8468-57713F712465}">
      <text>
        <r>
          <rPr>
            <sz val="12"/>
            <color rgb="FF000000"/>
            <rFont val="Aptos Narrow"/>
            <family val="2"/>
          </rPr>
          <t xml:space="preserve">Người dùng Không xác định:
</t>
        </r>
        <r>
          <rPr>
            <sz val="12"/>
            <color rgb="FF000000"/>
            <rFont val="Aptos Narrow"/>
            <family val="2"/>
          </rPr>
          <t>28.790</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Mia</author>
    <author>danielnguyen6111998@gmail.com</author>
    <author>Dat's MacBook Pro</author>
    <author>Microsoft Office User</author>
    <author>Duy Ha Minh</author>
  </authors>
  <commentList>
    <comment ref="C3" authorId="0" shapeId="0" xr:uid="{2D0449E8-B91D-44EB-B7A8-69EC522066BA}">
      <text>
        <r>
          <rPr>
            <sz val="12"/>
            <color theme="1"/>
            <rFont val="Aptos Narrow"/>
            <family val="2"/>
            <scheme val="minor"/>
          </rPr>
          <t>Người dùng Không xác định:
24990000</t>
        </r>
      </text>
    </comment>
    <comment ref="F3" authorId="1" shapeId="0" xr:uid="{4DD38934-9366-E64C-B06F-8114338DA7D1}">
      <text>
        <r>
          <rPr>
            <b/>
            <sz val="10"/>
            <color rgb="FF000000"/>
            <rFont val="Tahoma"/>
            <family val="2"/>
          </rPr>
          <t>W7 24390</t>
        </r>
      </text>
    </comment>
    <comment ref="C4" authorId="0" shapeId="0" xr:uid="{CD53F07D-E4B3-2549-BB37-6560EBE03793}">
      <text>
        <r>
          <rPr>
            <sz val="12"/>
            <color rgb="FF000000"/>
            <rFont val="Aptos Narrow"/>
            <family val="2"/>
          </rPr>
          <t xml:space="preserve">Người dùng Không xác định:
</t>
        </r>
        <r>
          <rPr>
            <sz val="12"/>
            <color rgb="FF000000"/>
            <rFont val="Aptos Narrow"/>
            <family val="2"/>
          </rPr>
          <t>25990000</t>
        </r>
      </text>
    </comment>
    <comment ref="D4" authorId="0" shapeId="0" xr:uid="{375FCC49-313B-46DD-B025-F8E9CDBDCA94}">
      <text>
        <r>
          <rPr>
            <sz val="12"/>
            <color theme="1"/>
            <rFont val="Aptos Narrow"/>
            <family val="2"/>
            <scheme val="minor"/>
          </rPr>
          <t>Người dùng Không xác định:
25.290</t>
        </r>
      </text>
    </comment>
    <comment ref="E4" authorId="2" shapeId="0" xr:uid="{B8690F9C-80F0-DA47-92A5-36C5D0C4F8E4}">
      <text>
        <r>
          <rPr>
            <b/>
            <sz val="10"/>
            <color rgb="FF000000"/>
            <rFont val="Tahoma"/>
            <family val="2"/>
          </rPr>
          <t>was 24390</t>
        </r>
        <r>
          <rPr>
            <sz val="10"/>
            <color rgb="FF000000"/>
            <rFont val="Tahoma"/>
            <family val="2"/>
          </rPr>
          <t xml:space="preserve">
</t>
        </r>
      </text>
    </comment>
    <comment ref="C5" authorId="3" shapeId="0" xr:uid="{10D5C44D-7543-5041-AEFB-BAEE6B1D115B}">
      <text>
        <r>
          <rPr>
            <sz val="12"/>
            <color theme="1"/>
            <rFont val="Aptos Narrow"/>
            <family val="2"/>
            <scheme val="minor"/>
          </rPr>
          <t>danielnguyen6111998@gmail.com:
34190000</t>
        </r>
      </text>
    </comment>
    <comment ref="D5" authorId="0" shapeId="0" xr:uid="{DFEF0DF2-3886-5048-8782-72EE44C6D95D}">
      <text>
        <r>
          <rPr>
            <sz val="12"/>
            <color theme="1"/>
            <rFont val="Aptos Narrow"/>
            <family val="2"/>
            <scheme val="minor"/>
          </rPr>
          <t>Người dùng Không xác định:
33.890</t>
        </r>
      </text>
    </comment>
    <comment ref="E5" authorId="2" shapeId="0" xr:uid="{6BC47C48-BCFD-6B43-93DF-5B900395922C}">
      <text>
        <r>
          <rPr>
            <b/>
            <sz val="10"/>
            <color rgb="FF000000"/>
            <rFont val="Tahoma"/>
            <family val="2"/>
          </rPr>
          <t>was 32790</t>
        </r>
        <r>
          <rPr>
            <sz val="10"/>
            <color rgb="FF000000"/>
            <rFont val="Tahoma"/>
            <family val="2"/>
          </rPr>
          <t xml:space="preserve">
</t>
        </r>
      </text>
    </comment>
    <comment ref="F5" authorId="1" shapeId="0" xr:uid="{1BD2D35C-F639-A746-8CA2-6B2420213F5F}">
      <text>
        <r>
          <rPr>
            <b/>
            <sz val="10"/>
            <color rgb="FF000000"/>
            <rFont val="Tahoma"/>
            <family val="2"/>
          </rPr>
          <t>W7 33290</t>
        </r>
      </text>
    </comment>
    <comment ref="C6" authorId="3" shapeId="0" xr:uid="{58DB09DC-C08E-7D4D-B4F1-DDC532AFDEE0}">
      <text>
        <r>
          <rPr>
            <sz val="12"/>
            <color theme="1"/>
            <rFont val="Aptos Narrow"/>
            <family val="2"/>
            <scheme val="minor"/>
          </rPr>
          <t>danielnguyen6111998@gmail.com:
37890000</t>
        </r>
      </text>
    </comment>
    <comment ref="D6" authorId="0" shapeId="0" xr:uid="{39C0E2A0-377A-6444-A185-F3A120B15ACB}">
      <text>
        <r>
          <rPr>
            <sz val="12"/>
            <color theme="1"/>
            <rFont val="Aptos Narrow"/>
            <family val="2"/>
            <scheme val="minor"/>
          </rPr>
          <t>Người dùng Không xác định:
37.590</t>
        </r>
      </text>
    </comment>
    <comment ref="F6" authorId="1" shapeId="0" xr:uid="{F1E9D793-516B-484C-97A6-A7DF9898A294}">
      <text>
        <r>
          <rPr>
            <b/>
            <sz val="10"/>
            <color rgb="FF000000"/>
            <rFont val="Tahoma"/>
            <family val="2"/>
          </rPr>
          <t>W7 36990</t>
        </r>
      </text>
    </comment>
    <comment ref="C8" authorId="0" shapeId="0" xr:uid="{884CC09F-5A21-D142-9B1D-5E587A8BBEA7}">
      <text>
        <r>
          <rPr>
            <sz val="12"/>
            <color theme="1"/>
            <rFont val="Aptos Narrow"/>
            <family val="2"/>
            <scheme val="minor"/>
          </rPr>
          <t>Người dùng Không xác định:
20990000</t>
        </r>
      </text>
    </comment>
    <comment ref="F8" authorId="1" shapeId="0" xr:uid="{4914E128-3A5D-B543-82D0-0B6BB6201558}">
      <text>
        <r>
          <rPr>
            <b/>
            <sz val="10"/>
            <color rgb="FF000000"/>
            <rFont val="Tahoma"/>
            <family val="2"/>
          </rPr>
          <t>W7 19590</t>
        </r>
      </text>
    </comment>
    <comment ref="G8" authorId="4" shapeId="0" xr:uid="{25B6D5C8-81A8-9343-B5D0-574E148405D5}">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5" shapeId="0" xr:uid="{070CCE82-D215-4841-B673-7BED7166484B}">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0" shapeId="0" xr:uid="{3B91F68D-0221-BC4A-ABAA-E3D3F0A6DD3C}">
      <text>
        <r>
          <rPr>
            <sz val="12"/>
            <color theme="1"/>
            <rFont val="Aptos Narrow"/>
            <family val="2"/>
            <scheme val="minor"/>
          </rPr>
          <t>Người dùng Không xác định:
24990000</t>
        </r>
      </text>
    </comment>
    <comment ref="D9" authorId="0" shapeId="0" xr:uid="{52C3B2D4-67DC-0F45-8987-C1A727EA2BA1}">
      <text>
        <r>
          <rPr>
            <sz val="12"/>
            <color theme="1"/>
            <rFont val="Aptos Narrow"/>
            <family val="2"/>
            <scheme val="minor"/>
          </rPr>
          <t>Người dùng Không xác định:
24.590</t>
        </r>
      </text>
    </comment>
    <comment ref="F9" authorId="1" shapeId="0" xr:uid="{E577BE22-93D2-054A-A8A6-AE3C39446E02}">
      <text>
        <r>
          <rPr>
            <b/>
            <sz val="10"/>
            <color rgb="FF000000"/>
            <rFont val="Tahoma"/>
            <family val="2"/>
          </rPr>
          <t>W7 23590</t>
        </r>
      </text>
    </comment>
    <comment ref="G9" authorId="4" shapeId="0" xr:uid="{0845F0B1-F214-FB4B-9448-88D4613D20E3}">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5" shapeId="0" xr:uid="{903B8C25-52F7-2F4C-A266-85A2AC4B0F17}">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F11" authorId="6" shapeId="0" xr:uid="{44A58375-4F58-ED48-AB8D-0C8887910CBA}">
      <text>
        <r>
          <rPr>
            <sz val="12"/>
            <color rgb="FF000000"/>
            <rFont val="Aptos Narrow"/>
            <family val="2"/>
          </rPr>
          <t>W7 31590</t>
        </r>
      </text>
    </comment>
    <comment ref="G11" authorId="4" shapeId="0" xr:uid="{388E8198-A407-D642-9024-96649B55E401}">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C12" authorId="0" shapeId="0" xr:uid="{8EE993EE-01CF-BD44-9AD4-CCCF6B0F4E91}">
      <text>
        <r>
          <rPr>
            <sz val="12"/>
            <color theme="1"/>
            <rFont val="Aptos Narrow"/>
            <family val="2"/>
            <scheme val="minor"/>
          </rPr>
          <t>Người dùng Không xác định:
17990000</t>
        </r>
      </text>
    </comment>
    <comment ref="E12" authorId="2" shapeId="0" xr:uid="{5D92AE61-DA61-F84B-8A22-BED93DFA038C}">
      <text>
        <r>
          <rPr>
            <b/>
            <sz val="10"/>
            <color rgb="FF000000"/>
            <rFont val="Tahoma"/>
            <family val="2"/>
          </rPr>
          <t>was 17490</t>
        </r>
      </text>
    </comment>
    <comment ref="F12" authorId="1" shapeId="0" xr:uid="{E03AAA84-20DD-5743-AEA3-5D66AEF84DA4}">
      <text>
        <r>
          <rPr>
            <b/>
            <sz val="10"/>
            <color rgb="FF000000"/>
            <rFont val="Tahoma"/>
            <family val="2"/>
          </rPr>
          <t>W7 16790</t>
        </r>
      </text>
    </comment>
    <comment ref="G12" authorId="4" shapeId="0" xr:uid="{AFA4BAAD-3B09-1747-8DB8-066FFECC3888}">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F14" authorId="1" shapeId="0" xr:uid="{F32E6000-B570-9442-A444-3B5A3D0C3DC8}">
      <text>
        <r>
          <rPr>
            <b/>
            <sz val="10"/>
            <color rgb="FF000000"/>
            <rFont val="Tahoma"/>
            <family val="2"/>
          </rPr>
          <t>W7 13890</t>
        </r>
      </text>
    </comment>
    <comment ref="B15" authorId="5" shapeId="0" xr:uid="{B6735A24-01B5-A14E-90DA-68AAAB0016F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F15" authorId="1" shapeId="0" xr:uid="{333AEB32-C45E-4A43-A855-9D71607FB889}">
      <text>
        <r>
          <rPr>
            <b/>
            <sz val="10"/>
            <color rgb="FF000000"/>
            <rFont val="Tahoma"/>
            <family val="2"/>
          </rPr>
          <t>W7 12290</t>
        </r>
      </text>
    </comment>
    <comment ref="C16" authorId="0" shapeId="0" xr:uid="{A709A18C-D085-BC44-A8B3-661DB269F59E}">
      <text>
        <r>
          <rPr>
            <sz val="12"/>
            <color theme="1"/>
            <rFont val="Aptos Narrow"/>
            <family val="2"/>
            <scheme val="minor"/>
          </rPr>
          <t>Người dùng Không xác định:
13490000</t>
        </r>
      </text>
    </comment>
    <comment ref="D16" authorId="0" shapeId="0" xr:uid="{40281EF8-3DF0-0C42-8336-39AC8A1D7CF6}">
      <text>
        <r>
          <rPr>
            <sz val="12"/>
            <color theme="1"/>
            <rFont val="Aptos Narrow"/>
            <family val="2"/>
            <scheme val="minor"/>
          </rPr>
          <t>Người dùng Không xác định:
13.490</t>
        </r>
      </text>
    </comment>
    <comment ref="E16" authorId="2" shapeId="0" xr:uid="{69477D27-2BCC-A247-AF69-4879AB62DDDD}">
      <text>
        <r>
          <rPr>
            <b/>
            <sz val="10"/>
            <color rgb="FF000000"/>
            <rFont val="Tahoma"/>
            <family val="2"/>
          </rPr>
          <t xml:space="preserve">was 13290
</t>
        </r>
        <r>
          <rPr>
            <b/>
            <sz val="10"/>
            <color rgb="FF000000"/>
            <rFont val="Tahoma"/>
            <family val="2"/>
          </rPr>
          <t xml:space="preserve">
</t>
        </r>
        <r>
          <rPr>
            <b/>
            <sz val="10"/>
            <color rgb="FF000000"/>
            <rFont val="Tahoma"/>
            <family val="2"/>
          </rPr>
          <t>HSSV 200</t>
        </r>
      </text>
    </comment>
    <comment ref="F16" authorId="1" shapeId="0" xr:uid="{4486E917-063A-8548-9FC3-2482D68A9EE2}">
      <text>
        <r>
          <rPr>
            <b/>
            <sz val="10"/>
            <color rgb="FF000000"/>
            <rFont val="Tahoma"/>
            <family val="2"/>
          </rPr>
          <t>W7 11790</t>
        </r>
      </text>
    </comment>
    <comment ref="G16" authorId="4" shapeId="0" xr:uid="{3F4A7DEC-406D-7044-BDC5-34A555DADB06}">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5" shapeId="0" xr:uid="{F3337795-95FD-1441-9DB4-B9BE4A99CACE}">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D17" authorId="0" shapeId="0" xr:uid="{1AE15B7A-5075-0945-9EEC-4E7D009AAB24}">
      <text>
        <r>
          <rPr>
            <sz val="12"/>
            <color theme="1"/>
            <rFont val="Aptos Narrow"/>
            <family val="2"/>
            <scheme val="minor"/>
          </rPr>
          <t>Người dùng Không xác định:9.590</t>
        </r>
      </text>
    </comment>
    <comment ref="F17" authorId="1" shapeId="0" xr:uid="{6B04B7F0-96CB-A945-8015-763FB5E0273E}">
      <text>
        <r>
          <rPr>
            <b/>
            <sz val="10"/>
            <color rgb="FF000000"/>
            <rFont val="Tahoma"/>
            <family val="2"/>
          </rPr>
          <t>W7 8490</t>
        </r>
      </text>
    </comment>
    <comment ref="B18" authorId="5" shapeId="0" xr:uid="{A064AE1E-4040-1D45-A497-C9D2D9DC4981}">
      <text>
        <r>
          <rPr>
            <b/>
            <sz val="10"/>
            <color rgb="FF000000"/>
            <rFont val="Tahoma"/>
            <family val="2"/>
          </rPr>
          <t>was 14390</t>
        </r>
      </text>
    </comment>
    <comment ref="C18" authorId="0" shapeId="0" xr:uid="{BE12D753-7601-C141-BE95-A67BEB59B2E0}">
      <text>
        <r>
          <rPr>
            <sz val="12"/>
            <color theme="1"/>
            <rFont val="Aptos Narrow"/>
            <family val="2"/>
            <scheme val="minor"/>
          </rPr>
          <t>Người dùng Không xác định:
16290000</t>
        </r>
      </text>
    </comment>
    <comment ref="D18" authorId="0" shapeId="0" xr:uid="{9C86FA49-B53C-9A47-A5D8-D1AE35DEBEE8}">
      <text>
        <r>
          <rPr>
            <sz val="12"/>
            <color theme="1"/>
            <rFont val="Aptos Narrow"/>
            <family val="2"/>
            <scheme val="minor"/>
          </rPr>
          <t>15.990</t>
        </r>
      </text>
    </comment>
    <comment ref="F18" authorId="1" shapeId="0" xr:uid="{29434B3D-036A-144E-8C45-806478E7C069}">
      <text>
        <r>
          <rPr>
            <b/>
            <sz val="10"/>
            <color rgb="FF000000"/>
            <rFont val="Tahoma"/>
            <family val="2"/>
          </rPr>
          <t>W7 13290</t>
        </r>
      </text>
    </comment>
    <comment ref="G18" authorId="4" shapeId="0" xr:uid="{B4DC6E4D-2674-2A45-9FE2-E85C0C62237F}">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D19" authorId="0" shapeId="0" xr:uid="{4621ACCC-F07E-8141-96DD-E9ED5BC21656}">
      <text>
        <r>
          <rPr>
            <sz val="12"/>
            <color theme="1"/>
            <rFont val="Aptos Narrow"/>
            <family val="2"/>
            <scheme val="minor"/>
          </rPr>
          <t>Người dùng Không xác định:
21.090</t>
        </r>
      </text>
    </comment>
    <comment ref="F19" authorId="1" shapeId="0" xr:uid="{10CBCC93-AF1D-514F-A96F-E28C9628133A}">
      <text>
        <r>
          <rPr>
            <b/>
            <sz val="10"/>
            <color rgb="FF000000"/>
            <rFont val="Tahoma"/>
            <family val="2"/>
          </rPr>
          <t>W7 18990</t>
        </r>
      </text>
    </comment>
    <comment ref="B21" authorId="5" shapeId="0" xr:uid="{B760EE44-8423-D842-9605-AB3597FE3E95}">
      <text>
        <r>
          <rPr>
            <b/>
            <sz val="10"/>
            <color rgb="FF000000"/>
            <rFont val="Tahoma"/>
            <family val="2"/>
          </rPr>
          <t>was 36640</t>
        </r>
      </text>
    </comment>
    <comment ref="C22" authorId="0" shapeId="0" xr:uid="{2BC010A8-C197-C745-A9E4-C0D3C9A8C4F7}">
      <text>
        <r>
          <rPr>
            <sz val="12"/>
            <color theme="1"/>
            <rFont val="Aptos Narrow"/>
            <family val="2"/>
            <scheme val="minor"/>
          </rPr>
          <t>Người dùng Không xác định:
29190000</t>
        </r>
      </text>
    </comment>
    <comment ref="F22" authorId="1" shapeId="0" xr:uid="{565B8274-2651-674B-BDBB-B4EDBCF943AF}">
      <text>
        <r>
          <rPr>
            <b/>
            <sz val="10"/>
            <color rgb="FF000000"/>
            <rFont val="Tahoma"/>
            <family val="2"/>
          </rPr>
          <t>W7 29190</t>
        </r>
      </text>
    </comment>
    <comment ref="C24" authorId="0" shapeId="0" xr:uid="{D6068BA8-1B9A-8B43-94BC-C879002D455C}">
      <text>
        <r>
          <rPr>
            <sz val="12"/>
            <color theme="1"/>
            <rFont val="Aptos Narrow"/>
            <family val="2"/>
            <scheme val="minor"/>
          </rPr>
          <t>Người dùng Không xác định:
6790000</t>
        </r>
      </text>
    </comment>
    <comment ref="D24" authorId="0" shapeId="0" xr:uid="{08CED534-001D-EE44-B3BD-2A2ADADA32C5}">
      <text>
        <r>
          <rPr>
            <sz val="12"/>
            <color rgb="FF000000"/>
            <rFont val="Aptos Narrow"/>
            <family val="2"/>
          </rPr>
          <t xml:space="preserve">Người dùng Không xác định:
</t>
        </r>
        <r>
          <rPr>
            <sz val="12"/>
            <color rgb="FF000000"/>
            <rFont val="Aptos Narrow"/>
            <family val="2"/>
          </rPr>
          <t>6.690</t>
        </r>
      </text>
    </comment>
    <comment ref="E24" authorId="2" shapeId="0" xr:uid="{25E74520-C6F4-E845-91F1-81E318437904}">
      <text>
        <r>
          <rPr>
            <b/>
            <sz val="10"/>
            <color rgb="FF000000"/>
            <rFont val="Tahoma"/>
            <family val="2"/>
          </rPr>
          <t>was 6490</t>
        </r>
        <r>
          <rPr>
            <sz val="10"/>
            <color rgb="FF000000"/>
            <rFont val="Tahoma"/>
            <family val="2"/>
          </rPr>
          <t xml:space="preserve">
</t>
        </r>
      </text>
    </comment>
    <comment ref="F24" authorId="1" shapeId="0" xr:uid="{087C7E3C-435B-4A47-93B9-7CB15300BAE0}">
      <text>
        <r>
          <rPr>
            <b/>
            <sz val="10"/>
            <color rgb="FF000000"/>
            <rFont val="Tahoma"/>
            <family val="2"/>
          </rPr>
          <t>W7 6290</t>
        </r>
      </text>
    </comment>
    <comment ref="C25" authorId="0" shapeId="0" xr:uid="{22EBC681-DC7A-5A4F-9D2E-20C3465500D5}">
      <text>
        <r>
          <rPr>
            <sz val="12"/>
            <color theme="1"/>
            <rFont val="Aptos Narrow"/>
            <family val="2"/>
            <scheme val="minor"/>
          </rPr>
          <t>Người dùng Không xác định:
8390000</t>
        </r>
      </text>
    </comment>
    <comment ref="D25" authorId="0" shapeId="0" xr:uid="{DED71A69-58F2-8746-AEA1-A2A24FF97425}">
      <text>
        <r>
          <rPr>
            <sz val="12"/>
            <color theme="1"/>
            <rFont val="Aptos Narrow"/>
            <family val="2"/>
            <scheme val="minor"/>
          </rPr>
          <t>Người dùng Không xác định:
8.390</t>
        </r>
      </text>
    </comment>
    <comment ref="E25" authorId="2" shapeId="0" xr:uid="{8288457F-C39F-0944-A2CF-6B610AED8D2F}">
      <text>
        <r>
          <rPr>
            <b/>
            <sz val="10"/>
            <color rgb="FF000000"/>
            <rFont val="Tahoma"/>
            <family val="2"/>
          </rPr>
          <t>was 7990</t>
        </r>
        <r>
          <rPr>
            <sz val="10"/>
            <color rgb="FF000000"/>
            <rFont val="Tahoma"/>
            <family val="2"/>
          </rPr>
          <t xml:space="preserve">
</t>
        </r>
      </text>
    </comment>
    <comment ref="F25" authorId="1" shapeId="0" xr:uid="{821900CE-9DDA-A742-AF5A-E913D174E41C}">
      <text>
        <r>
          <rPr>
            <b/>
            <sz val="10"/>
            <color rgb="FF000000"/>
            <rFont val="Tahoma"/>
            <family val="2"/>
          </rPr>
          <t>W7 7890</t>
        </r>
      </text>
    </comment>
    <comment ref="C26" authorId="0" shapeId="0" xr:uid="{E6944AFB-792E-2444-9CAC-F578141C0278}">
      <text>
        <r>
          <rPr>
            <sz val="12"/>
            <color theme="1"/>
            <rFont val="Aptos Narrow"/>
            <family val="2"/>
            <scheme val="minor"/>
          </rPr>
          <t>Người dùng Không xác định:
7690000</t>
        </r>
      </text>
    </comment>
    <comment ref="D26" authorId="0" shapeId="0" xr:uid="{88301BE0-0255-5541-A355-90F5C40ACCE4}">
      <text>
        <r>
          <rPr>
            <sz val="12"/>
            <color theme="1"/>
            <rFont val="Aptos Narrow"/>
            <family val="2"/>
            <scheme val="minor"/>
          </rPr>
          <t>Người dùng Không xác định:
7.590</t>
        </r>
      </text>
    </comment>
    <comment ref="E26" authorId="2" shapeId="0" xr:uid="{68490CE9-B6AB-204C-A57F-8FF10044BCCD}">
      <text>
        <r>
          <rPr>
            <b/>
            <sz val="10"/>
            <color rgb="FF000000"/>
            <rFont val="Tahoma"/>
            <family val="2"/>
          </rPr>
          <t>was 7390</t>
        </r>
        <r>
          <rPr>
            <sz val="10"/>
            <color rgb="FF000000"/>
            <rFont val="Tahoma"/>
            <family val="2"/>
          </rPr>
          <t xml:space="preserve">
</t>
        </r>
      </text>
    </comment>
    <comment ref="F26" authorId="1" shapeId="0" xr:uid="{FC98AC98-2336-8E4E-BE83-2642F2B4DF9B}">
      <text>
        <r>
          <rPr>
            <b/>
            <sz val="10"/>
            <color rgb="FF000000"/>
            <rFont val="Tahoma"/>
            <family val="2"/>
          </rPr>
          <t>W7 7290</t>
        </r>
      </text>
    </comment>
    <comment ref="C27" authorId="0" shapeId="0" xr:uid="{B41E20CE-0357-EA41-922D-3158B3FF8E83}">
      <text>
        <r>
          <rPr>
            <sz val="12"/>
            <color rgb="FF000000"/>
            <rFont val="Aptos Narrow"/>
            <family val="2"/>
          </rPr>
          <t xml:space="preserve">Người dùng Không xác định:
</t>
        </r>
        <r>
          <rPr>
            <sz val="12"/>
            <color rgb="FF000000"/>
            <rFont val="Aptos Narrow"/>
            <family val="2"/>
          </rPr>
          <t>9190000</t>
        </r>
      </text>
    </comment>
    <comment ref="E27" authorId="2" shapeId="0" xr:uid="{3081B5AB-4F30-4A48-9877-3BE64BE10BE4}">
      <text>
        <r>
          <rPr>
            <b/>
            <sz val="10"/>
            <color rgb="FF000000"/>
            <rFont val="Tahoma"/>
            <family val="2"/>
          </rPr>
          <t>was 8990</t>
        </r>
        <r>
          <rPr>
            <sz val="10"/>
            <color rgb="FF000000"/>
            <rFont val="Tahoma"/>
            <family val="2"/>
          </rPr>
          <t xml:space="preserve">
</t>
        </r>
      </text>
    </comment>
    <comment ref="F27" authorId="1" shapeId="0" xr:uid="{D7A43817-17FC-5449-9D9F-458D53E4970D}">
      <text>
        <r>
          <rPr>
            <b/>
            <sz val="10"/>
            <color rgb="FF000000"/>
            <rFont val="Tahoma"/>
            <family val="2"/>
          </rPr>
          <t>W7 8990</t>
        </r>
      </text>
    </comment>
    <comment ref="C28" authorId="0" shapeId="0" xr:uid="{36E93B3C-0D96-8F43-AD9C-261C8EB29CC0}">
      <text>
        <r>
          <rPr>
            <sz val="12"/>
            <color theme="1"/>
            <rFont val="Aptos Narrow"/>
            <family val="2"/>
            <scheme val="minor"/>
          </rPr>
          <t>Người dùng Không xác định:
11190000</t>
        </r>
      </text>
    </comment>
    <comment ref="D28" authorId="0" shapeId="0" xr:uid="{1E099353-B4BB-F54F-842F-495681567960}">
      <text>
        <r>
          <rPr>
            <sz val="12"/>
            <color theme="1"/>
            <rFont val="Aptos Narrow"/>
            <family val="2"/>
            <scheme val="minor"/>
          </rPr>
          <t>11.890</t>
        </r>
      </text>
    </comment>
    <comment ref="E28" authorId="2" shapeId="0" xr:uid="{A7DE73D7-2559-C343-BB74-625E011CCFE7}">
      <text>
        <r>
          <rPr>
            <b/>
            <sz val="10"/>
            <color rgb="FF000000"/>
            <rFont val="Tahoma"/>
            <family val="2"/>
          </rPr>
          <t>was 10690</t>
        </r>
        <r>
          <rPr>
            <sz val="10"/>
            <color rgb="FF000000"/>
            <rFont val="Tahoma"/>
            <family val="2"/>
          </rPr>
          <t xml:space="preserve">
</t>
        </r>
      </text>
    </comment>
    <comment ref="F28" authorId="1" shapeId="0" xr:uid="{B46E71F5-E11B-AF44-BABD-C4334CAB0978}">
      <text>
        <r>
          <rPr>
            <b/>
            <sz val="10"/>
            <color rgb="FF000000"/>
            <rFont val="Tahoma"/>
            <family val="2"/>
          </rPr>
          <t>W7 9190</t>
        </r>
      </text>
    </comment>
    <comment ref="C29" authorId="0" shapeId="0" xr:uid="{FF6CE24C-5279-0C4A-A05C-269E0E667B65}">
      <text>
        <r>
          <rPr>
            <sz val="12"/>
            <color rgb="FF000000"/>
            <rFont val="Aptos Narrow"/>
            <family val="2"/>
          </rPr>
          <t xml:space="preserve">Người dùng Không xác định:
</t>
        </r>
        <r>
          <rPr>
            <sz val="12"/>
            <color rgb="FF000000"/>
            <rFont val="Aptos Narrow"/>
            <family val="2"/>
          </rPr>
          <t>14090000</t>
        </r>
      </text>
    </comment>
    <comment ref="D29" authorId="0" shapeId="0" xr:uid="{17FB29FA-8E24-8B49-BF7F-68C666662202}">
      <text>
        <r>
          <rPr>
            <sz val="12"/>
            <color theme="1"/>
            <rFont val="Aptos Narrow"/>
            <family val="2"/>
            <scheme val="minor"/>
          </rPr>
          <t>Người dùng Không xác định:
14.090</t>
        </r>
      </text>
    </comment>
    <comment ref="E29" authorId="2" shapeId="0" xr:uid="{A90B81A7-437E-144B-9C34-1D07BF6BBE2D}">
      <text>
        <r>
          <rPr>
            <b/>
            <sz val="10"/>
            <color rgb="FF000000"/>
            <rFont val="Tahoma"/>
            <family val="2"/>
          </rPr>
          <t>was 13990</t>
        </r>
        <r>
          <rPr>
            <sz val="10"/>
            <color rgb="FF000000"/>
            <rFont val="Tahoma"/>
            <family val="2"/>
          </rPr>
          <t xml:space="preserve">
</t>
        </r>
      </text>
    </comment>
    <comment ref="F29" authorId="1" shapeId="0" xr:uid="{8BE09999-F3FF-1648-BAFC-612BD58935FA}">
      <text>
        <r>
          <rPr>
            <b/>
            <sz val="10"/>
            <color rgb="FF000000"/>
            <rFont val="Tahoma"/>
            <family val="2"/>
          </rPr>
          <t>W7 12190</t>
        </r>
      </text>
    </comment>
    <comment ref="C30" authorId="0" shapeId="0" xr:uid="{6D6D1C78-8B81-2340-B21F-0E3226B80C92}">
      <text>
        <r>
          <rPr>
            <sz val="12"/>
            <color rgb="FF000000"/>
            <rFont val="Aptos Narrow"/>
            <family val="2"/>
          </rPr>
          <t>Người dùng Không xác định: 11990000</t>
        </r>
      </text>
    </comment>
    <comment ref="E30" authorId="2" shapeId="0" xr:uid="{74F81450-B3CA-9A40-8729-DBD38AF6DF12}">
      <text>
        <r>
          <rPr>
            <b/>
            <sz val="10"/>
            <color rgb="FF000000"/>
            <rFont val="Tahoma"/>
            <family val="2"/>
          </rPr>
          <t>was 11490</t>
        </r>
        <r>
          <rPr>
            <sz val="10"/>
            <color rgb="FF000000"/>
            <rFont val="Tahoma"/>
            <family val="2"/>
          </rPr>
          <t xml:space="preserve">
</t>
        </r>
      </text>
    </comment>
    <comment ref="F30" authorId="1" shapeId="0" xr:uid="{29DC396C-BF95-2142-B54B-FFFA45E540B2}">
      <text>
        <r>
          <rPr>
            <b/>
            <sz val="10"/>
            <color rgb="FF000000"/>
            <rFont val="Tahoma"/>
            <family val="2"/>
          </rPr>
          <t>W7 9990</t>
        </r>
      </text>
    </comment>
    <comment ref="C31" authorId="0" shapeId="0" xr:uid="{704E022E-B1CC-5940-BE57-EFEEFF1551D0}">
      <text>
        <r>
          <rPr>
            <sz val="12"/>
            <color rgb="FF000000"/>
            <rFont val="Aptos Narrow"/>
            <family val="2"/>
          </rPr>
          <t xml:space="preserve">Người dùng Không xác định:
</t>
        </r>
        <r>
          <rPr>
            <sz val="12"/>
            <color rgb="FF000000"/>
            <rFont val="Aptos Narrow"/>
            <family val="2"/>
          </rPr>
          <t>13090000</t>
        </r>
      </text>
    </comment>
    <comment ref="D31" authorId="0" shapeId="0" xr:uid="{9CD6B823-357D-264A-9CB9-35AE9DA024B0}">
      <text>
        <r>
          <rPr>
            <sz val="12"/>
            <color theme="1"/>
            <rFont val="Aptos Narrow"/>
            <family val="2"/>
            <scheme val="minor"/>
          </rPr>
          <t>Người dùng Không xác định:
14.990</t>
        </r>
      </text>
    </comment>
    <comment ref="E31" authorId="2" shapeId="0" xr:uid="{FD9FC209-C3AD-0844-B574-9ECB76F28B0B}">
      <text>
        <r>
          <rPr>
            <b/>
            <sz val="10"/>
            <color rgb="FF000000"/>
            <rFont val="Tahoma"/>
            <family val="2"/>
          </rPr>
          <t>was 14490</t>
        </r>
      </text>
    </comment>
    <comment ref="F31" authorId="1" shapeId="0" xr:uid="{A4B42991-3B31-D443-A70E-B94BD05FFAAC}">
      <text>
        <r>
          <rPr>
            <b/>
            <sz val="10"/>
            <color rgb="FF000000"/>
            <rFont val="Tahoma"/>
            <family val="2"/>
          </rPr>
          <t>W7 12990</t>
        </r>
      </text>
    </comment>
    <comment ref="B33" authorId="5" shapeId="0" xr:uid="{23523DE9-D6C3-AE44-81A1-C6E8548E9D64}">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4" authorId="5" shapeId="0" xr:uid="{F06FA7BA-3C59-D24C-9FCF-A52D965AB170}">
      <text>
        <r>
          <rPr>
            <b/>
            <sz val="10"/>
            <color rgb="FF000000"/>
            <rFont val="Tahoma"/>
            <family val="2"/>
          </rPr>
          <t xml:space="preserve">was 4490
</t>
        </r>
      </text>
    </comment>
    <comment ref="C34" authorId="0" shapeId="0" xr:uid="{D3FE4FB6-0C51-FE41-986B-0FC54C70FF7A}">
      <text>
        <r>
          <rPr>
            <sz val="12"/>
            <color theme="1"/>
            <rFont val="Aptos Narrow"/>
            <family val="2"/>
            <scheme val="minor"/>
          </rPr>
          <t>Người dùng Không xác định:
4590000</t>
        </r>
      </text>
    </comment>
    <comment ref="E34" authorId="2" shapeId="0" xr:uid="{3C20F7C3-14C8-DA49-B2C0-D12D678E02A8}">
      <text>
        <r>
          <rPr>
            <b/>
            <sz val="10"/>
            <color rgb="FF000000"/>
            <rFont val="Tahoma"/>
            <family val="2"/>
          </rPr>
          <t>was 4490</t>
        </r>
        <r>
          <rPr>
            <sz val="10"/>
            <color rgb="FF000000"/>
            <rFont val="Tahoma"/>
            <family val="2"/>
          </rPr>
          <t xml:space="preserve">
</t>
        </r>
      </text>
    </comment>
    <comment ref="F34" authorId="1" shapeId="0" xr:uid="{63D31AA7-CE9A-1043-B851-8E762C3D4E03}">
      <text>
        <r>
          <rPr>
            <b/>
            <sz val="10"/>
            <color rgb="FF000000"/>
            <rFont val="Tahoma"/>
            <family val="2"/>
          </rPr>
          <t>W7 4190</t>
        </r>
      </text>
    </comment>
    <comment ref="B35" authorId="5" shapeId="0" xr:uid="{E9BBB6AC-962D-B74B-BAAC-A4015979DDD0}">
      <text>
        <r>
          <rPr>
            <b/>
            <sz val="10"/>
            <color rgb="FF000000"/>
            <rFont val="Tahoma"/>
            <family val="2"/>
          </rPr>
          <t>was 3190</t>
        </r>
      </text>
    </comment>
    <comment ref="C35" authorId="0" shapeId="0" xr:uid="{EA29157D-17DA-1349-9189-1BF22B66DC4E}">
      <text>
        <r>
          <rPr>
            <sz val="12"/>
            <color theme="1"/>
            <rFont val="Aptos Narrow"/>
            <family val="2"/>
            <scheme val="minor"/>
          </rPr>
          <t>Người dùng Không xác định:
3490000</t>
        </r>
      </text>
    </comment>
    <comment ref="D35" authorId="0" shapeId="0" xr:uid="{867200E8-56FC-E745-AC08-E3520610A893}">
      <text>
        <r>
          <rPr>
            <sz val="12"/>
            <color theme="1"/>
            <rFont val="Aptos Narrow"/>
            <family val="2"/>
            <scheme val="minor"/>
          </rPr>
          <t>Người dùng Không xác định:3490</t>
        </r>
      </text>
    </comment>
    <comment ref="E35" authorId="2" shapeId="0" xr:uid="{B2778452-F8BD-F644-B73F-CBA1CBDC6817}">
      <text>
        <r>
          <rPr>
            <b/>
            <sz val="10"/>
            <color rgb="FF000000"/>
            <rFont val="Tahoma"/>
            <family val="2"/>
          </rPr>
          <t>was 3390</t>
        </r>
        <r>
          <rPr>
            <sz val="10"/>
            <color rgb="FF000000"/>
            <rFont val="Tahoma"/>
            <family val="2"/>
          </rPr>
          <t xml:space="preserve">
</t>
        </r>
      </text>
    </comment>
    <comment ref="F35" authorId="1" shapeId="0" xr:uid="{523973DA-E460-6145-9FE9-A410150D8C0A}">
      <text>
        <r>
          <rPr>
            <b/>
            <sz val="10"/>
            <color rgb="FF000000"/>
            <rFont val="Tahoma"/>
            <family val="2"/>
          </rPr>
          <t>W7 2890</t>
        </r>
      </text>
    </comment>
    <comment ref="C36" authorId="0" shapeId="0" xr:uid="{19B69296-EABC-A843-9D69-F36A47EF6ABA}">
      <text>
        <r>
          <rPr>
            <sz val="12"/>
            <color theme="1"/>
            <rFont val="Aptos Narrow"/>
            <family val="2"/>
            <scheme val="minor"/>
          </rPr>
          <t xml:space="preserve">Người dùng Không xác định:
6590000
</t>
        </r>
      </text>
    </comment>
    <comment ref="F36" authorId="1" shapeId="0" xr:uid="{27FE1356-6F6C-FE43-A2CA-092D39CEA153}">
      <text>
        <r>
          <rPr>
            <b/>
            <sz val="10"/>
            <color rgb="FF000000"/>
            <rFont val="Tahoma"/>
            <family val="2"/>
          </rPr>
          <t>W7 6490</t>
        </r>
      </text>
    </comment>
    <comment ref="C40" authorId="3" shapeId="0" xr:uid="{DCAE0992-A515-BC41-99B5-FC2D02D62C2A}">
      <text>
        <r>
          <rPr>
            <sz val="12"/>
            <color theme="1"/>
            <rFont val="Aptos Narrow"/>
            <family val="2"/>
            <scheme val="minor"/>
          </rPr>
          <t>danielnguyen6111998@gmail.com:
25290000</t>
        </r>
      </text>
    </comment>
    <comment ref="D40" authorId="0" shapeId="0" xr:uid="{80162990-C887-5040-85D6-8BA7202DE61B}">
      <text>
        <r>
          <rPr>
            <sz val="12"/>
            <color theme="1"/>
            <rFont val="Aptos Narrow"/>
            <family val="2"/>
            <scheme val="minor"/>
          </rPr>
          <t>Người dùng Không xác định:
25290</t>
        </r>
      </text>
    </comment>
    <comment ref="F40" authorId="1" shapeId="0" xr:uid="{47203BD4-EA2D-C14E-873C-0E93B3A58AD5}">
      <text>
        <r>
          <rPr>
            <b/>
            <sz val="10"/>
            <color rgb="FF000000"/>
            <rFont val="Tahoma"/>
            <family val="2"/>
          </rPr>
          <t>W7 23690</t>
        </r>
      </text>
    </comment>
    <comment ref="C41" authorId="0" shapeId="0" xr:uid="{CDB4FF8B-775B-0240-8E20-5FD577080D71}">
      <text>
        <r>
          <rPr>
            <sz val="12"/>
            <color rgb="FF000000"/>
            <rFont val="Aptos Narrow"/>
            <family val="2"/>
          </rPr>
          <t xml:space="preserve">Người dùng Không xác định:
</t>
        </r>
        <r>
          <rPr>
            <sz val="12"/>
            <color rgb="FF000000"/>
            <rFont val="Aptos Narrow"/>
            <family val="2"/>
          </rPr>
          <t>28990000</t>
        </r>
      </text>
    </comment>
    <comment ref="C43" authorId="0" shapeId="0" xr:uid="{3CA0DD4F-0CCC-4650-9D25-CC3D378606D4}">
      <text>
        <r>
          <rPr>
            <sz val="12"/>
            <color theme="1"/>
            <rFont val="Aptos Narrow"/>
            <family val="2"/>
            <scheme val="minor"/>
          </rPr>
          <t>Người dùng Không xác định:
41890000</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Mia</author>
  </authors>
  <commentList>
    <comment ref="D2" authorId="0" shapeId="0" xr:uid="{35119E8A-281B-43A6-AFA6-AB2A562F9E44}">
      <text>
        <r>
          <rPr>
            <sz val="12"/>
            <color theme="1"/>
            <rFont val="Aptos Narrow"/>
            <family val="2"/>
            <scheme val="minor"/>
          </rPr>
          <t>chit trang:
17.990</t>
        </r>
      </text>
    </comment>
    <comment ref="C3" authorId="1" shapeId="0" xr:uid="{2D9E15AA-F0BF-674B-948A-A6B34939FCF8}">
      <text>
        <r>
          <rPr>
            <sz val="12"/>
            <color theme="1"/>
            <rFont val="Aptos Narrow"/>
            <family val="2"/>
            <scheme val="minor"/>
          </rPr>
          <t>Người dùng Không xác định:
24890000</t>
        </r>
      </text>
    </comment>
    <comment ref="D3" authorId="0" shapeId="0" xr:uid="{6606934D-0A47-4CC5-8596-774C7AF9E9A5}">
      <text>
        <r>
          <rPr>
            <sz val="12"/>
            <color theme="1"/>
            <rFont val="Aptos Narrow"/>
            <family val="2"/>
            <scheme val="minor"/>
          </rPr>
          <t>chit trang:
24.790</t>
        </r>
      </text>
    </comment>
    <comment ref="C4" authorId="1" shapeId="0" xr:uid="{4EDAC996-66A9-D349-B497-8D3F41F721E5}">
      <text>
        <r>
          <rPr>
            <sz val="12"/>
            <color rgb="FF000000"/>
            <rFont val="Aptos Narrow"/>
            <family val="2"/>
          </rPr>
          <t xml:space="preserve">Người dùng Không xác định:
</t>
        </r>
        <r>
          <rPr>
            <sz val="12"/>
            <color rgb="FF000000"/>
            <rFont val="Aptos Narrow"/>
            <family val="2"/>
          </rPr>
          <t>25990000</t>
        </r>
      </text>
    </comment>
    <comment ref="D4" authorId="1" shapeId="0" xr:uid="{7082ECAE-044A-8646-B5EC-5046AF7FA9CE}">
      <text>
        <r>
          <rPr>
            <sz val="12"/>
            <color theme="1"/>
            <rFont val="Aptos Narrow"/>
            <family val="2"/>
            <scheme val="minor"/>
          </rPr>
          <t>Người dùng Không xác định:
25090</t>
        </r>
      </text>
    </comment>
    <comment ref="C5" authorId="2" shapeId="0" xr:uid="{75959A70-9ECB-6E46-B34B-AE9080BC0B5B}">
      <text>
        <r>
          <rPr>
            <sz val="12"/>
            <color theme="1"/>
            <rFont val="Aptos Narrow"/>
            <family val="2"/>
            <scheme val="minor"/>
          </rPr>
          <t>danielnguyen6111998@gmail.com:
34190000</t>
        </r>
      </text>
    </comment>
    <comment ref="D6" authorId="1" shapeId="0" xr:uid="{B9AF4BB7-D71D-C34E-B1E2-5C1E47B41826}">
      <text>
        <r>
          <rPr>
            <sz val="12"/>
            <color theme="1"/>
            <rFont val="Aptos Narrow"/>
            <family val="2"/>
            <scheme val="minor"/>
          </rPr>
          <t>Người dùng Không xác định:
37.790</t>
        </r>
      </text>
    </comment>
    <comment ref="D8" authorId="0" shapeId="0" xr:uid="{2697BCF4-F440-47BE-8D4F-932333A3AED4}">
      <text>
        <r>
          <rPr>
            <sz val="12"/>
            <color theme="1"/>
            <rFont val="Aptos Narrow"/>
            <family val="2"/>
            <scheme val="minor"/>
          </rPr>
          <t>chit trang:
20.690</t>
        </r>
      </text>
    </comment>
    <comment ref="G8" authorId="3" shapeId="0" xr:uid="{EBFE99DC-5987-A945-B5F3-D53AF3A1AA20}">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4" shapeId="0" xr:uid="{E1D2B4FD-91AC-234D-8B2D-4C951427E6D0}">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9" authorId="1" shapeId="0" xr:uid="{E14A0FF3-6262-B046-92CE-E390018ED4FE}">
      <text>
        <r>
          <rPr>
            <sz val="12"/>
            <color theme="1"/>
            <rFont val="Aptos Narrow"/>
            <family val="2"/>
            <scheme val="minor"/>
          </rPr>
          <t>Người dùng Không xác định:
24.790</t>
        </r>
      </text>
    </comment>
    <comment ref="G9" authorId="3" shapeId="0" xr:uid="{A95D9B2B-5579-0646-9A8C-C18B4FF35195}">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4" shapeId="0" xr:uid="{3D73A814-4ADA-A849-B257-D14B7351D76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G11" authorId="3" shapeId="0" xr:uid="{4DF9864E-B9AD-C74A-BFE8-AD470133EB53}">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C12" authorId="1" shapeId="0" xr:uid="{4AEDC47A-7271-2F4A-B921-75A40E5522EF}">
      <text>
        <r>
          <rPr>
            <sz val="12"/>
            <color theme="1"/>
            <rFont val="Aptos Narrow"/>
            <family val="2"/>
            <scheme val="minor"/>
          </rPr>
          <t>Người dùng Không xác định:
17890000</t>
        </r>
      </text>
    </comment>
    <comment ref="D12" authorId="0" shapeId="0" xr:uid="{65CDEE1A-FBA4-410C-A19F-CD461558E870}">
      <text>
        <r>
          <rPr>
            <sz val="12"/>
            <color theme="1"/>
            <rFont val="Aptos Narrow"/>
            <family val="2"/>
            <scheme val="minor"/>
          </rPr>
          <t>chit trang:
17.790</t>
        </r>
      </text>
    </comment>
    <comment ref="E12" authorId="5" shapeId="0" xr:uid="{3C3BCD38-C778-AA43-B0C0-35751D56462C}">
      <text>
        <r>
          <rPr>
            <b/>
            <sz val="10"/>
            <color rgb="FF000000"/>
            <rFont val="Tahoma"/>
            <family val="2"/>
          </rPr>
          <t>was 17690</t>
        </r>
      </text>
    </comment>
    <comment ref="G12" authorId="3" shapeId="0" xr:uid="{F3D9A55A-7BCD-D844-B874-4D25811F0513}">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C13" authorId="1" shapeId="0" xr:uid="{0FF9097F-8AD5-4539-BE2C-3577F172A24D}">
      <text>
        <r>
          <rPr>
            <sz val="12"/>
            <color theme="1"/>
            <rFont val="Aptos Narrow"/>
            <family val="2"/>
            <scheme val="minor"/>
          </rPr>
          <t>Người dùng Không xác định:
19990000</t>
        </r>
      </text>
    </comment>
    <comment ref="D14" authorId="0" shapeId="0" xr:uid="{608A30A7-7CDA-474A-917D-07A8A08B2551}">
      <text>
        <r>
          <rPr>
            <sz val="12"/>
            <color theme="1"/>
            <rFont val="Aptos Narrow"/>
            <family val="2"/>
            <scheme val="minor"/>
          </rPr>
          <t>chit trang:
13.790</t>
        </r>
      </text>
    </comment>
    <comment ref="B15" authorId="4" shapeId="0" xr:uid="{86B07755-BE1F-B748-81E8-9075988E7739}">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5" authorId="1" shapeId="0" xr:uid="{FC69429E-F0E6-4A6F-AF30-DE208213AF65}">
      <text>
        <r>
          <rPr>
            <sz val="12"/>
            <color theme="1"/>
            <rFont val="Aptos Narrow"/>
            <family val="2"/>
            <scheme val="minor"/>
          </rPr>
          <t>Người dùng Không xác định:
12490000</t>
        </r>
      </text>
    </comment>
    <comment ref="D15" authorId="0" shapeId="0" xr:uid="{6142344C-6BE9-4994-8831-694C8D4EE15B}">
      <text>
        <r>
          <rPr>
            <sz val="12"/>
            <color theme="1"/>
            <rFont val="Aptos Narrow"/>
            <family val="2"/>
            <scheme val="minor"/>
          </rPr>
          <t xml:space="preserve">12.290
</t>
        </r>
      </text>
    </comment>
    <comment ref="C16" authorId="1" shapeId="0" xr:uid="{3B7658C6-A7B0-8441-9D2D-75C3C54CBA42}">
      <text>
        <r>
          <rPr>
            <sz val="12"/>
            <color theme="1"/>
            <rFont val="Aptos Narrow"/>
            <family val="2"/>
            <scheme val="minor"/>
          </rPr>
          <t>Người dùng Không xác định:
13490000</t>
        </r>
      </text>
    </comment>
    <comment ref="G16" authorId="3" shapeId="0" xr:uid="{1E259DF3-0729-DE4B-8E89-6DD66877CD86}">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4" shapeId="0" xr:uid="{5B0257C2-4F6E-F248-85BA-401197435C92}">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1" shapeId="0" xr:uid="{48F7D961-40AF-4B08-8ADE-A79C375CF87C}">
      <text>
        <r>
          <rPr>
            <sz val="12"/>
            <color theme="1"/>
            <rFont val="Aptos Narrow"/>
            <family val="2"/>
            <scheme val="minor"/>
          </rPr>
          <t>Người dùng Không xác định:
9590000</t>
        </r>
      </text>
    </comment>
    <comment ref="D17" authorId="1" shapeId="0" xr:uid="{2720119F-BFF9-0B49-9A2A-4FEA1D426C16}">
      <text>
        <r>
          <rPr>
            <sz val="12"/>
            <color theme="1"/>
            <rFont val="Aptos Narrow"/>
            <family val="2"/>
            <scheme val="minor"/>
          </rPr>
          <t>Người dùng Không xác định:9.290</t>
        </r>
      </text>
    </comment>
    <comment ref="E17" authorId="4" shapeId="0" xr:uid="{6E6F9102-AC78-C14A-BC18-E0C74AFFA681}">
      <text>
        <r>
          <rPr>
            <b/>
            <sz val="10"/>
            <color rgb="FF000000"/>
            <rFont val="Tahoma"/>
            <family val="2"/>
          </rPr>
          <t xml:space="preserve">was 9190
</t>
        </r>
        <r>
          <rPr>
            <b/>
            <sz val="10"/>
            <color rgb="FF000000"/>
            <rFont val="Tahoma"/>
            <family val="2"/>
          </rPr>
          <t xml:space="preserve">
</t>
        </r>
        <r>
          <rPr>
            <b/>
            <sz val="10"/>
            <color rgb="FF000000"/>
            <rFont val="Tahoma"/>
            <family val="2"/>
          </rPr>
          <t>hssv 200</t>
        </r>
      </text>
    </comment>
    <comment ref="B18" authorId="4" shapeId="0" xr:uid="{92977633-A960-3F44-90A6-31CDA66A5AAE}">
      <text>
        <r>
          <rPr>
            <b/>
            <sz val="10"/>
            <color rgb="FF000000"/>
            <rFont val="Tahoma"/>
            <family val="2"/>
          </rPr>
          <t>was 14390</t>
        </r>
      </text>
    </comment>
    <comment ref="C18" authorId="1" shapeId="0" xr:uid="{EB10FF33-B155-D14D-BE88-DBAAADD0DF27}">
      <text>
        <r>
          <rPr>
            <sz val="12"/>
            <color theme="1"/>
            <rFont val="Aptos Narrow"/>
            <family val="2"/>
            <scheme val="minor"/>
          </rPr>
          <t>Người dùng Không xác định:
15890000</t>
        </r>
      </text>
    </comment>
    <comment ref="E18" authorId="4" shapeId="0" xr:uid="{81200FF9-55C8-5048-8A2A-617B07B1B8EF}">
      <text>
        <r>
          <rPr>
            <b/>
            <sz val="10"/>
            <color rgb="FF000000"/>
            <rFont val="Tahoma"/>
            <family val="2"/>
          </rPr>
          <t xml:space="preserve">was 15390
</t>
        </r>
        <r>
          <rPr>
            <b/>
            <sz val="10"/>
            <color rgb="FF000000"/>
            <rFont val="Tahoma"/>
            <family val="2"/>
          </rPr>
          <t xml:space="preserve">
</t>
        </r>
        <r>
          <rPr>
            <b/>
            <sz val="10"/>
            <color rgb="FF000000"/>
            <rFont val="Tahoma"/>
            <family val="2"/>
          </rPr>
          <t>hssv 200</t>
        </r>
        <r>
          <rPr>
            <sz val="10"/>
            <color rgb="FF000000"/>
            <rFont val="Tahoma"/>
            <family val="2"/>
          </rPr>
          <t xml:space="preserve">
</t>
        </r>
      </text>
    </comment>
    <comment ref="G18" authorId="3" shapeId="0" xr:uid="{A525B2C9-3148-2F46-A41C-CABC72D712F8}">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19" authorId="1" shapeId="0" xr:uid="{C71F5EC9-6AD6-4E04-8137-5B8944ED39BF}">
      <text>
        <r>
          <rPr>
            <sz val="12"/>
            <color theme="1"/>
            <rFont val="Aptos Narrow"/>
            <family val="2"/>
            <scheme val="minor"/>
          </rPr>
          <t>Người dùng Không xác định:
21690000</t>
        </r>
      </text>
    </comment>
    <comment ref="E19" authorId="4" shapeId="0" xr:uid="{1CA08AF5-099E-954C-AA9C-FEE20F5E279B}">
      <text>
        <r>
          <rPr>
            <b/>
            <sz val="10"/>
            <color rgb="FF000000"/>
            <rFont val="Tahoma"/>
            <family val="2"/>
          </rPr>
          <t>was 20490</t>
        </r>
        <r>
          <rPr>
            <sz val="10"/>
            <color rgb="FF000000"/>
            <rFont val="Tahoma"/>
            <family val="2"/>
          </rPr>
          <t xml:space="preserve">
</t>
        </r>
      </text>
    </comment>
    <comment ref="B21" authorId="4" shapeId="0" xr:uid="{BB3BBD05-AE32-AD46-8D78-AF4BA1AA7CC0}">
      <text>
        <r>
          <rPr>
            <b/>
            <sz val="10"/>
            <color rgb="FF000000"/>
            <rFont val="Tahoma"/>
            <family val="2"/>
          </rPr>
          <t>was 36640</t>
        </r>
      </text>
    </comment>
    <comment ref="C23" authorId="1" shapeId="0" xr:uid="{D9F858E1-EF13-4A3F-84B0-1EC137868697}">
      <text>
        <r>
          <rPr>
            <sz val="12"/>
            <color theme="1"/>
            <rFont val="Aptos Narrow"/>
            <family val="2"/>
            <scheme val="minor"/>
          </rPr>
          <t>Người dùng Không xác định:
38990000</t>
        </r>
      </text>
    </comment>
    <comment ref="E25" authorId="5" shapeId="0" xr:uid="{E85EBD69-41C9-6E47-9711-9436A22B91B5}">
      <text>
        <r>
          <rPr>
            <b/>
            <sz val="10"/>
            <color rgb="FF000000"/>
            <rFont val="Tahoma"/>
            <family val="2"/>
          </rPr>
          <t>was 7690</t>
        </r>
        <r>
          <rPr>
            <sz val="10"/>
            <color rgb="FF000000"/>
            <rFont val="Tahoma"/>
            <family val="2"/>
          </rPr>
          <t xml:space="preserve">
</t>
        </r>
      </text>
    </comment>
    <comment ref="B33" authorId="4" shapeId="0" xr:uid="{332C0F67-8AB7-BF43-806A-832AB585F707}">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4" authorId="4" shapeId="0" xr:uid="{4801C357-9AB4-6743-BE41-DFD4FB40D0D2}">
      <text>
        <r>
          <rPr>
            <b/>
            <sz val="10"/>
            <color rgb="FF000000"/>
            <rFont val="Tahoma"/>
            <family val="2"/>
          </rPr>
          <t xml:space="preserve">was 4490
</t>
        </r>
      </text>
    </comment>
    <comment ref="E34" authorId="5" shapeId="0" xr:uid="{F486B0E5-E4DC-E84C-BDC7-59415EEB6C33}">
      <text>
        <r>
          <rPr>
            <b/>
            <sz val="10"/>
            <color rgb="FF000000"/>
            <rFont val="Tahoma"/>
            <family val="2"/>
          </rPr>
          <t>was 4290</t>
        </r>
        <r>
          <rPr>
            <sz val="10"/>
            <color rgb="FF000000"/>
            <rFont val="Tahoma"/>
            <family val="2"/>
          </rPr>
          <t xml:space="preserve">
</t>
        </r>
      </text>
    </comment>
    <comment ref="B35" authorId="4" shapeId="0" xr:uid="{5A8A33E0-D26B-5D4F-BD6E-ABAB401F68E8}">
      <text>
        <r>
          <rPr>
            <b/>
            <sz val="10"/>
            <color rgb="FF000000"/>
            <rFont val="Tahoma"/>
            <family val="2"/>
          </rPr>
          <t>was 3190</t>
        </r>
      </text>
    </comment>
    <comment ref="D35" authorId="1" shapeId="0" xr:uid="{3EC11FB8-BB7A-9C47-8265-CB6D06498D6B}">
      <text>
        <r>
          <rPr>
            <sz val="12"/>
            <color theme="1"/>
            <rFont val="Aptos Narrow"/>
            <family val="2"/>
            <scheme val="minor"/>
          </rPr>
          <t>Người dùng Không xác định: 2.890</t>
        </r>
      </text>
    </comment>
    <comment ref="E35" authorId="5" shapeId="0" xr:uid="{70EC443C-2F9D-F147-955A-4C0A814B8779}">
      <text>
        <r>
          <rPr>
            <b/>
            <sz val="10"/>
            <color rgb="FF000000"/>
            <rFont val="Tahoma"/>
            <family val="2"/>
          </rPr>
          <t>was 2890</t>
        </r>
        <r>
          <rPr>
            <sz val="10"/>
            <color rgb="FF000000"/>
            <rFont val="Tahoma"/>
            <family val="2"/>
          </rPr>
          <t xml:space="preserve">
</t>
        </r>
      </text>
    </comment>
    <comment ref="D36" authorId="0" shapeId="0" xr:uid="{6E9261B4-3475-4065-89C9-D79111B45B8A}">
      <text>
        <r>
          <rPr>
            <sz val="12"/>
            <color theme="1"/>
            <rFont val="Aptos Narrow"/>
            <family val="2"/>
            <scheme val="minor"/>
          </rPr>
          <t>chit trang:
6.390</t>
        </r>
      </text>
    </comment>
    <comment ref="C37" authorId="1" shapeId="0" xr:uid="{84BA99EA-0852-421F-9278-D8874970D3F4}">
      <text>
        <r>
          <rPr>
            <sz val="12"/>
            <color theme="1"/>
            <rFont val="Aptos Narrow"/>
            <family val="2"/>
            <scheme val="minor"/>
          </rPr>
          <t>Người dùng Không xác định:
19690000</t>
        </r>
      </text>
    </comment>
    <comment ref="D37" authorId="0" shapeId="0" xr:uid="{19CFF35F-A395-4134-994A-5409ACA084CE}">
      <text>
        <r>
          <rPr>
            <sz val="12"/>
            <color theme="1"/>
            <rFont val="Aptos Narrow"/>
            <family val="2"/>
            <scheme val="minor"/>
          </rPr>
          <t>chit trang:
19.690</t>
        </r>
      </text>
    </comment>
    <comment ref="C40" authorId="2" shapeId="0" xr:uid="{8297E830-A28B-6C4A-B610-0B0BC544FD09}">
      <text>
        <r>
          <rPr>
            <sz val="12"/>
            <color theme="1"/>
            <rFont val="Aptos Narrow"/>
            <family val="2"/>
            <scheme val="minor"/>
          </rPr>
          <t>danielnguyen6111998@gmail.com:
25190000</t>
        </r>
      </text>
    </comment>
    <comment ref="C41" authorId="1" shapeId="0" xr:uid="{F082C822-2C51-9044-AA55-91D46C60AF21}">
      <text>
        <r>
          <rPr>
            <sz val="12"/>
            <color rgb="FF000000"/>
            <rFont val="Aptos Narrow"/>
            <family val="2"/>
          </rPr>
          <t xml:space="preserve">Người dùng Không xác định:
</t>
        </r>
        <r>
          <rPr>
            <sz val="12"/>
            <color rgb="FF000000"/>
            <rFont val="Aptos Narrow"/>
            <family val="2"/>
          </rPr>
          <t>28990000</t>
        </r>
      </text>
    </comment>
    <comment ref="C43" authorId="1" shapeId="0" xr:uid="{82D32C8E-63BC-364B-995A-6ED37FF9A1AE}">
      <text>
        <r>
          <rPr>
            <sz val="12"/>
            <color theme="1"/>
            <rFont val="Aptos Narrow"/>
            <family val="2"/>
            <scheme val="minor"/>
          </rPr>
          <t>Người dùng Không xác định:
41490000</t>
        </r>
      </text>
    </comment>
    <comment ref="D43" authorId="0" shapeId="0" xr:uid="{CF803821-697E-4AF7-B076-F6041574E9BA}">
      <text>
        <r>
          <rPr>
            <sz val="12"/>
            <color theme="1"/>
            <rFont val="Aptos Narrow"/>
            <family val="2"/>
            <scheme val="minor"/>
          </rPr>
          <t>chit trang:
40.690</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Người dùng Khách</author>
    <author>danielnguyen6111998@gmail.com</author>
    <author>chit trang</author>
    <author>Dat's MacBook Pro</author>
    <author>Microsoft Office User</author>
    <author>Mia</author>
  </authors>
  <commentList>
    <comment ref="C3" authorId="0" shapeId="0" xr:uid="{E5C9F0B8-32C5-4574-B571-BB1587E4322B}">
      <text>
        <r>
          <rPr>
            <sz val="12"/>
            <color theme="1"/>
            <rFont val="Aptos Narrow"/>
            <family val="2"/>
            <scheme val="minor"/>
          </rPr>
          <t>Người dùng Không xác định:
24990000</t>
        </r>
      </text>
    </comment>
    <comment ref="C4" authorId="0" shapeId="0" xr:uid="{4A03ED85-25AE-49B2-91AA-B2CCB92D416C}">
      <text>
        <r>
          <rPr>
            <sz val="12"/>
            <color rgb="FF000000"/>
            <rFont val="Aptos Narrow"/>
            <family val="2"/>
          </rPr>
          <t xml:space="preserve">Người dùng Không xác định:
</t>
        </r>
        <r>
          <rPr>
            <sz val="12"/>
            <color rgb="FF000000"/>
            <rFont val="Aptos Narrow"/>
            <family val="2"/>
          </rPr>
          <t>25990000</t>
        </r>
      </text>
    </comment>
    <comment ref="C5" authorId="1" shapeId="0" xr:uid="{AC572B53-EE55-456C-A18A-95B8F228ECA2}">
      <text>
        <r>
          <rPr>
            <sz val="12"/>
            <color theme="1"/>
            <rFont val="Aptos Narrow"/>
            <family val="2"/>
            <scheme val="minor"/>
          </rPr>
          <t>danielnguyen6111998@gmail.com:
34190000</t>
        </r>
      </text>
    </comment>
    <comment ref="D6" authorId="0" shapeId="0" xr:uid="{6043AD5B-2D3F-4044-B8D3-FD295C204D01}">
      <text>
        <r>
          <rPr>
            <sz val="12"/>
            <color theme="1"/>
            <rFont val="Aptos Narrow"/>
            <family val="2"/>
            <scheme val="minor"/>
          </rPr>
          <t>Người dùng Không xác định:
37.990</t>
        </r>
      </text>
    </comment>
    <comment ref="D8" authorId="2" shapeId="0" xr:uid="{12FFBA09-4D30-4F8B-98AB-47FC2BACB257}">
      <text>
        <r>
          <rPr>
            <sz val="12"/>
            <color theme="1"/>
            <rFont val="Aptos Narrow"/>
            <family val="2"/>
            <scheme val="minor"/>
          </rPr>
          <t>chit trang:
20.990</t>
        </r>
      </text>
    </comment>
    <comment ref="G8" authorId="3" shapeId="0" xr:uid="{7F32A1C5-9ACC-48AA-940F-56C3702DAAB1}">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4" shapeId="0" xr:uid="{80DEC50A-6A5B-4DCD-A9B0-F06578179E19}">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9" authorId="0" shapeId="0" xr:uid="{F767034C-3EC7-4473-B1AC-A476EA521582}">
      <text>
        <r>
          <rPr>
            <sz val="12"/>
            <color theme="1"/>
            <rFont val="Aptos Narrow"/>
            <family val="2"/>
            <scheme val="minor"/>
          </rPr>
          <t>Người dùng Không xác định:
24.990</t>
        </r>
      </text>
    </comment>
    <comment ref="G9" authorId="3" shapeId="0" xr:uid="{F003F973-ED90-48A1-AE2A-B47B37AAE318}">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4" shapeId="0" xr:uid="{EFA7BF0A-D6C5-47DA-9FEF-AF0CD1037CA7}">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G11" authorId="3" shapeId="0" xr:uid="{6A4611BB-0FD3-48CA-A187-6CD0219AC651}">
      <text>
        <r>
          <rPr>
            <b/>
            <sz val="10"/>
            <color rgb="FF000000"/>
            <rFont val="Tahoma"/>
            <family val="2"/>
          </rPr>
          <t>Dat's MacBook Pro:</t>
        </r>
        <r>
          <rPr>
            <sz val="10"/>
            <color rgb="FF000000"/>
            <rFont val="Tahoma"/>
            <family val="2"/>
          </rPr>
          <t xml:space="preserve">
</t>
        </r>
        <r>
          <rPr>
            <sz val="10"/>
            <color rgb="FF000000"/>
            <rFont val="Tahoma"/>
            <family val="2"/>
          </rPr>
          <t>31.990</t>
        </r>
      </text>
    </comment>
    <comment ref="G12" authorId="3" shapeId="0" xr:uid="{90007415-6F9C-4DD7-9CB7-44020608FA87}">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15" authorId="4" shapeId="0" xr:uid="{182EDB54-AE90-4FED-AFE6-9D30B4993D2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D15" authorId="2" shapeId="0" xr:uid="{22A45668-283B-416C-9607-870446AB6F8C}">
      <text>
        <r>
          <rPr>
            <sz val="12"/>
            <color theme="1"/>
            <rFont val="Aptos Narrow"/>
            <family val="2"/>
            <scheme val="minor"/>
          </rPr>
          <t xml:space="preserve">12.290
</t>
        </r>
      </text>
    </comment>
    <comment ref="C16" authorId="0" shapeId="0" xr:uid="{5254C2DE-0E23-4559-91A0-414BCC809F22}">
      <text>
        <r>
          <rPr>
            <sz val="12"/>
            <color theme="1"/>
            <rFont val="Aptos Narrow"/>
            <family val="2"/>
            <scheme val="minor"/>
          </rPr>
          <t>Người dùng Không xác định:
11790000</t>
        </r>
      </text>
    </comment>
    <comment ref="D16" authorId="0" shapeId="0" xr:uid="{D5144EC4-4FFC-4FF1-8A15-9E050A710D90}">
      <text>
        <r>
          <rPr>
            <sz val="12"/>
            <color theme="1"/>
            <rFont val="Aptos Narrow"/>
            <family val="2"/>
            <scheme val="minor"/>
          </rPr>
          <t>Người dùng Không xác định:
11.490</t>
        </r>
      </text>
    </comment>
    <comment ref="E16" authorId="4" shapeId="0" xr:uid="{CB8C43D9-0AAA-244F-9D70-B3D2E9161814}">
      <text>
        <r>
          <rPr>
            <b/>
            <sz val="10"/>
            <color rgb="FF000000"/>
            <rFont val="Tahoma"/>
            <family val="2"/>
          </rPr>
          <t xml:space="preserve">was 11290
</t>
        </r>
        <r>
          <rPr>
            <b/>
            <sz val="10"/>
            <color rgb="FF000000"/>
            <rFont val="Tahoma"/>
            <family val="2"/>
          </rPr>
          <t xml:space="preserve">
</t>
        </r>
        <r>
          <rPr>
            <b/>
            <sz val="10"/>
            <color rgb="FF000000"/>
            <rFont val="Tahoma"/>
            <family val="2"/>
          </rPr>
          <t>HSSV200</t>
        </r>
      </text>
    </comment>
    <comment ref="G16" authorId="3" shapeId="0" xr:uid="{037B6737-A834-475D-8900-3F6742159F45}">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4" shapeId="0" xr:uid="{4897CDF5-E1AC-47F3-8102-CFABFFC439BB}">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0" shapeId="0" xr:uid="{585529B2-5662-4977-B196-E0F2C5DA59C1}">
      <text>
        <r>
          <rPr>
            <sz val="12"/>
            <color theme="1"/>
            <rFont val="Aptos Narrow"/>
            <family val="2"/>
            <scheme val="minor"/>
          </rPr>
          <t>Người dùng Không xác định:
9590000</t>
        </r>
      </text>
    </comment>
    <comment ref="E17" authorId="4" shapeId="0" xr:uid="{2573B744-ED25-4165-8396-04D9D065F255}">
      <text>
        <r>
          <rPr>
            <b/>
            <sz val="10"/>
            <color rgb="FF000000"/>
            <rFont val="Tahoma"/>
            <family val="2"/>
          </rPr>
          <t xml:space="preserve">was 8890
</t>
        </r>
        <r>
          <rPr>
            <b/>
            <sz val="10"/>
            <color rgb="FF000000"/>
            <rFont val="Tahoma"/>
            <family val="2"/>
          </rPr>
          <t xml:space="preserve">
</t>
        </r>
        <r>
          <rPr>
            <b/>
            <sz val="10"/>
            <color rgb="FF000000"/>
            <rFont val="Tahoma"/>
            <family val="2"/>
          </rPr>
          <t>hssv 200</t>
        </r>
      </text>
    </comment>
    <comment ref="B18" authorId="4" shapeId="0" xr:uid="{CD441900-4DB8-4A41-B23D-ACBDCB629E0A}">
      <text>
        <r>
          <rPr>
            <b/>
            <sz val="10"/>
            <color rgb="FF000000"/>
            <rFont val="Tahoma"/>
            <family val="2"/>
          </rPr>
          <t>was 14390</t>
        </r>
      </text>
    </comment>
    <comment ref="C18" authorId="0" shapeId="0" xr:uid="{3BA1787C-7B9D-41B4-988F-FE43586AA546}">
      <text>
        <r>
          <rPr>
            <sz val="12"/>
            <color theme="1"/>
            <rFont val="Aptos Narrow"/>
            <family val="2"/>
            <scheme val="minor"/>
          </rPr>
          <t>Người dùng Không xác định:
15990000</t>
        </r>
      </text>
    </comment>
    <comment ref="G18" authorId="3" shapeId="0" xr:uid="{0F1D06B4-3FFC-4386-AFF1-E968D5B4DC8E}">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D19" authorId="0" shapeId="0" xr:uid="{A2A8C97C-20E6-4529-9967-BAC789B78903}">
      <text>
        <r>
          <rPr>
            <sz val="12"/>
            <color theme="1"/>
            <rFont val="Aptos Narrow"/>
            <family val="2"/>
            <scheme val="minor"/>
          </rPr>
          <t>Người dùng Không xác định:
20.990k</t>
        </r>
      </text>
    </comment>
    <comment ref="B21" authorId="4" shapeId="0" xr:uid="{0AF9ABD1-6563-4FC0-BA30-D542306E2A94}">
      <text>
        <r>
          <rPr>
            <b/>
            <sz val="10"/>
            <color rgb="FF000000"/>
            <rFont val="Tahoma"/>
            <family val="2"/>
          </rPr>
          <t>was 36640</t>
        </r>
      </text>
    </comment>
    <comment ref="C24" authorId="0" shapeId="0" xr:uid="{25F1D0F2-017F-4C4C-AF81-473C030C8C75}">
      <text>
        <r>
          <rPr>
            <sz val="12"/>
            <color theme="1"/>
            <rFont val="Aptos Narrow"/>
            <family val="2"/>
            <scheme val="minor"/>
          </rPr>
          <t>Người dùng Không xác định:
6390000</t>
        </r>
      </text>
    </comment>
    <comment ref="D24" authorId="0" shapeId="0" xr:uid="{EA65335A-54E1-490C-B181-C694F76E3474}">
      <text>
        <r>
          <rPr>
            <sz val="12"/>
            <color theme="1"/>
            <rFont val="Aptos Narrow"/>
            <family val="2"/>
            <scheme val="minor"/>
          </rPr>
          <t>Người dùng Không xác định:
6.290</t>
        </r>
      </text>
    </comment>
    <comment ref="E24" authorId="4" shapeId="0" xr:uid="{A36207CC-6714-9349-85A5-93D780429E95}">
      <text>
        <r>
          <rPr>
            <b/>
            <sz val="10"/>
            <color rgb="FF000000"/>
            <rFont val="Tahoma"/>
            <family val="2"/>
          </rPr>
          <t>was 6190</t>
        </r>
        <r>
          <rPr>
            <sz val="10"/>
            <color rgb="FF000000"/>
            <rFont val="Tahoma"/>
            <family val="2"/>
          </rPr>
          <t xml:space="preserve">
</t>
        </r>
      </text>
    </comment>
    <comment ref="C25" authorId="0" shapeId="0" xr:uid="{554329F0-B1EA-4DC9-B7CD-FFB7CB2ED2AC}">
      <text>
        <r>
          <rPr>
            <sz val="12"/>
            <color theme="1"/>
            <rFont val="Aptos Narrow"/>
            <family val="2"/>
            <scheme val="minor"/>
          </rPr>
          <t>Người dùng Không xác định:
7990000</t>
        </r>
      </text>
    </comment>
    <comment ref="D25" authorId="0" shapeId="0" xr:uid="{475A9621-0FCA-4777-A247-9EEC503C10FE}">
      <text>
        <r>
          <rPr>
            <sz val="12"/>
            <color rgb="FF000000"/>
            <rFont val="Aptos Narrow"/>
            <family val="2"/>
          </rPr>
          <t xml:space="preserve">Người dùng 7.690 xác định:
</t>
        </r>
      </text>
    </comment>
    <comment ref="E25" authorId="5" shapeId="0" xr:uid="{1C164F57-A826-40E7-B809-448AAFD0454D}">
      <text>
        <r>
          <rPr>
            <b/>
            <sz val="10"/>
            <color rgb="FF000000"/>
            <rFont val="Tahoma"/>
            <family val="2"/>
          </rPr>
          <t>was 7790</t>
        </r>
        <r>
          <rPr>
            <sz val="10"/>
            <color rgb="FF000000"/>
            <rFont val="Tahoma"/>
            <family val="2"/>
          </rPr>
          <t xml:space="preserve">
</t>
        </r>
      </text>
    </comment>
    <comment ref="C26" authorId="0" shapeId="0" xr:uid="{F756CEC9-097F-4303-BAD9-AB624493BEDC}">
      <text>
        <r>
          <rPr>
            <sz val="12"/>
            <color theme="1"/>
            <rFont val="Aptos Narrow"/>
            <family val="2"/>
            <scheme val="minor"/>
          </rPr>
          <t>Người dùng Không xác định:
7290000</t>
        </r>
      </text>
    </comment>
    <comment ref="E26" authorId="4" shapeId="0" xr:uid="{1FCAC92A-6181-4747-8E44-CFD63A587AF4}">
      <text>
        <r>
          <rPr>
            <b/>
            <sz val="10"/>
            <color rgb="FF000000"/>
            <rFont val="Tahoma"/>
            <family val="2"/>
          </rPr>
          <t>was 6990</t>
        </r>
        <r>
          <rPr>
            <sz val="10"/>
            <color rgb="FF000000"/>
            <rFont val="Tahoma"/>
            <family val="2"/>
          </rPr>
          <t xml:space="preserve">
</t>
        </r>
      </text>
    </comment>
    <comment ref="C27" authorId="0" shapeId="0" xr:uid="{52A7BA4E-061F-40A1-BC7B-83F30CF308D4}">
      <text>
        <r>
          <rPr>
            <sz val="12"/>
            <color theme="1"/>
            <rFont val="Aptos Narrow"/>
            <family val="2"/>
            <scheme val="minor"/>
          </rPr>
          <t xml:space="preserve">Người dùng Không xác định:
</t>
        </r>
      </text>
    </comment>
    <comment ref="D27" authorId="0" shapeId="0" xr:uid="{FABDEFBD-FC47-4583-AA96-FA3A0021F11B}">
      <text>
        <r>
          <rPr>
            <sz val="12"/>
            <color theme="1"/>
            <rFont val="Aptos Narrow"/>
            <family val="2"/>
            <scheme val="minor"/>
          </rPr>
          <t>Người dùng Không xác định:
8.490</t>
        </r>
      </text>
    </comment>
    <comment ref="E27" authorId="4" shapeId="0" xr:uid="{172CD0F4-26FC-C049-959D-3FA691C1A010}">
      <text>
        <r>
          <rPr>
            <b/>
            <sz val="10"/>
            <color rgb="FF000000"/>
            <rFont val="Tahoma"/>
            <family val="2"/>
          </rPr>
          <t>was 8590</t>
        </r>
        <r>
          <rPr>
            <sz val="10"/>
            <color rgb="FF000000"/>
            <rFont val="Tahoma"/>
            <family val="2"/>
          </rPr>
          <t xml:space="preserve">
</t>
        </r>
      </text>
    </comment>
    <comment ref="C28" authorId="0" shapeId="0" xr:uid="{C8A9E71E-B9A3-4786-8326-D460502ABAAD}">
      <text>
        <r>
          <rPr>
            <sz val="12"/>
            <color theme="1"/>
            <rFont val="Aptos Narrow"/>
            <family val="2"/>
            <scheme val="minor"/>
          </rPr>
          <t>Người dùng Không xác định:
9190000</t>
        </r>
      </text>
    </comment>
    <comment ref="D28" authorId="0" shapeId="0" xr:uid="{0B95209F-D4AE-4CBE-9CD7-7BB5088CC69A}">
      <text>
        <r>
          <rPr>
            <sz val="12"/>
            <color theme="1"/>
            <rFont val="Aptos Narrow"/>
            <family val="2"/>
            <scheme val="minor"/>
          </rPr>
          <t>Người dùng Không xác định:
9.190</t>
        </r>
      </text>
    </comment>
    <comment ref="E28" authorId="4" shapeId="0" xr:uid="{C9A2F673-4557-E941-AF47-367426DDCA03}">
      <text>
        <r>
          <rPr>
            <b/>
            <sz val="10"/>
            <color rgb="FF000000"/>
            <rFont val="Tahoma"/>
            <family val="2"/>
          </rPr>
          <t>was 8990</t>
        </r>
        <r>
          <rPr>
            <sz val="10"/>
            <color rgb="FF000000"/>
            <rFont val="Tahoma"/>
            <family val="2"/>
          </rPr>
          <t xml:space="preserve">
</t>
        </r>
      </text>
    </comment>
    <comment ref="C29" authorId="0" shapeId="0" xr:uid="{05E68F6C-6F4C-4C02-BAD9-6A7056B70FD6}">
      <text>
        <r>
          <rPr>
            <sz val="12"/>
            <color theme="1"/>
            <rFont val="Aptos Narrow"/>
            <family val="2"/>
            <scheme val="minor"/>
          </rPr>
          <t>Người dùng Không xác định:
12090000</t>
        </r>
      </text>
    </comment>
    <comment ref="D29" authorId="0" shapeId="0" xr:uid="{1F640BA6-7939-4C9C-B5F9-99736B489739}">
      <text>
        <r>
          <rPr>
            <sz val="12"/>
            <color theme="1"/>
            <rFont val="Aptos Narrow"/>
            <family val="2"/>
            <scheme val="minor"/>
          </rPr>
          <t>Người dùng Không xác định:
11.990</t>
        </r>
      </text>
    </comment>
    <comment ref="E29" authorId="4" shapeId="0" xr:uid="{7210BB3A-B68F-E249-9CED-9ABD2711CD9D}">
      <text>
        <r>
          <rPr>
            <b/>
            <sz val="10"/>
            <color rgb="FF000000"/>
            <rFont val="Tahoma"/>
            <family val="2"/>
          </rPr>
          <t>was 11990</t>
        </r>
        <r>
          <rPr>
            <sz val="10"/>
            <color rgb="FF000000"/>
            <rFont val="Tahoma"/>
            <family val="2"/>
          </rPr>
          <t xml:space="preserve">
</t>
        </r>
      </text>
    </comment>
    <comment ref="C30" authorId="0" shapeId="0" xr:uid="{63C90D33-9C37-4749-BD91-C158EC4EEE1D}">
      <text>
        <r>
          <rPr>
            <sz val="12"/>
            <color theme="1"/>
            <rFont val="Aptos Narrow"/>
            <family val="2"/>
            <scheme val="minor"/>
          </rPr>
          <t>Người dùng Không xác định:
9990000</t>
        </r>
      </text>
    </comment>
    <comment ref="D30" authorId="0" shapeId="0" xr:uid="{F34E9FC3-7674-4B3B-A771-B55AA0744E29}">
      <text>
        <r>
          <rPr>
            <sz val="12"/>
            <color theme="1"/>
            <rFont val="Aptos Narrow"/>
            <family val="2"/>
            <scheme val="minor"/>
          </rPr>
          <t>Người dùng Không xác định:
9.990</t>
        </r>
      </text>
    </comment>
    <comment ref="E30" authorId="4" shapeId="0" xr:uid="{695B6470-88C2-3B40-8AE4-B8D35EC5F71A}">
      <text>
        <r>
          <rPr>
            <b/>
            <sz val="10"/>
            <color rgb="FF000000"/>
            <rFont val="Tahoma"/>
            <family val="2"/>
          </rPr>
          <t>was 9690</t>
        </r>
        <r>
          <rPr>
            <sz val="10"/>
            <color rgb="FF000000"/>
            <rFont val="Tahoma"/>
            <family val="2"/>
          </rPr>
          <t xml:space="preserve">
</t>
        </r>
      </text>
    </comment>
    <comment ref="D31" authorId="0" shapeId="0" xr:uid="{D8569C57-46F6-416D-B251-A5F755C1D221}">
      <text>
        <r>
          <rPr>
            <sz val="12"/>
            <color theme="1"/>
            <rFont val="Aptos Narrow"/>
            <family val="2"/>
            <scheme val="minor"/>
          </rPr>
          <t>Người dùng Không xác định:
12.990</t>
        </r>
      </text>
    </comment>
    <comment ref="E31" authorId="4" shapeId="0" xr:uid="{91EDBA73-5834-AC4F-98C2-2FCDC92C50DD}">
      <text>
        <r>
          <rPr>
            <b/>
            <sz val="10"/>
            <color rgb="FF000000"/>
            <rFont val="Tahoma"/>
            <family val="2"/>
          </rPr>
          <t>was 12490</t>
        </r>
        <r>
          <rPr>
            <sz val="10"/>
            <color rgb="FF000000"/>
            <rFont val="Tahoma"/>
            <family val="2"/>
          </rPr>
          <t xml:space="preserve">
</t>
        </r>
      </text>
    </comment>
    <comment ref="B33" authorId="4" shapeId="0" xr:uid="{0D46CAD2-284D-4FA4-B1CF-20C7D254F05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C33" authorId="0" shapeId="0" xr:uid="{4CEA0FEF-5B89-4F47-87F3-9A1529085E94}">
      <text>
        <r>
          <rPr>
            <sz val="12"/>
            <color theme="1"/>
            <rFont val="Aptos Narrow"/>
            <family val="2"/>
            <scheme val="minor"/>
          </rPr>
          <t xml:space="preserve">Người dùng Không xác định:
</t>
        </r>
      </text>
    </comment>
    <comment ref="B34" authorId="4" shapeId="0" xr:uid="{DDDB462D-140F-4A51-9E8C-54D97CB4BD65}">
      <text>
        <r>
          <rPr>
            <b/>
            <sz val="10"/>
            <color rgb="FF000000"/>
            <rFont val="Tahoma"/>
            <family val="2"/>
          </rPr>
          <t xml:space="preserve">was 4490
</t>
        </r>
      </text>
    </comment>
    <comment ref="C34" authorId="0" shapeId="0" xr:uid="{EC31172E-BEDE-45C1-83CF-F5C90BD61D58}">
      <text>
        <r>
          <rPr>
            <sz val="12"/>
            <color theme="1"/>
            <rFont val="Aptos Narrow"/>
            <family val="2"/>
            <scheme val="minor"/>
          </rPr>
          <t>Người dùng Không xác định:
4390000</t>
        </r>
      </text>
    </comment>
    <comment ref="D34" authorId="0" shapeId="0" xr:uid="{BA42059D-D96B-4DEE-8FD9-F1DD3116AA4A}">
      <text>
        <r>
          <rPr>
            <sz val="12"/>
            <color rgb="FF000000"/>
            <rFont val="Aptos Narrow"/>
            <family val="2"/>
          </rPr>
          <t xml:space="preserve">Người dùng Không xác định:
</t>
        </r>
        <r>
          <rPr>
            <sz val="12"/>
            <color rgb="FF000000"/>
            <rFont val="Aptos Narrow"/>
            <family val="2"/>
          </rPr>
          <t>4.290</t>
        </r>
      </text>
    </comment>
    <comment ref="E34" authorId="5" shapeId="0" xr:uid="{605C950E-78A6-4BCF-BF00-37E352828198}">
      <text>
        <r>
          <rPr>
            <b/>
            <sz val="10"/>
            <color rgb="FF000000"/>
            <rFont val="Tahoma"/>
            <family val="2"/>
          </rPr>
          <t>was 4390</t>
        </r>
        <r>
          <rPr>
            <sz val="10"/>
            <color rgb="FF000000"/>
            <rFont val="Tahoma"/>
            <family val="2"/>
          </rPr>
          <t xml:space="preserve">
</t>
        </r>
      </text>
    </comment>
    <comment ref="B35" authorId="4" shapeId="0" xr:uid="{43FEE319-C376-42A8-9D21-B7745A3640CA}">
      <text>
        <r>
          <rPr>
            <b/>
            <sz val="10"/>
            <color rgb="FF000000"/>
            <rFont val="Tahoma"/>
            <family val="2"/>
          </rPr>
          <t>was 3190</t>
        </r>
      </text>
    </comment>
    <comment ref="C35" authorId="0" shapeId="0" xr:uid="{0CF0FDDC-4F33-49BD-BD3F-3A97CE2C9AD9}">
      <text>
        <r>
          <rPr>
            <sz val="12"/>
            <color theme="1"/>
            <rFont val="Aptos Narrow"/>
            <family val="2"/>
            <scheme val="minor"/>
          </rPr>
          <t>Người dùng Không xác định:
2990000</t>
        </r>
      </text>
    </comment>
    <comment ref="D35" authorId="0" shapeId="0" xr:uid="{CF8E036D-2C68-4FFD-A17A-BB89AC2EB998}">
      <text>
        <r>
          <rPr>
            <sz val="12"/>
            <color theme="1"/>
            <rFont val="Aptos Narrow"/>
            <family val="2"/>
            <scheme val="minor"/>
          </rPr>
          <t>Người dùng Không xác định: 2.790</t>
        </r>
      </text>
    </comment>
    <comment ref="E35" authorId="5" shapeId="0" xr:uid="{F5EB63E9-20AD-47DF-AFB1-F30563DF87D8}">
      <text>
        <r>
          <rPr>
            <b/>
            <sz val="10"/>
            <color rgb="FF000000"/>
            <rFont val="Tahoma"/>
            <family val="2"/>
          </rPr>
          <t>was 2990</t>
        </r>
        <r>
          <rPr>
            <sz val="10"/>
            <color rgb="FF000000"/>
            <rFont val="Tahoma"/>
            <family val="2"/>
          </rPr>
          <t xml:space="preserve">
</t>
        </r>
      </text>
    </comment>
    <comment ref="C36" authorId="0" shapeId="0" xr:uid="{F03607BC-3A70-44AA-A892-E60C4E5BA7DA}">
      <text>
        <r>
          <rPr>
            <sz val="12"/>
            <color theme="1"/>
            <rFont val="Aptos Narrow"/>
            <family val="2"/>
            <scheme val="minor"/>
          </rPr>
          <t>Người dùng Không xác định:
6390000</t>
        </r>
      </text>
    </comment>
    <comment ref="D36" authorId="2" shapeId="0" xr:uid="{6FF658A4-BA1E-4E46-90AB-0C51B2868C94}">
      <text>
        <r>
          <rPr>
            <sz val="12"/>
            <color rgb="FF000000"/>
            <rFont val="Aptos Narrow"/>
            <family val="2"/>
          </rPr>
          <t xml:space="preserve">chit trang:
</t>
        </r>
        <r>
          <rPr>
            <sz val="12"/>
            <color rgb="FF000000"/>
            <rFont val="Aptos Narrow"/>
            <family val="2"/>
          </rPr>
          <t>6.290</t>
        </r>
      </text>
    </comment>
    <comment ref="C40" authorId="1" shapeId="0" xr:uid="{F2109E81-AA63-439E-8769-5DC8A565B06D}">
      <text>
        <r>
          <rPr>
            <sz val="12"/>
            <color theme="1"/>
            <rFont val="Aptos Narrow"/>
            <family val="2"/>
            <scheme val="minor"/>
          </rPr>
          <t>danielnguyen6111998@gmail.com:
24590000</t>
        </r>
      </text>
    </comment>
    <comment ref="D40" authorId="0" shapeId="0" xr:uid="{3B721DB1-BAC2-4E2B-A822-DE93C6090AFA}">
      <text>
        <r>
          <rPr>
            <sz val="12"/>
            <color theme="1"/>
            <rFont val="Aptos Narrow"/>
            <family val="2"/>
            <scheme val="minor"/>
          </rPr>
          <t>Người dùng Không xác định:
25.190</t>
        </r>
      </text>
    </comment>
    <comment ref="D43" authorId="2" shapeId="0" xr:uid="{1331D3F5-17A2-46F4-90A2-C747029C8F51}">
      <text>
        <r>
          <rPr>
            <sz val="12"/>
            <color theme="1"/>
            <rFont val="Aptos Narrow"/>
            <family val="2"/>
            <scheme val="minor"/>
          </rPr>
          <t>chit trang:
40.990</t>
        </r>
      </text>
    </comment>
    <comment ref="D44" authorId="0" shapeId="0" xr:uid="{F67C1345-1749-4AF6-9F05-18205FF5E4D4}">
      <text>
        <r>
          <rPr>
            <sz val="12"/>
            <color theme="1"/>
            <rFont val="Aptos Narrow"/>
            <family val="2"/>
            <scheme val="minor"/>
          </rPr>
          <t>Người dùng Không xác định:
63.990</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Người dùng Khách</author>
    <author>chit trang</author>
    <author>Dat's MacBook Pro</author>
    <author>Microsoft Office User</author>
    <author>Mia</author>
    <author>danielnguyen6111998@gmail.com</author>
  </authors>
  <commentList>
    <comment ref="C3" authorId="0" shapeId="0" xr:uid="{1FB16AB5-D725-AA4F-9F79-30E3276D20BD}">
      <text>
        <r>
          <rPr>
            <sz val="12"/>
            <color theme="1"/>
            <rFont val="Aptos Narrow"/>
            <family val="2"/>
            <scheme val="minor"/>
          </rPr>
          <t>Người dùng Không xác định:
24890000</t>
        </r>
      </text>
    </comment>
    <comment ref="C7" authorId="0" shapeId="0" xr:uid="{3712E58D-8565-4DB3-87DD-BEA192FF0A9E}">
      <text>
        <r>
          <rPr>
            <sz val="12"/>
            <color theme="1"/>
            <rFont val="Aptos Narrow"/>
            <family val="2"/>
            <scheme val="minor"/>
          </rPr>
          <t>Người dùng Không xác định:
15990000</t>
        </r>
      </text>
    </comment>
    <comment ref="C8" authorId="0" shapeId="0" xr:uid="{27DAF546-95CB-43DB-BA93-2CAA369C4D7E}">
      <text>
        <r>
          <rPr>
            <sz val="12"/>
            <color theme="1"/>
            <rFont val="Aptos Narrow"/>
            <family val="2"/>
            <scheme val="minor"/>
          </rPr>
          <t>Người dùng Không xác định:
21090000</t>
        </r>
      </text>
    </comment>
    <comment ref="D8" authorId="1" shapeId="0" xr:uid="{CB4E4A37-B7B3-1D41-AB8C-21B09CEECE2A}">
      <text>
        <r>
          <rPr>
            <sz val="12"/>
            <color theme="1"/>
            <rFont val="Aptos Narrow"/>
            <family val="2"/>
            <scheme val="minor"/>
          </rPr>
          <t>chit trang:
20.790</t>
        </r>
      </text>
    </comment>
    <comment ref="G8" authorId="2" shapeId="0" xr:uid="{E8881C51-EA1C-A544-BB54-84B9E59A07F0}">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3" shapeId="0" xr:uid="{0607D257-DE46-924C-9079-8D4A103F4585}">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0" shapeId="0" xr:uid="{7E10413B-E2AA-465C-8EC5-41CC49934439}">
      <text>
        <r>
          <rPr>
            <sz val="12"/>
            <color theme="1"/>
            <rFont val="Aptos Narrow"/>
            <family val="2"/>
            <scheme val="minor"/>
          </rPr>
          <t>Người dùng Không xác định:
25090000</t>
        </r>
      </text>
    </comment>
    <comment ref="D9" authorId="0" shapeId="0" xr:uid="{D651C2B9-8DC7-BF47-8F12-69FD407CA699}">
      <text>
        <r>
          <rPr>
            <sz val="12"/>
            <color theme="1"/>
            <rFont val="Aptos Narrow"/>
            <family val="2"/>
            <scheme val="minor"/>
          </rPr>
          <t>Người dùng Không xác định:
24.990</t>
        </r>
      </text>
    </comment>
    <comment ref="G9" authorId="2" shapeId="0" xr:uid="{E6A5D262-8FE6-D141-83D8-F5856101790E}">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3" shapeId="0" xr:uid="{C1EB0202-2CB2-7749-9F8E-827C343A5EBA}">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1" authorId="0" shapeId="0" xr:uid="{C5FF3D03-02D8-4FAD-9F9C-CB483157948F}">
      <text>
        <r>
          <rPr>
            <sz val="12"/>
            <color theme="1"/>
            <rFont val="Aptos Narrow"/>
            <family val="2"/>
            <scheme val="minor"/>
          </rPr>
          <t>Người dùng Không xác định:
31590000</t>
        </r>
      </text>
    </comment>
    <comment ref="G12" authorId="2" shapeId="0" xr:uid="{C8C2D273-FB15-5646-991D-E7A7DA1010D4}">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15" authorId="3" shapeId="0" xr:uid="{47037954-6692-314C-898D-C3F5CEC8EF25}">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G16" authorId="2" shapeId="0" xr:uid="{59B9E7B7-FF34-7A4B-ACD6-98BAFF74F776}">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3" shapeId="0" xr:uid="{581D3ADA-DB26-594D-B936-2CF722958D82}">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3" shapeId="0" xr:uid="{68E95119-A292-1449-BB60-1DC81638A79E}">
      <text>
        <r>
          <rPr>
            <b/>
            <sz val="10"/>
            <color rgb="FF000000"/>
            <rFont val="Tahoma"/>
            <family val="2"/>
          </rPr>
          <t>was 14390</t>
        </r>
      </text>
    </comment>
    <comment ref="D18" authorId="0" shapeId="0" xr:uid="{69E9B5AF-8392-4A96-832C-F9EB9A7C360E}">
      <text>
        <r>
          <rPr>
            <sz val="12"/>
            <color theme="1"/>
            <rFont val="Aptos Narrow"/>
            <family val="2"/>
            <scheme val="minor"/>
          </rPr>
          <t>Người dùng Không xác định:
15.790</t>
        </r>
      </text>
    </comment>
    <comment ref="G18" authorId="2" shapeId="0" xr:uid="{2EA6FFC2-531A-5D4E-8A52-F6021A1F79CB}">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E22" authorId="3" shapeId="0" xr:uid="{847EC000-173F-CD40-A648-00865491D7D0}">
      <text>
        <r>
          <rPr>
            <b/>
            <sz val="10"/>
            <color rgb="FF000000"/>
            <rFont val="Tahoma"/>
            <family val="2"/>
          </rPr>
          <t>was 6490</t>
        </r>
        <r>
          <rPr>
            <sz val="10"/>
            <color rgb="FF000000"/>
            <rFont val="Tahoma"/>
            <family val="2"/>
          </rPr>
          <t xml:space="preserve">
</t>
        </r>
        <r>
          <rPr>
            <sz val="10"/>
            <color rgb="FF000000"/>
            <rFont val="Tahoma"/>
            <family val="2"/>
          </rPr>
          <t>Giảm 500K cho KH mới</t>
        </r>
      </text>
    </comment>
    <comment ref="E23" authorId="4" shapeId="0" xr:uid="{4C3864E1-8996-C845-A1B9-62737F800897}">
      <text>
        <r>
          <rPr>
            <b/>
            <sz val="10"/>
            <color rgb="FF000000"/>
            <rFont val="Tahoma"/>
            <family val="2"/>
          </rPr>
          <t>was 7990</t>
        </r>
        <r>
          <rPr>
            <sz val="10"/>
            <color rgb="FF000000"/>
            <rFont val="Tahoma"/>
            <family val="2"/>
          </rPr>
          <t xml:space="preserve">
</t>
        </r>
        <r>
          <rPr>
            <sz val="10"/>
            <color rgb="FF000000"/>
            <rFont val="Tahoma"/>
            <family val="2"/>
          </rPr>
          <t>Giảm 500K cho KH mới</t>
        </r>
      </text>
    </comment>
    <comment ref="D24" authorId="0" shapeId="0" xr:uid="{B4844D51-5E57-4AC9-AF35-D1E2869AD69F}">
      <text>
        <r>
          <rPr>
            <sz val="12"/>
            <color theme="1"/>
            <rFont val="Aptos Narrow"/>
            <family val="2"/>
            <scheme val="minor"/>
          </rPr>
          <t>Người dùng Không xác định:
6.690</t>
        </r>
      </text>
    </comment>
    <comment ref="E24" authorId="3" shapeId="0" xr:uid="{0DB7F7EA-8675-8D46-A1EF-D8222BC5311D}">
      <text>
        <r>
          <rPr>
            <b/>
            <sz val="10"/>
            <color rgb="FF000000"/>
            <rFont val="Tahoma"/>
            <family val="2"/>
          </rPr>
          <t xml:space="preserve">was 7390
</t>
        </r>
        <r>
          <rPr>
            <b/>
            <sz val="10"/>
            <color rgb="FF000000"/>
            <rFont val="Tahoma"/>
            <family val="2"/>
          </rPr>
          <t xml:space="preserve">
</t>
        </r>
        <r>
          <rPr>
            <b/>
            <sz val="10"/>
            <color rgb="FF000000"/>
            <rFont val="Tahoma"/>
            <family val="2"/>
          </rPr>
          <t>Giảm 500K cho KH mới</t>
        </r>
        <r>
          <rPr>
            <sz val="10"/>
            <color rgb="FF000000"/>
            <rFont val="Tahoma"/>
            <family val="2"/>
          </rPr>
          <t xml:space="preserve">
</t>
        </r>
      </text>
    </comment>
    <comment ref="E25" authorId="3" shapeId="0" xr:uid="{C5FCB422-72B0-C74F-8490-D82C6E971505}">
      <text>
        <r>
          <rPr>
            <b/>
            <sz val="10"/>
            <color rgb="FF000000"/>
            <rFont val="Tahoma"/>
            <family val="2"/>
          </rPr>
          <t xml:space="preserve">was 8990
</t>
        </r>
        <r>
          <rPr>
            <b/>
            <sz val="10"/>
            <color rgb="FF000000"/>
            <rFont val="Tahoma"/>
            <family val="2"/>
          </rPr>
          <t xml:space="preserve">
</t>
        </r>
        <r>
          <rPr>
            <b/>
            <sz val="10"/>
            <color rgb="FF000000"/>
            <rFont val="Tahoma"/>
            <family val="2"/>
          </rPr>
          <t>Giảm 500K cho KH mới</t>
        </r>
        <r>
          <rPr>
            <sz val="10"/>
            <color rgb="FF000000"/>
            <rFont val="Tahoma"/>
            <family val="2"/>
          </rPr>
          <t xml:space="preserve">
</t>
        </r>
      </text>
    </comment>
    <comment ref="E26" authorId="3" shapeId="0" xr:uid="{D7FBF4FC-A1A3-E64E-AAC0-062EB11064F4}">
      <text>
        <r>
          <rPr>
            <b/>
            <sz val="10"/>
            <color rgb="FF000000"/>
            <rFont val="Tahoma"/>
            <family val="2"/>
          </rPr>
          <t xml:space="preserve">was 10690
</t>
        </r>
        <r>
          <rPr>
            <b/>
            <sz val="10"/>
            <color rgb="FF000000"/>
            <rFont val="Tahoma"/>
            <family val="2"/>
          </rPr>
          <t xml:space="preserve">
</t>
        </r>
        <r>
          <rPr>
            <b/>
            <sz val="10"/>
            <color rgb="FF000000"/>
            <rFont val="Tahoma"/>
            <family val="2"/>
          </rPr>
          <t>giảm 500k KH mới</t>
        </r>
        <r>
          <rPr>
            <sz val="10"/>
            <color rgb="FF000000"/>
            <rFont val="Tahoma"/>
            <family val="2"/>
          </rPr>
          <t xml:space="preserve">
</t>
        </r>
      </text>
    </comment>
    <comment ref="E27" authorId="3" shapeId="0" xr:uid="{9B16B148-A4D9-DF4C-9193-3D37C801FCC7}">
      <text>
        <r>
          <rPr>
            <b/>
            <sz val="10"/>
            <color rgb="FF000000"/>
            <rFont val="Tahoma"/>
            <family val="2"/>
          </rPr>
          <t xml:space="preserve">was 13990
</t>
        </r>
        <r>
          <rPr>
            <b/>
            <sz val="10"/>
            <color rgb="FF000000"/>
            <rFont val="Tahoma"/>
            <family val="2"/>
          </rPr>
          <t xml:space="preserve">
</t>
        </r>
        <r>
          <rPr>
            <b/>
            <sz val="10"/>
            <color rgb="FF000000"/>
            <rFont val="Tahoma"/>
            <family val="2"/>
          </rPr>
          <t>Giảm 500k KH mới</t>
        </r>
        <r>
          <rPr>
            <sz val="10"/>
            <color rgb="FF000000"/>
            <rFont val="Tahoma"/>
            <family val="2"/>
          </rPr>
          <t xml:space="preserve">
</t>
        </r>
      </text>
    </comment>
    <comment ref="E28" authorId="3" shapeId="0" xr:uid="{9095C70F-146C-464E-9DB6-961F7ED228CB}">
      <text>
        <r>
          <rPr>
            <b/>
            <sz val="10"/>
            <color rgb="FF000000"/>
            <rFont val="Tahoma"/>
            <family val="2"/>
          </rPr>
          <t xml:space="preserve">was 11490
</t>
        </r>
        <r>
          <rPr>
            <b/>
            <sz val="10"/>
            <color rgb="FF000000"/>
            <rFont val="Tahoma"/>
            <family val="2"/>
          </rPr>
          <t xml:space="preserve">
</t>
        </r>
        <r>
          <rPr>
            <b/>
            <sz val="10"/>
            <color rgb="FF000000"/>
            <rFont val="Tahoma"/>
            <family val="2"/>
          </rPr>
          <t>giảm 500k cho KH mới</t>
        </r>
        <r>
          <rPr>
            <sz val="10"/>
            <color rgb="FF000000"/>
            <rFont val="Tahoma"/>
            <family val="2"/>
          </rPr>
          <t xml:space="preserve">
</t>
        </r>
      </text>
    </comment>
    <comment ref="E29" authorId="3" shapeId="0" xr:uid="{176CADAB-37FE-9F44-B299-A00B16258DBD}">
      <text>
        <r>
          <rPr>
            <b/>
            <sz val="10"/>
            <color rgb="FF000000"/>
            <rFont val="Tahoma"/>
            <family val="2"/>
          </rPr>
          <t xml:space="preserve">was 14490
</t>
        </r>
        <r>
          <rPr>
            <b/>
            <sz val="10"/>
            <color rgb="FF000000"/>
            <rFont val="Tahoma"/>
            <family val="2"/>
          </rPr>
          <t xml:space="preserve">
</t>
        </r>
        <r>
          <rPr>
            <b/>
            <sz val="10"/>
            <color rgb="FF000000"/>
            <rFont val="Tahoma"/>
            <family val="2"/>
          </rPr>
          <t>KH mới giảm 500</t>
        </r>
        <r>
          <rPr>
            <sz val="10"/>
            <color rgb="FF000000"/>
            <rFont val="Tahoma"/>
            <family val="2"/>
          </rPr>
          <t xml:space="preserve">
</t>
        </r>
      </text>
    </comment>
    <comment ref="E30" authorId="3" shapeId="0" xr:uid="{192598CD-F6FE-0344-8A8B-F0539D18ADB9}">
      <text>
        <r>
          <rPr>
            <b/>
            <sz val="10"/>
            <color rgb="FF000000"/>
            <rFont val="Tahoma"/>
            <family val="2"/>
          </rPr>
          <t xml:space="preserve">was 22490
</t>
        </r>
        <r>
          <rPr>
            <b/>
            <sz val="10"/>
            <color rgb="FF000000"/>
            <rFont val="Tahoma"/>
            <family val="2"/>
          </rPr>
          <t xml:space="preserve">
</t>
        </r>
        <r>
          <rPr>
            <b/>
            <sz val="10"/>
            <color rgb="FF000000"/>
            <rFont val="Tahoma"/>
            <family val="2"/>
          </rPr>
          <t>Giảm 500k KH mới</t>
        </r>
        <r>
          <rPr>
            <sz val="10"/>
            <color rgb="FF000000"/>
            <rFont val="Tahoma"/>
            <family val="2"/>
          </rPr>
          <t xml:space="preserve">
</t>
        </r>
      </text>
    </comment>
    <comment ref="B31" authorId="3" shapeId="0" xr:uid="{881B2635-9238-0D43-B16B-273B57771B05}">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2" authorId="3" shapeId="0" xr:uid="{B5C6E904-9DEA-2E4D-B70F-60F8EEA617B6}">
      <text>
        <r>
          <rPr>
            <b/>
            <sz val="10"/>
            <color rgb="FF000000"/>
            <rFont val="Tahoma"/>
            <family val="2"/>
          </rPr>
          <t xml:space="preserve">was 4490
</t>
        </r>
      </text>
    </comment>
    <comment ref="B33" authorId="3" shapeId="0" xr:uid="{E349D4AE-47DA-5840-AABD-B722675247C0}">
      <text>
        <r>
          <rPr>
            <b/>
            <sz val="10"/>
            <color rgb="FF000000"/>
            <rFont val="Tahoma"/>
            <family val="2"/>
          </rPr>
          <t>was 3190</t>
        </r>
      </text>
    </comment>
    <comment ref="C38" authorId="5" shapeId="0" xr:uid="{A0DFD564-DE3C-9745-997F-0D26008EECA4}">
      <text>
        <r>
          <rPr>
            <sz val="12"/>
            <color theme="1"/>
            <rFont val="Aptos Narrow"/>
            <family val="2"/>
            <scheme val="minor"/>
          </rPr>
          <t>danielnguyen6111998@gmail.com:
24590000</t>
        </r>
      </text>
    </comment>
    <comment ref="D38" authorId="0" shapeId="0" xr:uid="{50FB9E83-9489-C542-B0B7-25A73D48977B}">
      <text>
        <r>
          <rPr>
            <sz val="12"/>
            <color theme="1"/>
            <rFont val="Aptos Narrow"/>
            <family val="2"/>
            <scheme val="minor"/>
          </rPr>
          <t>Người dùng Không xác định:
25.590</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Dat's MacBook Pro</author>
    <author>danielnguyen6111998@gmail.com</author>
    <author>Mia</author>
  </authors>
  <commentList>
    <comment ref="C3" authorId="0" shapeId="0" xr:uid="{B338DCC5-5AEC-6041-95E1-B11DF55FD1F3}">
      <text>
        <r>
          <rPr>
            <sz val="12"/>
            <color theme="1"/>
            <rFont val="Aptos Narrow"/>
            <family val="2"/>
            <scheme val="minor"/>
          </rPr>
          <t>Người dùng Không xác định:
24990000</t>
        </r>
      </text>
    </comment>
    <comment ref="D3" authorId="0" shapeId="0" xr:uid="{B9470386-9164-4FE4-A87E-78126AC33919}">
      <text>
        <r>
          <rPr>
            <sz val="12"/>
            <color rgb="FF000000"/>
            <rFont val="Aptos Narrow"/>
            <family val="2"/>
          </rPr>
          <t xml:space="preserve">Người dùng Không xác định:
</t>
        </r>
        <r>
          <rPr>
            <sz val="12"/>
            <color rgb="FF000000"/>
            <rFont val="Aptos Narrow"/>
            <family val="2"/>
          </rPr>
          <t>24.490</t>
        </r>
      </text>
    </comment>
    <comment ref="E4" authorId="1" shapeId="0" xr:uid="{33A4186F-0601-714E-B67A-5FC1AA61B40C}">
      <text>
        <r>
          <rPr>
            <b/>
            <sz val="10"/>
            <color rgb="FF000000"/>
            <rFont val="Tahoma"/>
            <family val="2"/>
          </rPr>
          <t>was 24490</t>
        </r>
        <r>
          <rPr>
            <sz val="10"/>
            <color rgb="FF000000"/>
            <rFont val="Tahoma"/>
            <family val="2"/>
          </rPr>
          <t xml:space="preserve">
</t>
        </r>
      </text>
    </comment>
    <comment ref="E6" authorId="1" shapeId="0" xr:uid="{990CEF5B-8BD3-7743-A78F-CDBF821044A0}">
      <text>
        <r>
          <rPr>
            <b/>
            <sz val="10"/>
            <color rgb="FF000000"/>
            <rFont val="Tahoma"/>
            <family val="2"/>
          </rPr>
          <t>was 36490</t>
        </r>
        <r>
          <rPr>
            <sz val="10"/>
            <color rgb="FF000000"/>
            <rFont val="Tahoma"/>
            <family val="2"/>
          </rPr>
          <t xml:space="preserve">
</t>
        </r>
      </text>
    </comment>
    <comment ref="C7" authorId="0" shapeId="0" xr:uid="{CACE031D-3919-A647-8064-15CD75115D3A}">
      <text>
        <r>
          <rPr>
            <sz val="12"/>
            <color theme="1"/>
            <rFont val="Aptos Narrow"/>
            <family val="2"/>
            <scheme val="minor"/>
          </rPr>
          <t>Người dùng Không xác định:
13990000</t>
        </r>
      </text>
    </comment>
    <comment ref="E8" authorId="1" shapeId="0" xr:uid="{DDEC3138-D767-C64A-9FEB-11DB5FB1603A}">
      <text>
        <r>
          <rPr>
            <b/>
            <sz val="10"/>
            <color rgb="FF000000"/>
            <rFont val="Tahoma"/>
            <family val="2"/>
          </rPr>
          <t>was 20090</t>
        </r>
        <r>
          <rPr>
            <sz val="10"/>
            <color rgb="FF000000"/>
            <rFont val="Tahoma"/>
            <family val="2"/>
          </rPr>
          <t xml:space="preserve">
</t>
        </r>
      </text>
    </comment>
    <comment ref="G8" authorId="2" shapeId="0" xr:uid="{F04D11C2-D8EA-3241-9D67-939AEB6CA961}">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1" shapeId="0" xr:uid="{D759BBA6-0ED0-714C-8468-471CDFD151E1}">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9" authorId="0" shapeId="0" xr:uid="{DC562B27-C203-D54A-B803-AE92052E4DC8}">
      <text>
        <r>
          <rPr>
            <sz val="12"/>
            <color theme="1"/>
            <rFont val="Aptos Narrow"/>
            <family val="2"/>
            <scheme val="minor"/>
          </rPr>
          <t>Người dùng Không xác định:
24.790</t>
        </r>
      </text>
    </comment>
    <comment ref="E9" authorId="1" shapeId="0" xr:uid="{5CEA8EC0-8BF8-D24E-A145-807769B492AD}">
      <text>
        <r>
          <rPr>
            <b/>
            <sz val="10"/>
            <color rgb="FF000000"/>
            <rFont val="Tahoma"/>
            <family val="2"/>
          </rPr>
          <t xml:space="preserve">was 23790
</t>
        </r>
        <r>
          <rPr>
            <b/>
            <sz val="10"/>
            <color rgb="FF000000"/>
            <rFont val="Tahoma"/>
            <family val="2"/>
          </rPr>
          <t xml:space="preserve">
</t>
        </r>
        <r>
          <rPr>
            <b/>
            <sz val="10"/>
            <color rgb="FF000000"/>
            <rFont val="Tahoma"/>
            <family val="2"/>
          </rPr>
          <t xml:space="preserve">bỏ Giờ vàng
</t>
        </r>
        <r>
          <rPr>
            <sz val="10"/>
            <color rgb="FF000000"/>
            <rFont val="Tahoma"/>
            <family val="2"/>
          </rPr>
          <t xml:space="preserve">
</t>
        </r>
      </text>
    </comment>
    <comment ref="G9" authorId="2" shapeId="0" xr:uid="{0152E23C-FD91-D746-B1D6-A1E5F7116BCE}">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1" shapeId="0" xr:uid="{61995D3A-C59A-614D-8C60-C5D0D9E64D92}">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1" authorId="0" shapeId="0" xr:uid="{C3C7A460-5E9A-524E-ADD4-BCDDC04CC083}">
      <text>
        <r>
          <rPr>
            <sz val="12"/>
            <color theme="1"/>
            <rFont val="Aptos Narrow"/>
            <family val="2"/>
            <scheme val="minor"/>
          </rPr>
          <t>Người dùng Không xác định:
31990000</t>
        </r>
      </text>
    </comment>
    <comment ref="E12" authorId="1" shapeId="0" xr:uid="{639D26B3-7CB1-9B4E-B564-3F0E53E600D3}">
      <text>
        <r>
          <rPr>
            <b/>
            <sz val="10"/>
            <color rgb="FF000000"/>
            <rFont val="Tahoma"/>
            <family val="2"/>
          </rPr>
          <t>was 17690</t>
        </r>
        <r>
          <rPr>
            <sz val="10"/>
            <color rgb="FF000000"/>
            <rFont val="Tahoma"/>
            <family val="2"/>
          </rPr>
          <t xml:space="preserve">
</t>
        </r>
      </text>
    </comment>
    <comment ref="G12" authorId="2" shapeId="0" xr:uid="{9F6DED75-C1B4-1644-ADDC-3EE4555892D1}">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E14" authorId="1" shapeId="0" xr:uid="{16FF144D-27C4-EF4A-A187-4BAF578F99FA}">
      <text>
        <r>
          <rPr>
            <b/>
            <sz val="10"/>
            <color rgb="FF000000"/>
            <rFont val="Tahoma"/>
            <family val="2"/>
          </rPr>
          <t>was 13590</t>
        </r>
        <r>
          <rPr>
            <sz val="10"/>
            <color rgb="FF000000"/>
            <rFont val="Tahoma"/>
            <family val="2"/>
          </rPr>
          <t xml:space="preserve">
</t>
        </r>
      </text>
    </comment>
    <comment ref="B15" authorId="1" shapeId="0" xr:uid="{2D2F17F6-996B-D84D-910E-8CEDE222C68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5" authorId="1" shapeId="0" xr:uid="{6A57B723-487F-C244-AF57-FF65EFECABA9}">
      <text>
        <r>
          <rPr>
            <b/>
            <sz val="10"/>
            <color rgb="FF000000"/>
            <rFont val="Tahoma"/>
            <family val="2"/>
          </rPr>
          <t>was 11990</t>
        </r>
        <r>
          <rPr>
            <sz val="10"/>
            <color rgb="FF000000"/>
            <rFont val="Tahoma"/>
            <family val="2"/>
          </rPr>
          <t xml:space="preserve">
</t>
        </r>
      </text>
    </comment>
    <comment ref="C16" authorId="3" shapeId="0" xr:uid="{F349AC6C-E1E3-4828-9638-957E7BF58F9F}">
      <text>
        <r>
          <rPr>
            <sz val="12"/>
            <color rgb="FF000000"/>
            <rFont val="Aptos Narrow"/>
            <family val="2"/>
          </rPr>
          <t xml:space="preserve">danielnguyen6111998@gmail.com:
</t>
        </r>
        <r>
          <rPr>
            <sz val="12"/>
            <color rgb="FF000000"/>
            <rFont val="Aptos Narrow"/>
            <family val="2"/>
          </rPr>
          <t>13590000</t>
        </r>
      </text>
    </comment>
    <comment ref="G16" authorId="2" shapeId="0" xr:uid="{C328C640-4C58-0E4F-A812-1E290DBF5EF1}">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1" shapeId="0" xr:uid="{CB88A39B-FC24-5344-9992-C13369E0FEB0}">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1" shapeId="0" xr:uid="{0C77BD32-8215-FE48-9F55-8289CAF6E80A}">
      <text>
        <r>
          <rPr>
            <b/>
            <sz val="10"/>
            <color rgb="FF000000"/>
            <rFont val="Tahoma"/>
            <family val="2"/>
          </rPr>
          <t>was 14390</t>
        </r>
      </text>
    </comment>
    <comment ref="C18" authorId="3" shapeId="0" xr:uid="{F21D9E6D-438C-4035-BF25-AB3E55E50158}">
      <text>
        <r>
          <rPr>
            <sz val="12"/>
            <color rgb="FF000000"/>
            <rFont val="Aptos Narrow"/>
            <family val="2"/>
          </rPr>
          <t xml:space="preserve">danielnguyen6111998@gmail.com:
</t>
        </r>
        <r>
          <rPr>
            <sz val="12"/>
            <color rgb="FF000000"/>
            <rFont val="Aptos Narrow"/>
            <family val="2"/>
          </rPr>
          <t>16690000</t>
        </r>
      </text>
    </comment>
    <comment ref="G18" authorId="2" shapeId="0" xr:uid="{4D953979-5905-3042-A22F-D6EAC5428D37}">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20" authorId="3" shapeId="0" xr:uid="{6E2CC6AB-4AA3-4DE0-BAFC-DBF0380A4FAD}">
      <text>
        <r>
          <rPr>
            <sz val="12"/>
            <color rgb="FF000000"/>
            <rFont val="Aptos Narrow"/>
            <family val="2"/>
          </rPr>
          <t xml:space="preserve">danielnguyen6111998@gmail.com:
</t>
        </r>
        <r>
          <rPr>
            <sz val="12"/>
            <color rgb="FF000000"/>
            <rFont val="Aptos Narrow"/>
            <family val="2"/>
          </rPr>
          <t>29290000</t>
        </r>
      </text>
    </comment>
    <comment ref="E20" authorId="1" shapeId="0" xr:uid="{78550BFB-DD6B-1649-A12D-7EA2A983024D}">
      <text>
        <r>
          <rPr>
            <b/>
            <sz val="10"/>
            <color rgb="FF000000"/>
            <rFont val="Tahoma"/>
            <family val="2"/>
          </rPr>
          <t>was 28990</t>
        </r>
      </text>
    </comment>
    <comment ref="E21" authorId="1" shapeId="0" xr:uid="{0F7461B9-4F3E-E34F-A548-F8B27C1299C7}">
      <text>
        <r>
          <rPr>
            <b/>
            <sz val="10"/>
            <color rgb="FF000000"/>
            <rFont val="Tahoma"/>
            <family val="2"/>
          </rPr>
          <t>was 38990</t>
        </r>
        <r>
          <rPr>
            <sz val="10"/>
            <color rgb="FF000000"/>
            <rFont val="Tahoma"/>
            <family val="2"/>
          </rPr>
          <t xml:space="preserve">
</t>
        </r>
      </text>
    </comment>
    <comment ref="E22" authorId="1" shapeId="0" xr:uid="{C0E23EDC-87A2-AC4C-B2E0-62C4AAC38ADC}">
      <text>
        <r>
          <rPr>
            <b/>
            <sz val="10"/>
            <color rgb="FF000000"/>
            <rFont val="Tahoma"/>
            <family val="2"/>
          </rPr>
          <t>was 5990</t>
        </r>
      </text>
    </comment>
    <comment ref="E23" authorId="4" shapeId="0" xr:uid="{F7D2B9DF-070A-814A-8CD2-B4B089C9AF21}">
      <text>
        <r>
          <rPr>
            <b/>
            <sz val="10"/>
            <color rgb="FF000000"/>
            <rFont val="Tahoma"/>
            <family val="2"/>
          </rPr>
          <t>was 7490</t>
        </r>
      </text>
    </comment>
    <comment ref="E24" authorId="1" shapeId="0" xr:uid="{0079A4A9-EA0C-614A-830B-4ABAEB20B261}">
      <text>
        <r>
          <rPr>
            <b/>
            <sz val="10"/>
            <color rgb="FF000000"/>
            <rFont val="Tahoma"/>
            <family val="2"/>
          </rPr>
          <t>was 6890</t>
        </r>
      </text>
    </comment>
    <comment ref="E25" authorId="1" shapeId="0" xr:uid="{E269A3E1-0753-6A4D-9C20-A92D4B5447F2}">
      <text>
        <r>
          <rPr>
            <b/>
            <sz val="10"/>
            <color rgb="FF000000"/>
            <rFont val="Tahoma"/>
            <family val="2"/>
          </rPr>
          <t>was 8490</t>
        </r>
      </text>
    </comment>
    <comment ref="E26" authorId="1" shapeId="0" xr:uid="{4243B44A-5E00-6A45-B2AA-BD8343412389}">
      <text>
        <r>
          <rPr>
            <b/>
            <sz val="10"/>
            <color rgb="FF000000"/>
            <rFont val="Tahoma"/>
            <family val="2"/>
          </rPr>
          <t>was 10190</t>
        </r>
      </text>
    </comment>
    <comment ref="E27" authorId="1" shapeId="0" xr:uid="{8C957041-A37B-D040-93BB-2A1FBF42FAF7}">
      <text>
        <r>
          <rPr>
            <b/>
            <sz val="10"/>
            <color rgb="FF000000"/>
            <rFont val="Tahoma"/>
            <family val="2"/>
          </rPr>
          <t>was 13490</t>
        </r>
      </text>
    </comment>
    <comment ref="E28" authorId="1" shapeId="0" xr:uid="{53A0FA38-F4F8-F847-BC90-DBF5236D6BE2}">
      <text>
        <r>
          <rPr>
            <b/>
            <sz val="10"/>
            <color rgb="FF000000"/>
            <rFont val="Tahoma"/>
            <family val="2"/>
          </rPr>
          <t>was 10990</t>
        </r>
      </text>
    </comment>
    <comment ref="E29" authorId="1" shapeId="0" xr:uid="{F3631E03-B03C-3C4F-B79B-9E8D8BCE6E4E}">
      <text>
        <r>
          <rPr>
            <b/>
            <sz val="10"/>
            <color rgb="FF000000"/>
            <rFont val="Tahoma"/>
            <family val="2"/>
          </rPr>
          <t>was 13990</t>
        </r>
      </text>
    </comment>
    <comment ref="E30" authorId="1" shapeId="0" xr:uid="{2E97CFCA-7ACC-EB46-9CD3-22B91882555D}">
      <text>
        <r>
          <rPr>
            <b/>
            <sz val="10"/>
            <color rgb="FF000000"/>
            <rFont val="Tahoma"/>
            <family val="2"/>
          </rPr>
          <t>was 21990</t>
        </r>
      </text>
    </comment>
    <comment ref="B31" authorId="1" shapeId="0" xr:uid="{9BC979E5-AB93-9F4D-B5EA-18B7829DE21D}">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2" authorId="1" shapeId="0" xr:uid="{C4491107-6E58-7A42-9FF2-B988E4D5C8DF}">
      <text>
        <r>
          <rPr>
            <b/>
            <sz val="10"/>
            <color rgb="FF000000"/>
            <rFont val="Tahoma"/>
            <family val="2"/>
          </rPr>
          <t xml:space="preserve">was 4490
</t>
        </r>
      </text>
    </comment>
    <comment ref="B33" authorId="1" shapeId="0" xr:uid="{6B91BB91-52BA-E644-B56A-CC57E857D0BD}">
      <text>
        <r>
          <rPr>
            <b/>
            <sz val="10"/>
            <color rgb="FF000000"/>
            <rFont val="Tahoma"/>
            <family val="2"/>
          </rPr>
          <t>was 3190</t>
        </r>
      </text>
    </comment>
    <comment ref="C38" authorId="3" shapeId="0" xr:uid="{88A743BC-89DD-6C4B-88A6-F74FD8B6CFAC}">
      <text>
        <r>
          <rPr>
            <sz val="12"/>
            <color theme="1"/>
            <rFont val="Aptos Narrow"/>
            <family val="2"/>
            <scheme val="minor"/>
          </rPr>
          <t>danielnguyen6111998@gmail.com:
24590000</t>
        </r>
      </text>
    </comment>
    <comment ref="C41" authorId="3" shapeId="0" xr:uid="{5B4755AA-622D-44AB-9B5E-ED55EDFDF328}">
      <text>
        <r>
          <rPr>
            <sz val="12"/>
            <color rgb="FF000000"/>
            <rFont val="Aptos Narrow"/>
            <family val="2"/>
          </rPr>
          <t xml:space="preserve">danielnguyen6111998@gmail.com:
</t>
        </r>
        <r>
          <rPr>
            <sz val="12"/>
            <color rgb="FF000000"/>
            <rFont val="Aptos Narrow"/>
            <family val="2"/>
          </rPr>
          <t>41990000</t>
        </r>
      </text>
    </comment>
    <comment ref="D42" authorId="0" shapeId="0" xr:uid="{FE490E86-D948-421B-B873-37573D9F2986}">
      <text>
        <r>
          <rPr>
            <sz val="12"/>
            <color rgb="FF000000"/>
            <rFont val="Aptos Narrow"/>
            <family val="2"/>
          </rPr>
          <t xml:space="preserve">Người dùng Không xác định:
</t>
        </r>
        <r>
          <rPr>
            <sz val="12"/>
            <color rgb="FF000000"/>
            <rFont val="Aptos Narrow"/>
            <family val="2"/>
          </rPr>
          <t>62.990</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chit trang</author>
    <author>Dat's MacBook Pro</author>
    <author>danielnguyen6111998@gmail.com</author>
    <author>Mia</author>
  </authors>
  <commentList>
    <comment ref="E2" authorId="0" shapeId="0" xr:uid="{3B128222-74F5-6444-9D99-76A30E407EAC}">
      <text>
        <r>
          <rPr>
            <b/>
            <sz val="10"/>
            <color rgb="FF000000"/>
            <rFont val="Tahoma"/>
            <family val="2"/>
          </rPr>
          <t>was 17790</t>
        </r>
        <r>
          <rPr>
            <sz val="10"/>
            <color rgb="FF000000"/>
            <rFont val="Tahoma"/>
            <family val="2"/>
          </rPr>
          <t xml:space="preserve">
</t>
        </r>
      </text>
    </comment>
    <comment ref="C3" authorId="1" shapeId="0" xr:uid="{A3EE8E7F-19EE-5C47-8E48-500D3337B4F4}">
      <text>
        <r>
          <rPr>
            <sz val="12"/>
            <color theme="1"/>
            <rFont val="Aptos Narrow"/>
            <family val="2"/>
            <scheme val="minor"/>
          </rPr>
          <t>Người dùng Không xác định:
24990000</t>
        </r>
      </text>
    </comment>
    <comment ref="D3" authorId="1" shapeId="0" xr:uid="{C10C7DA6-AA0E-1D43-AA33-4AC4C0D58C4B}">
      <text>
        <r>
          <rPr>
            <sz val="12"/>
            <color theme="1"/>
            <rFont val="Aptos Narrow"/>
            <family val="2"/>
            <scheme val="minor"/>
          </rPr>
          <t>Người dùng Không xác định:
24.590</t>
        </r>
      </text>
    </comment>
    <comment ref="C4" authorId="1" shapeId="0" xr:uid="{F6F494B3-9DDC-4E35-B99C-2E7096C5A996}">
      <text>
        <r>
          <rPr>
            <sz val="12"/>
            <color theme="1"/>
            <rFont val="Aptos Narrow"/>
            <family val="2"/>
            <scheme val="minor"/>
          </rPr>
          <t>Người dùng Không xác định:
24990000</t>
        </r>
      </text>
    </comment>
    <comment ref="D4" authorId="2" shapeId="0" xr:uid="{DB3DD718-002B-4A4F-87B2-7C8AE630FFE5}">
      <text>
        <r>
          <rPr>
            <sz val="12"/>
            <color theme="1"/>
            <rFont val="Aptos Narrow"/>
            <family val="2"/>
            <scheme val="minor"/>
          </rPr>
          <t>chit trang:
23.000</t>
        </r>
      </text>
    </comment>
    <comment ref="D5" authorId="2" shapeId="0" xr:uid="{1351E8E1-01A6-4AF2-A24E-5F3A2144DF35}">
      <text>
        <r>
          <rPr>
            <sz val="12"/>
            <color theme="1"/>
            <rFont val="Aptos Narrow"/>
            <family val="2"/>
            <scheme val="minor"/>
          </rPr>
          <t>chit trang:
34.490</t>
        </r>
      </text>
    </comment>
    <comment ref="C6" authorId="1" shapeId="0" xr:uid="{A22F2BE9-8632-4313-86AB-57F8FD663CA6}">
      <text>
        <r>
          <rPr>
            <sz val="12"/>
            <color theme="1"/>
            <rFont val="Aptos Narrow"/>
            <family val="2"/>
            <scheme val="minor"/>
          </rPr>
          <t>Người dùng Không xác định:
37990000</t>
        </r>
      </text>
    </comment>
    <comment ref="C7" authorId="1" shapeId="0" xr:uid="{7A7FAF16-8CA4-764A-B257-7B1D395D721C}">
      <text>
        <r>
          <rPr>
            <sz val="12"/>
            <color theme="1"/>
            <rFont val="Aptos Narrow"/>
            <family val="2"/>
            <scheme val="minor"/>
          </rPr>
          <t>Người dùng Không xác định:
13990000</t>
        </r>
      </text>
    </comment>
    <comment ref="E7" authorId="0" shapeId="0" xr:uid="{3E9FE8E7-1333-D249-B8B0-50D75CED24B8}">
      <text>
        <r>
          <rPr>
            <b/>
            <sz val="10"/>
            <color rgb="FF000000"/>
            <rFont val="Tahoma"/>
            <family val="2"/>
          </rPr>
          <t>was 12490</t>
        </r>
      </text>
    </comment>
    <comment ref="C8" authorId="1" shapeId="0" xr:uid="{1052C3C1-1283-4D62-A3AD-A2934B6466C2}">
      <text>
        <r>
          <rPr>
            <sz val="12"/>
            <color theme="1"/>
            <rFont val="Aptos Narrow"/>
            <family val="2"/>
            <scheme val="minor"/>
          </rPr>
          <t>Người dùng Không xác định:
21290000</t>
        </r>
      </text>
    </comment>
    <comment ref="D8" authorId="2" shapeId="0" xr:uid="{B1F4D0E0-5AF6-41AE-B7B5-084FA7ED266F}">
      <text>
        <r>
          <rPr>
            <sz val="12"/>
            <color theme="1"/>
            <rFont val="Aptos Narrow"/>
            <family val="2"/>
            <scheme val="minor"/>
          </rPr>
          <t>chit trang:
20.990</t>
        </r>
      </text>
    </comment>
    <comment ref="G8" authorId="3" shapeId="0" xr:uid="{9BA99D23-D06A-DB47-BEEF-0ED13BEBB8AA}">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0" shapeId="0" xr:uid="{90C412D6-796E-BB4C-8A00-5EFDBA1F2143}">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1" shapeId="0" xr:uid="{E5126BEB-E023-4FDF-BB73-B5AC8564F749}">
      <text>
        <r>
          <rPr>
            <sz val="12"/>
            <color theme="1"/>
            <rFont val="Aptos Narrow"/>
            <family val="2"/>
            <scheme val="minor"/>
          </rPr>
          <t>Người dùng Không xác định:
25290000</t>
        </r>
      </text>
    </comment>
    <comment ref="D9" authorId="1" shapeId="0" xr:uid="{1CEF27C7-211F-0A4B-AF91-A738DBA235A9}">
      <text>
        <r>
          <rPr>
            <sz val="12"/>
            <color theme="1"/>
            <rFont val="Aptos Narrow"/>
            <family val="2"/>
            <scheme val="minor"/>
          </rPr>
          <t>Người dùng Không xác định:
24.990</t>
        </r>
      </text>
    </comment>
    <comment ref="E9" authorId="0" shapeId="0" xr:uid="{E4676C21-BBCF-B747-B7A3-86730463B29D}">
      <text>
        <r>
          <rPr>
            <b/>
            <sz val="10"/>
            <color rgb="FF000000"/>
            <rFont val="Tahoma"/>
            <family val="2"/>
          </rPr>
          <t xml:space="preserve">was 23790
</t>
        </r>
        <r>
          <rPr>
            <b/>
            <sz val="10"/>
            <color rgb="FF000000"/>
            <rFont val="Tahoma"/>
            <family val="2"/>
          </rPr>
          <t xml:space="preserve">
</t>
        </r>
        <r>
          <rPr>
            <b/>
            <sz val="10"/>
            <color rgb="FF000000"/>
            <rFont val="Tahoma"/>
            <family val="2"/>
          </rPr>
          <t xml:space="preserve">bỏ Giờ vàng
</t>
        </r>
        <r>
          <rPr>
            <sz val="10"/>
            <color rgb="FF000000"/>
            <rFont val="Tahoma"/>
            <family val="2"/>
          </rPr>
          <t xml:space="preserve">
</t>
        </r>
      </text>
    </comment>
    <comment ref="G9" authorId="3" shapeId="0" xr:uid="{9481467C-E98C-A843-B879-85BFE9429477}">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0" shapeId="0" xr:uid="{3A9A1EB4-6537-364C-B07B-EC889362A7F6}">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1" authorId="1" shapeId="0" xr:uid="{309CD994-5AC9-E447-8256-39423EF566D8}">
      <text>
        <r>
          <rPr>
            <sz val="12"/>
            <color theme="1"/>
            <rFont val="Aptos Narrow"/>
            <family val="2"/>
            <scheme val="minor"/>
          </rPr>
          <t>Người dùng Không xác định:
31990000</t>
        </r>
      </text>
    </comment>
    <comment ref="C12" authorId="1" shapeId="0" xr:uid="{214F430F-F214-4F5E-88D4-44FA78D4074F}">
      <text>
        <r>
          <rPr>
            <sz val="12"/>
            <color theme="1"/>
            <rFont val="Aptos Narrow"/>
            <family val="2"/>
            <scheme val="minor"/>
          </rPr>
          <t>Người dùng Không xác định:
17990000</t>
        </r>
      </text>
    </comment>
    <comment ref="D12" authorId="2" shapeId="0" xr:uid="{BEB3FBD5-1699-4A76-8704-A9BD92554609}">
      <text>
        <r>
          <rPr>
            <sz val="12"/>
            <color theme="1"/>
            <rFont val="Aptos Narrow"/>
            <family val="2"/>
            <scheme val="minor"/>
          </rPr>
          <t>chit trang:
17.990</t>
        </r>
      </text>
    </comment>
    <comment ref="E12" authorId="0" shapeId="0" xr:uid="{6E4F3293-8C7A-F543-A2F4-5B984FC44587}">
      <text>
        <r>
          <rPr>
            <b/>
            <sz val="10"/>
            <color rgb="FF000000"/>
            <rFont val="Tahoma"/>
            <family val="2"/>
          </rPr>
          <t>was 17690</t>
        </r>
      </text>
    </comment>
    <comment ref="G12" authorId="3" shapeId="0" xr:uid="{F6C0C7EE-BED2-6346-AF07-7735DEE532A9}">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C13" authorId="1" shapeId="0" xr:uid="{88664724-423B-4F42-9E5F-D68B89D843EB}">
      <text>
        <r>
          <rPr>
            <sz val="12"/>
            <color theme="1"/>
            <rFont val="Aptos Narrow"/>
            <family val="2"/>
            <scheme val="minor"/>
          </rPr>
          <t>Người dùng Không xác định:
18990000</t>
        </r>
      </text>
    </comment>
    <comment ref="B15" authorId="0" shapeId="0" xr:uid="{07E4B9B9-3717-414D-A22F-0384C0808BF3}">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6" authorId="4" shapeId="0" xr:uid="{5F9089AF-4BDC-8B44-B30C-341BE20FD49C}">
      <text>
        <r>
          <rPr>
            <sz val="12"/>
            <color theme="1"/>
            <rFont val="Aptos Narrow"/>
            <family val="2"/>
            <scheme val="minor"/>
          </rPr>
          <t>danielnguyen6111998@gmail.com:
13490000</t>
        </r>
      </text>
    </comment>
    <comment ref="D16" authorId="2" shapeId="0" xr:uid="{C9226CED-5102-411A-B278-AE4285EB3211}">
      <text>
        <r>
          <rPr>
            <sz val="12"/>
            <color theme="1"/>
            <rFont val="Aptos Narrow"/>
            <family val="2"/>
            <scheme val="minor"/>
          </rPr>
          <t>chit trang:
13.490</t>
        </r>
      </text>
    </comment>
    <comment ref="G16" authorId="3" shapeId="0" xr:uid="{61366CCA-5637-014D-924C-718552F723F8}">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0" shapeId="0" xr:uid="{724981A6-597B-C04D-9688-2B8EFFFCBA3A}">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8" authorId="0" shapeId="0" xr:uid="{E9A8C283-22A7-7F46-8089-F6A42003F823}">
      <text>
        <r>
          <rPr>
            <b/>
            <sz val="10"/>
            <color rgb="FF000000"/>
            <rFont val="Tahoma"/>
            <family val="2"/>
          </rPr>
          <t>was 14390</t>
        </r>
      </text>
    </comment>
    <comment ref="C18" authorId="4" shapeId="0" xr:uid="{E2D54922-8DF5-3E40-872C-62878049F504}">
      <text>
        <r>
          <rPr>
            <sz val="12"/>
            <color theme="1"/>
            <rFont val="Aptos Narrow"/>
            <family val="2"/>
            <scheme val="minor"/>
          </rPr>
          <t>danielnguyen6111998@gmail.com:
15790000</t>
        </r>
      </text>
    </comment>
    <comment ref="G18" authorId="3" shapeId="0" xr:uid="{B5563223-7C3F-BE46-85A1-F307C0E15DC7}">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20" authorId="1" shapeId="0" xr:uid="{566E5BC6-C01A-47FB-BDC7-AC772533E7CC}">
      <text>
        <r>
          <rPr>
            <sz val="12"/>
            <color theme="1"/>
            <rFont val="Aptos Narrow"/>
            <family val="2"/>
            <scheme val="minor"/>
          </rPr>
          <t>Người dùng Không xác định:
20990000</t>
        </r>
      </text>
    </comment>
    <comment ref="C21" authorId="4" shapeId="0" xr:uid="{F3445091-B704-E843-9C10-7714F408D942}">
      <text>
        <r>
          <rPr>
            <sz val="12"/>
            <color rgb="FF000000"/>
            <rFont val="Aptos Narrow"/>
            <family val="2"/>
          </rPr>
          <t xml:space="preserve">danielnguyen6111998@gmail.com:
</t>
        </r>
        <r>
          <rPr>
            <sz val="12"/>
            <color rgb="FF000000"/>
            <rFont val="Aptos Narrow"/>
            <family val="2"/>
          </rPr>
          <t>29290000</t>
        </r>
      </text>
    </comment>
    <comment ref="D21" authorId="2" shapeId="0" xr:uid="{FB08FBE3-E01F-4D30-91E8-07CF1AB33E3F}">
      <text>
        <r>
          <rPr>
            <sz val="12"/>
            <color theme="1"/>
            <rFont val="Aptos Narrow"/>
            <family val="2"/>
            <scheme val="minor"/>
          </rPr>
          <t>chit trang:
28.990</t>
        </r>
      </text>
    </comment>
    <comment ref="C22" authorId="1" shapeId="0" xr:uid="{AB865298-1ADF-4619-9623-B71DCC68E01B}">
      <text>
        <r>
          <rPr>
            <sz val="12"/>
            <color theme="1"/>
            <rFont val="Aptos Narrow"/>
            <family val="2"/>
            <scheme val="minor"/>
          </rPr>
          <t>Người dùng Không xác định:
39290000</t>
        </r>
      </text>
    </comment>
    <comment ref="C23" authorId="1" shapeId="0" xr:uid="{57835F77-633C-4515-8563-488754C24E7D}">
      <text>
        <r>
          <rPr>
            <sz val="12"/>
            <color theme="1"/>
            <rFont val="Aptos Narrow"/>
            <family val="2"/>
            <scheme val="minor"/>
          </rPr>
          <t>Người dùng Không xác định:
6790000</t>
        </r>
      </text>
    </comment>
    <comment ref="D23" authorId="2" shapeId="0" xr:uid="{81FD22EB-44F7-4FC8-882B-DB7A794F6DAC}">
      <text>
        <r>
          <rPr>
            <sz val="12"/>
            <color theme="1"/>
            <rFont val="Aptos Narrow"/>
            <family val="2"/>
            <scheme val="minor"/>
          </rPr>
          <t>chit trang:
6.790</t>
        </r>
      </text>
    </comment>
    <comment ref="E23" authorId="0" shapeId="0" xr:uid="{1CB1961E-EA39-5B49-8408-F00EB79CC4D5}">
      <text>
        <r>
          <rPr>
            <b/>
            <sz val="10"/>
            <color rgb="FF000000"/>
            <rFont val="Tahoma"/>
            <family val="2"/>
          </rPr>
          <t xml:space="preserve">was 6490
</t>
        </r>
        <r>
          <rPr>
            <b/>
            <sz val="10"/>
            <color rgb="FF000000"/>
            <rFont val="Tahoma"/>
            <family val="2"/>
          </rPr>
          <t xml:space="preserve">
</t>
        </r>
        <r>
          <rPr>
            <b/>
            <sz val="10"/>
            <color rgb="FF000000"/>
            <rFont val="Tahoma"/>
            <family val="2"/>
          </rPr>
          <t>KH mới giảm 500</t>
        </r>
      </text>
    </comment>
    <comment ref="C24" authorId="1" shapeId="0" xr:uid="{4877B265-A40C-44AD-A20D-E7D90114BB63}">
      <text>
        <r>
          <rPr>
            <sz val="12"/>
            <color theme="1"/>
            <rFont val="Aptos Narrow"/>
            <family val="2"/>
            <scheme val="minor"/>
          </rPr>
          <t>Người dùng Không xác định:
8390000</t>
        </r>
      </text>
    </comment>
    <comment ref="E24" authorId="5" shapeId="0" xr:uid="{1D9F8EFC-9AD8-9A4D-8281-9371F8B1E328}">
      <text>
        <r>
          <rPr>
            <b/>
            <sz val="10"/>
            <color rgb="FF000000"/>
            <rFont val="Tahoma"/>
            <family val="2"/>
          </rPr>
          <t xml:space="preserve">was 7990
</t>
        </r>
        <r>
          <rPr>
            <b/>
            <sz val="10"/>
            <color rgb="FF000000"/>
            <rFont val="Tahoma"/>
            <family val="2"/>
          </rPr>
          <t xml:space="preserve">
</t>
        </r>
        <r>
          <rPr>
            <b/>
            <sz val="10"/>
            <color rgb="FF000000"/>
            <rFont val="Tahoma"/>
            <family val="2"/>
          </rPr>
          <t>KH mới - 500</t>
        </r>
      </text>
    </comment>
    <comment ref="E25" authorId="0" shapeId="0" xr:uid="{1EC57567-C5A5-F245-A42D-8D99EE6C2A41}">
      <text>
        <r>
          <rPr>
            <b/>
            <sz val="10"/>
            <color rgb="FF000000"/>
            <rFont val="Tahoma"/>
            <family val="2"/>
          </rPr>
          <t xml:space="preserve">was 7390
</t>
        </r>
        <r>
          <rPr>
            <b/>
            <sz val="10"/>
            <color rgb="FF000000"/>
            <rFont val="Tahoma"/>
            <family val="2"/>
          </rPr>
          <t xml:space="preserve">
</t>
        </r>
        <r>
          <rPr>
            <b/>
            <sz val="10"/>
            <color rgb="FF000000"/>
            <rFont val="Tahoma"/>
            <family val="2"/>
          </rPr>
          <t>KH mới - 500</t>
        </r>
      </text>
    </comment>
    <comment ref="E26" authorId="0" shapeId="0" xr:uid="{98EBDB51-E16D-C147-B557-515EA8154599}">
      <text>
        <r>
          <rPr>
            <b/>
            <sz val="10"/>
            <color rgb="FF000000"/>
            <rFont val="Tahoma"/>
            <family val="2"/>
          </rPr>
          <t xml:space="preserve">was 8990
</t>
        </r>
        <r>
          <rPr>
            <b/>
            <sz val="10"/>
            <color rgb="FF000000"/>
            <rFont val="Tahoma"/>
            <family val="2"/>
          </rPr>
          <t xml:space="preserve">
</t>
        </r>
        <r>
          <rPr>
            <b/>
            <sz val="10"/>
            <color rgb="FF000000"/>
            <rFont val="Tahoma"/>
            <family val="2"/>
          </rPr>
          <t>KH - 500</t>
        </r>
      </text>
    </comment>
    <comment ref="C27" authorId="1" shapeId="0" xr:uid="{0AF818A0-98A8-481D-BA6B-DB547123B546}">
      <text>
        <r>
          <rPr>
            <sz val="12"/>
            <color theme="1"/>
            <rFont val="Aptos Narrow"/>
            <family val="2"/>
            <scheme val="minor"/>
          </rPr>
          <t>Người dùng Không xác định:
11190000</t>
        </r>
      </text>
    </comment>
    <comment ref="D27" authorId="2" shapeId="0" xr:uid="{91D44AF4-E30A-4DF1-AC5C-C4ADD8C3AC42}">
      <text>
        <r>
          <rPr>
            <sz val="12"/>
            <color theme="1"/>
            <rFont val="Aptos Narrow"/>
            <family val="2"/>
            <scheme val="minor"/>
          </rPr>
          <t>chit trang:
11.190</t>
        </r>
      </text>
    </comment>
    <comment ref="E27" authorId="0" shapeId="0" xr:uid="{AF0F8FA1-1C5C-0046-8651-FE512B689B9F}">
      <text>
        <r>
          <rPr>
            <b/>
            <sz val="10"/>
            <color rgb="FF000000"/>
            <rFont val="Tahoma"/>
            <family val="2"/>
          </rPr>
          <t xml:space="preserve">was 10690
</t>
        </r>
        <r>
          <rPr>
            <b/>
            <sz val="10"/>
            <color rgb="FF000000"/>
            <rFont val="Tahoma"/>
            <family val="2"/>
          </rPr>
          <t xml:space="preserve">
</t>
        </r>
        <r>
          <rPr>
            <b/>
            <sz val="10"/>
            <color rgb="FF000000"/>
            <rFont val="Tahoma"/>
            <family val="2"/>
          </rPr>
          <t>KH mới - 500</t>
        </r>
      </text>
    </comment>
    <comment ref="E28" authorId="0" shapeId="0" xr:uid="{B7C60DAF-2E9A-D549-BDFF-9E5741A4D18A}">
      <text>
        <r>
          <rPr>
            <b/>
            <sz val="10"/>
            <color rgb="FF000000"/>
            <rFont val="Tahoma"/>
            <family val="2"/>
          </rPr>
          <t xml:space="preserve">was 13990
</t>
        </r>
        <r>
          <rPr>
            <b/>
            <sz val="10"/>
            <color rgb="FF000000"/>
            <rFont val="Tahoma"/>
            <family val="2"/>
          </rPr>
          <t xml:space="preserve">
</t>
        </r>
        <r>
          <rPr>
            <b/>
            <sz val="10"/>
            <color rgb="FF000000"/>
            <rFont val="Tahoma"/>
            <family val="2"/>
          </rPr>
          <t>KH - 500</t>
        </r>
      </text>
    </comment>
    <comment ref="E29" authorId="0" shapeId="0" xr:uid="{B83A3C44-C9BB-2D49-B005-7421F2C0A026}">
      <text>
        <r>
          <rPr>
            <b/>
            <sz val="10"/>
            <color rgb="FF000000"/>
            <rFont val="Tahoma"/>
            <family val="2"/>
          </rPr>
          <t xml:space="preserve">was 11490
</t>
        </r>
        <r>
          <rPr>
            <b/>
            <sz val="10"/>
            <color rgb="FF000000"/>
            <rFont val="Tahoma"/>
            <family val="2"/>
          </rPr>
          <t xml:space="preserve">
</t>
        </r>
        <r>
          <rPr>
            <b/>
            <sz val="10"/>
            <color rgb="FF000000"/>
            <rFont val="Tahoma"/>
            <family val="2"/>
          </rPr>
          <t>KH mới - 500</t>
        </r>
      </text>
    </comment>
    <comment ref="E30" authorId="0" shapeId="0" xr:uid="{E3D71E26-14F7-1541-97D0-113CC38D4557}">
      <text>
        <r>
          <rPr>
            <b/>
            <sz val="10"/>
            <color rgb="FF000000"/>
            <rFont val="Tahoma"/>
            <family val="2"/>
          </rPr>
          <t xml:space="preserve">was 14490
</t>
        </r>
        <r>
          <rPr>
            <b/>
            <sz val="10"/>
            <color rgb="FF000000"/>
            <rFont val="Tahoma"/>
            <family val="2"/>
          </rPr>
          <t xml:space="preserve">
</t>
        </r>
        <r>
          <rPr>
            <b/>
            <sz val="10"/>
            <color rgb="FF000000"/>
            <rFont val="Tahoma"/>
            <family val="2"/>
          </rPr>
          <t>KH - 500</t>
        </r>
      </text>
    </comment>
    <comment ref="E31" authorId="0" shapeId="0" xr:uid="{02B0FACE-28E7-7E45-93B3-F4D5BBB14804}">
      <text>
        <r>
          <rPr>
            <b/>
            <sz val="10"/>
            <color rgb="FF000000"/>
            <rFont val="Tahoma"/>
            <family val="2"/>
          </rPr>
          <t xml:space="preserve">was 22490
</t>
        </r>
        <r>
          <rPr>
            <b/>
            <sz val="10"/>
            <color rgb="FF000000"/>
            <rFont val="Tahoma"/>
            <family val="2"/>
          </rPr>
          <t xml:space="preserve">
</t>
        </r>
        <r>
          <rPr>
            <b/>
            <sz val="10"/>
            <color rgb="FF000000"/>
            <rFont val="Tahoma"/>
            <family val="2"/>
          </rPr>
          <t>KH - 500</t>
        </r>
      </text>
    </comment>
    <comment ref="B32" authorId="0" shapeId="0" xr:uid="{451EED44-1180-FA4E-8FA2-4CD5BA496539}">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3" authorId="0" shapeId="0" xr:uid="{A05B1A4E-0D01-AF48-B776-E855C1CAE3E8}">
      <text>
        <r>
          <rPr>
            <b/>
            <sz val="10"/>
            <color rgb="FF000000"/>
            <rFont val="Tahoma"/>
            <family val="2"/>
          </rPr>
          <t xml:space="preserve">was 4490
</t>
        </r>
      </text>
    </comment>
    <comment ref="C33" authorId="1" shapeId="0" xr:uid="{3D27D446-E4C8-4FC8-BA93-23129045DF47}">
      <text>
        <r>
          <rPr>
            <sz val="12"/>
            <color theme="1"/>
            <rFont val="Aptos Narrow"/>
            <family val="2"/>
            <scheme val="minor"/>
          </rPr>
          <t>Người dùng Không xác định:
4690000</t>
        </r>
      </text>
    </comment>
    <comment ref="B34" authorId="0" shapeId="0" xr:uid="{1E2BC37A-3650-B643-8994-BDEC7E62E030}">
      <text>
        <r>
          <rPr>
            <b/>
            <sz val="10"/>
            <color rgb="FF000000"/>
            <rFont val="Tahoma"/>
            <family val="2"/>
          </rPr>
          <t>was 3190</t>
        </r>
      </text>
    </comment>
    <comment ref="C39" authorId="4" shapeId="0" xr:uid="{42BE9DBF-8743-9D47-BB13-C6A163125AEB}">
      <text>
        <r>
          <rPr>
            <sz val="12"/>
            <color theme="1"/>
            <rFont val="Aptos Narrow"/>
            <family val="2"/>
            <scheme val="minor"/>
          </rPr>
          <t>danielnguyen6111998@gmail.com:
25290000</t>
        </r>
      </text>
    </comment>
    <comment ref="D40" authorId="2" shapeId="0" xr:uid="{1465AE33-73D2-45F7-8A36-5F9D2FB975C1}">
      <text>
        <r>
          <rPr>
            <sz val="12"/>
            <color theme="1"/>
            <rFont val="Aptos Narrow"/>
            <family val="2"/>
            <scheme val="minor"/>
          </rPr>
          <t>chit trang:
29.990</t>
        </r>
      </text>
    </comment>
    <comment ref="D43" authorId="1" shapeId="0" xr:uid="{292E1DAE-F676-2B44-9215-5033A4AB3747}">
      <text>
        <r>
          <rPr>
            <sz val="12"/>
            <color rgb="FF000000"/>
            <rFont val="Aptos Narrow"/>
            <family val="2"/>
          </rPr>
          <t xml:space="preserve">Người dùng Không xác định:
</t>
        </r>
        <r>
          <rPr>
            <sz val="12"/>
            <color rgb="FF000000"/>
            <rFont val="Aptos Narrow"/>
            <family val="2"/>
          </rPr>
          <t>62.990</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Dat's MacBook Pro</author>
    <author>Microsoft Office User</author>
    <author>danielnguyen6111998@gmail.com</author>
  </authors>
  <commentList>
    <comment ref="D4" authorId="0" shapeId="0" xr:uid="{707114D5-3F0E-45B4-B3B0-BAF30E6252E1}">
      <text>
        <r>
          <rPr>
            <sz val="12"/>
            <color theme="1"/>
            <rFont val="Aptos Narrow"/>
            <family val="2"/>
            <scheme val="minor"/>
          </rPr>
          <t>chit trang:
22.490</t>
        </r>
      </text>
    </comment>
    <comment ref="C5" authorId="1" shapeId="0" xr:uid="{ABAA310D-6237-4986-80C4-0194A54FB7DB}">
      <text>
        <r>
          <rPr>
            <sz val="12"/>
            <color rgb="FF000000"/>
            <rFont val="Aptos Narrow"/>
            <family val="2"/>
          </rPr>
          <t xml:space="preserve">Người dùng Không xác định:
</t>
        </r>
        <r>
          <rPr>
            <sz val="12"/>
            <color rgb="FF000000"/>
            <rFont val="Aptos Narrow"/>
            <family val="2"/>
          </rPr>
          <t>34790000</t>
        </r>
      </text>
    </comment>
    <comment ref="D5" authorId="0" shapeId="0" xr:uid="{CBC1FA11-AE3C-44DF-B421-7149CD7665FA}">
      <text>
        <r>
          <rPr>
            <sz val="12"/>
            <color theme="1"/>
            <rFont val="Aptos Narrow"/>
            <family val="2"/>
            <scheme val="minor"/>
          </rPr>
          <t>chit trang:
34.690</t>
        </r>
      </text>
    </comment>
    <comment ref="C6" authorId="1" shapeId="0" xr:uid="{215F9E9A-41CA-4D2C-9A0B-7216325C1079}">
      <text>
        <r>
          <rPr>
            <sz val="12"/>
            <color theme="1"/>
            <rFont val="Aptos Narrow"/>
            <family val="2"/>
            <scheme val="minor"/>
          </rPr>
          <t>Người dùng Không xác định:
37890000</t>
        </r>
      </text>
    </comment>
    <comment ref="D6" authorId="0" shapeId="0" xr:uid="{6651F900-535D-43BC-821E-58A8938922E1}">
      <text>
        <r>
          <rPr>
            <sz val="12"/>
            <color theme="1"/>
            <rFont val="Aptos Narrow"/>
            <family val="2"/>
            <scheme val="minor"/>
          </rPr>
          <t>chit trang:
37.790</t>
        </r>
      </text>
    </comment>
    <comment ref="C8" authorId="1" shapeId="0" xr:uid="{30DDD60A-FD11-49D0-9879-0FDE0017E320}">
      <text>
        <r>
          <rPr>
            <sz val="12"/>
            <color theme="1"/>
            <rFont val="Aptos Narrow"/>
            <family val="2"/>
            <scheme val="minor"/>
          </rPr>
          <t>Người dùng Không xác định:
20590000</t>
        </r>
      </text>
    </comment>
    <comment ref="D8" authorId="0" shapeId="0" xr:uid="{715F66B4-BA39-4662-8B5D-87EB0B6E9E03}">
      <text>
        <r>
          <rPr>
            <sz val="12"/>
            <color theme="1"/>
            <rFont val="Aptos Narrow"/>
            <family val="2"/>
            <scheme val="minor"/>
          </rPr>
          <t>chit trang:
20.590</t>
        </r>
      </text>
    </comment>
    <comment ref="G8" authorId="2" shapeId="0" xr:uid="{F442D82B-B657-4E11-87A4-AE85990B6373}">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3" shapeId="0" xr:uid="{FDE7F487-A377-4AE3-91D3-184E0AEAA02D}">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1" shapeId="0" xr:uid="{2682207F-F07F-4A21-AB43-28B947A399FD}">
      <text>
        <r>
          <rPr>
            <sz val="12"/>
            <color theme="1"/>
            <rFont val="Aptos Narrow"/>
            <family val="2"/>
            <scheme val="minor"/>
          </rPr>
          <t>Người dùng Không xác định:
24290000</t>
        </r>
      </text>
    </comment>
    <comment ref="D9" authorId="1" shapeId="0" xr:uid="{3CCB35AA-45D2-4BA4-98D4-F26A91970C03}">
      <text>
        <r>
          <rPr>
            <sz val="12"/>
            <color theme="1"/>
            <rFont val="Aptos Narrow"/>
            <family val="2"/>
            <scheme val="minor"/>
          </rPr>
          <t>Người dùng Không xác định:
24.590</t>
        </r>
      </text>
    </comment>
    <comment ref="G9" authorId="2" shapeId="0" xr:uid="{9D820ADF-8D82-4073-A64E-1D23625353B1}">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3" shapeId="0" xr:uid="{63AB2233-760E-40DE-901B-17E0EF2E6A78}">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C12" authorId="1" shapeId="0" xr:uid="{EA31B839-A5AE-4469-B93D-52B69DFB3FD4}">
      <text>
        <r>
          <rPr>
            <sz val="12"/>
            <color theme="1"/>
            <rFont val="Aptos Narrow"/>
            <family val="2"/>
            <scheme val="minor"/>
          </rPr>
          <t>Người dùng Không xác định:
17890000</t>
        </r>
      </text>
    </comment>
    <comment ref="D12" authorId="0" shapeId="0" xr:uid="{D0A8B468-8E80-48A9-85C6-1F9BA74C2DA0}">
      <text>
        <r>
          <rPr>
            <sz val="12"/>
            <color theme="1"/>
            <rFont val="Aptos Narrow"/>
            <family val="2"/>
            <scheme val="minor"/>
          </rPr>
          <t>chit trang:
17.890</t>
        </r>
      </text>
    </comment>
    <comment ref="G12" authorId="2" shapeId="0" xr:uid="{FD84306F-8337-48DE-ABC2-9E327DD530E3}">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C13" authorId="1" shapeId="0" xr:uid="{2A9F679A-0D05-4A6C-9F03-16010CF52192}">
      <text>
        <r>
          <rPr>
            <sz val="12"/>
            <color theme="1"/>
            <rFont val="Aptos Narrow"/>
            <family val="2"/>
            <scheme val="minor"/>
          </rPr>
          <t>Người dùng Không xác định:
18990000</t>
        </r>
      </text>
    </comment>
    <comment ref="B15" authorId="3" shapeId="0" xr:uid="{4694D9D8-D7C7-4B40-98A5-7FE4511323AF}">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6" authorId="4" shapeId="0" xr:uid="{B9DD1E00-2069-463A-A03F-B3CDAEA80BA9}">
      <text>
        <r>
          <rPr>
            <sz val="12"/>
            <color theme="1"/>
            <rFont val="Aptos Narrow"/>
            <family val="2"/>
            <scheme val="minor"/>
          </rPr>
          <t>danielnguyen6111998@gmail.com:
13190000</t>
        </r>
      </text>
    </comment>
    <comment ref="D16" authorId="0" shapeId="0" xr:uid="{B77C5679-BD7E-467E-A830-8A95BFCD39D5}">
      <text>
        <r>
          <rPr>
            <sz val="12"/>
            <color theme="1"/>
            <rFont val="Aptos Narrow"/>
            <family val="2"/>
            <scheme val="minor"/>
          </rPr>
          <t>chit trang:
13.190</t>
        </r>
      </text>
    </comment>
    <comment ref="G16" authorId="2" shapeId="0" xr:uid="{97E50C2D-1798-4929-9EED-87F723564159}">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3" shapeId="0" xr:uid="{C096C00C-1513-4094-92EC-5B93F64A0167}">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1" shapeId="0" xr:uid="{1472E787-8F10-41E4-A41D-EC2461D47EA9}">
      <text>
        <r>
          <rPr>
            <sz val="12"/>
            <color rgb="FF000000"/>
            <rFont val="Aptos Narrow"/>
            <family val="2"/>
          </rPr>
          <t xml:space="preserve">Người dùng Không xác định:
</t>
        </r>
        <r>
          <rPr>
            <sz val="12"/>
            <color rgb="FF000000"/>
            <rFont val="Aptos Narrow"/>
            <family val="2"/>
          </rPr>
          <t>9490000</t>
        </r>
      </text>
    </comment>
    <comment ref="D17" authorId="0" shapeId="0" xr:uid="{129876E3-A8B3-41C8-B47B-3A64F95E5913}">
      <text>
        <r>
          <rPr>
            <sz val="12"/>
            <color theme="1"/>
            <rFont val="Aptos Narrow"/>
            <family val="2"/>
            <scheme val="minor"/>
          </rPr>
          <t>chit trang:
9.490</t>
        </r>
      </text>
    </comment>
    <comment ref="B18" authorId="3" shapeId="0" xr:uid="{2A3286D9-8935-4CD4-AE15-F5602EFC4B1E}">
      <text>
        <r>
          <rPr>
            <b/>
            <sz val="10"/>
            <color rgb="FF000000"/>
            <rFont val="Tahoma"/>
            <family val="2"/>
          </rPr>
          <t>was 14390</t>
        </r>
      </text>
    </comment>
    <comment ref="C18" authorId="4" shapeId="0" xr:uid="{40953C3B-D59A-4DA2-9FC6-F348F9F151F7}">
      <text>
        <r>
          <rPr>
            <sz val="12"/>
            <color theme="1"/>
            <rFont val="Aptos Narrow"/>
            <family val="2"/>
            <scheme val="minor"/>
          </rPr>
          <t xml:space="preserve">danielnguyen6111998@gmail.com:
15.490
</t>
        </r>
      </text>
    </comment>
    <comment ref="D18" authorId="0" shapeId="0" xr:uid="{8B6D8548-31D8-483C-B7FC-954834E36499}">
      <text>
        <r>
          <rPr>
            <sz val="12"/>
            <color theme="1"/>
            <rFont val="Aptos Narrow"/>
            <family val="2"/>
            <scheme val="minor"/>
          </rPr>
          <t>chit trang:
15.490</t>
        </r>
      </text>
    </comment>
    <comment ref="G18" authorId="2" shapeId="0" xr:uid="{C6FBE495-4E39-4E92-A173-6BFE337A9ABE}">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20" authorId="1" shapeId="0" xr:uid="{48BDCB57-30EB-4780-900C-F06A575E0701}">
      <text>
        <r>
          <rPr>
            <sz val="12"/>
            <color theme="1"/>
            <rFont val="Aptos Narrow"/>
            <family val="2"/>
            <scheme val="minor"/>
          </rPr>
          <t>Người dùng Không xác định:
20690000</t>
        </r>
      </text>
    </comment>
    <comment ref="C21" authorId="4" shapeId="0" xr:uid="{359F95D3-0527-4313-A48A-2D8B68390076}">
      <text>
        <r>
          <rPr>
            <sz val="12"/>
            <color theme="1"/>
            <rFont val="Aptos Narrow"/>
            <family val="2"/>
            <scheme val="minor"/>
          </rPr>
          <t>danielnguyen6111998@gmail.com:
28990000</t>
        </r>
      </text>
    </comment>
    <comment ref="D21" authorId="0" shapeId="0" xr:uid="{5DD8B531-AD38-40B7-AC0E-42C597F72105}">
      <text>
        <r>
          <rPr>
            <sz val="12"/>
            <color theme="1"/>
            <rFont val="Aptos Narrow"/>
            <family val="2"/>
            <scheme val="minor"/>
          </rPr>
          <t>chit trang:
28.490</t>
        </r>
      </text>
    </comment>
    <comment ref="C22" authorId="1" shapeId="0" xr:uid="{AFA738BD-415B-439C-B559-F0C8BEE3C0AC}">
      <text>
        <r>
          <rPr>
            <sz val="12"/>
            <color theme="1"/>
            <rFont val="Aptos Narrow"/>
            <family val="2"/>
            <scheme val="minor"/>
          </rPr>
          <t>Người dùng Không xác định:
38990000</t>
        </r>
      </text>
    </comment>
    <comment ref="C23" authorId="1" shapeId="0" xr:uid="{989620EA-4619-4B04-AB2F-D1106558C112}">
      <text>
        <r>
          <rPr>
            <sz val="12"/>
            <color theme="1"/>
            <rFont val="Aptos Narrow"/>
            <family val="2"/>
            <scheme val="minor"/>
          </rPr>
          <t>Người dùng Không xác định:
6590000</t>
        </r>
      </text>
    </comment>
    <comment ref="D23" authorId="0" shapeId="0" xr:uid="{21861B05-B9AE-4253-9C8E-3FA93B0CDA1B}">
      <text>
        <r>
          <rPr>
            <sz val="12"/>
            <color theme="1"/>
            <rFont val="Aptos Narrow"/>
            <family val="2"/>
            <scheme val="minor"/>
          </rPr>
          <t>chit trang:
6.590</t>
        </r>
      </text>
    </comment>
    <comment ref="C24" authorId="1" shapeId="0" xr:uid="{E78F3237-F66B-481B-8A04-5D7AB7B0ADBB}">
      <text>
        <r>
          <rPr>
            <sz val="12"/>
            <color theme="1"/>
            <rFont val="Aptos Narrow"/>
            <family val="2"/>
            <scheme val="minor"/>
          </rPr>
          <t>Người dùng Không xác định:
7690000</t>
        </r>
      </text>
    </comment>
    <comment ref="C27" authorId="1" shapeId="0" xr:uid="{402946D5-78BB-41BB-91C1-008942A17B65}">
      <text>
        <r>
          <rPr>
            <sz val="12"/>
            <color theme="1"/>
            <rFont val="Aptos Narrow"/>
            <family val="2"/>
            <scheme val="minor"/>
          </rPr>
          <t>Người dùng Không xác định:
10990000</t>
        </r>
      </text>
    </comment>
    <comment ref="D27" authorId="0" shapeId="0" xr:uid="{9304561A-6056-482E-901D-547A662102B4}">
      <text>
        <r>
          <rPr>
            <sz val="12"/>
            <color theme="1"/>
            <rFont val="Aptos Narrow"/>
            <family val="2"/>
            <scheme val="minor"/>
          </rPr>
          <t>chit trang:
10.990</t>
        </r>
      </text>
    </comment>
    <comment ref="B32" authorId="3" shapeId="0" xr:uid="{D8D0AA53-417C-4F3C-9F5C-4021919393BF}">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3" authorId="3" shapeId="0" xr:uid="{FCA080E2-E448-44DA-AC39-D5D1E00F90AE}">
      <text>
        <r>
          <rPr>
            <b/>
            <sz val="10"/>
            <color rgb="FF000000"/>
            <rFont val="Tahoma"/>
            <family val="2"/>
          </rPr>
          <t xml:space="preserve">was 4490
</t>
        </r>
      </text>
    </comment>
    <comment ref="C33" authorId="1" shapeId="0" xr:uid="{4A77EE4E-12F4-40FA-BBE4-B5EDFDFDFDEC}">
      <text>
        <r>
          <rPr>
            <sz val="12"/>
            <color theme="1"/>
            <rFont val="Aptos Narrow"/>
            <family val="2"/>
            <scheme val="minor"/>
          </rPr>
          <t>Người dùng Không xác định:
4590000</t>
        </r>
      </text>
    </comment>
    <comment ref="B34" authorId="3" shapeId="0" xr:uid="{AE0622BB-6A50-48A5-BC7C-0AA2EDAD0059}">
      <text>
        <r>
          <rPr>
            <b/>
            <sz val="10"/>
            <color rgb="FF000000"/>
            <rFont val="Tahoma"/>
            <family val="2"/>
          </rPr>
          <t>was 3190</t>
        </r>
      </text>
    </comment>
    <comment ref="C36" authorId="1" shapeId="0" xr:uid="{C2587ACB-3389-4383-8E23-D47D838D1D8B}">
      <text>
        <r>
          <rPr>
            <sz val="12"/>
            <color rgb="FF000000"/>
            <rFont val="Aptos Narrow"/>
            <family val="2"/>
          </rPr>
          <t xml:space="preserve">Người dùng Không xác định:
</t>
        </r>
        <r>
          <rPr>
            <sz val="12"/>
            <color rgb="FF000000"/>
            <rFont val="Aptos Narrow"/>
            <family val="2"/>
          </rPr>
          <t>29990000</t>
        </r>
      </text>
    </comment>
    <comment ref="C37" authorId="1" shapeId="0" xr:uid="{8A5608E9-410B-4FF7-AFC1-39E7EE2A757D}">
      <text>
        <r>
          <rPr>
            <sz val="12"/>
            <color rgb="FF000000"/>
            <rFont val="Aptos Narrow"/>
            <family val="2"/>
          </rPr>
          <t xml:space="preserve">Người dùng Không xác định:
</t>
        </r>
        <r>
          <rPr>
            <sz val="12"/>
            <color rgb="FF000000"/>
            <rFont val="Aptos Narrow"/>
            <family val="2"/>
          </rPr>
          <t>16490000</t>
        </r>
      </text>
    </comment>
    <comment ref="C38" authorId="4" shapeId="0" xr:uid="{183607C3-43AA-402F-A69F-255D2DFF60C5}">
      <text>
        <r>
          <rPr>
            <sz val="12"/>
            <color theme="1"/>
            <rFont val="Aptos Narrow"/>
            <family val="2"/>
            <scheme val="minor"/>
          </rPr>
          <t>danielnguyen6111998@gmail.com:
25290000</t>
        </r>
      </text>
    </comment>
    <comment ref="D42" authorId="1" shapeId="0" xr:uid="{83D06E81-8D97-4E28-B36F-DB2F7A3CCA67}">
      <text>
        <r>
          <rPr>
            <sz val="12"/>
            <color rgb="FF000000"/>
            <rFont val="Aptos Narrow"/>
            <family val="2"/>
          </rPr>
          <t xml:space="preserve">Người dùng Không xác định:
</t>
        </r>
        <r>
          <rPr>
            <sz val="12"/>
            <color rgb="FF000000"/>
            <rFont val="Aptos Narrow"/>
            <family val="2"/>
          </rPr>
          <t>62.990</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chit trang</author>
    <author>Dat's MacBook Pro</author>
    <author>Microsoft Office User</author>
    <author>danielnguyen6111998@gmail.com</author>
  </authors>
  <commentList>
    <comment ref="C2" authorId="0" shapeId="0" xr:uid="{7F4DD168-6904-4073-90A9-39300EDBAB79}">
      <text>
        <r>
          <rPr>
            <sz val="12"/>
            <color rgb="FF000000"/>
            <rFont val="Aptos Narrow"/>
            <family val="2"/>
          </rPr>
          <t xml:space="preserve">Người dùng Không xác định:
</t>
        </r>
        <r>
          <rPr>
            <sz val="12"/>
            <color rgb="FF000000"/>
            <rFont val="Aptos Narrow"/>
            <family val="2"/>
          </rPr>
          <t>17.990</t>
        </r>
      </text>
    </comment>
    <comment ref="D2" authorId="0" shapeId="0" xr:uid="{F5AA42FE-4619-430B-8836-84B0A033E9D5}">
      <text>
        <r>
          <rPr>
            <sz val="12"/>
            <color rgb="FF000000"/>
            <rFont val="Aptos Narrow"/>
            <family val="2"/>
          </rPr>
          <t xml:space="preserve">Người dùng Không xác định:
</t>
        </r>
        <r>
          <rPr>
            <sz val="12"/>
            <color rgb="FF000000"/>
            <rFont val="Aptos Narrow"/>
            <family val="2"/>
          </rPr>
          <t>17.690</t>
        </r>
      </text>
    </comment>
    <comment ref="D3" authorId="0" shapeId="0" xr:uid="{F0A4494A-B153-48C5-8C1B-367A68C134DA}">
      <text>
        <r>
          <rPr>
            <sz val="12"/>
            <color rgb="FF000000"/>
            <rFont val="Aptos Narrow"/>
            <family val="2"/>
          </rPr>
          <t xml:space="preserve">Người dùng Không xác định:
</t>
        </r>
        <r>
          <rPr>
            <sz val="12"/>
            <color rgb="FF000000"/>
            <rFont val="Aptos Narrow"/>
            <family val="2"/>
          </rPr>
          <t>24.490</t>
        </r>
      </text>
    </comment>
    <comment ref="E3" authorId="1" shapeId="0" xr:uid="{3FCF8CAE-0259-B54F-BD46-9535A95EAC38}">
      <text>
        <r>
          <rPr>
            <b/>
            <sz val="10"/>
            <color rgb="FF000000"/>
            <rFont val="Tahoma"/>
            <family val="2"/>
          </rPr>
          <t>was 24190:</t>
        </r>
        <r>
          <rPr>
            <sz val="10"/>
            <color rgb="FF000000"/>
            <rFont val="Tahoma"/>
            <family val="2"/>
          </rPr>
          <t xml:space="preserve">
</t>
        </r>
      </text>
    </comment>
    <comment ref="E4" authorId="1" shapeId="0" xr:uid="{04FCCA83-E6E5-404C-82B4-537EBEBEBC26}">
      <text>
        <r>
          <rPr>
            <b/>
            <sz val="10"/>
            <color rgb="FF000000"/>
            <rFont val="Tahoma"/>
            <family val="2"/>
          </rPr>
          <t>was 23490</t>
        </r>
        <r>
          <rPr>
            <sz val="10"/>
            <color rgb="FF000000"/>
            <rFont val="Tahoma"/>
            <family val="2"/>
          </rPr>
          <t xml:space="preserve">
</t>
        </r>
      </text>
    </comment>
    <comment ref="C5" authorId="0" shapeId="0" xr:uid="{BA2203E3-ADA1-E947-9400-CF5D36510733}">
      <text>
        <r>
          <rPr>
            <sz val="12"/>
            <color theme="1"/>
            <rFont val="Aptos Narrow"/>
            <family val="2"/>
            <scheme val="minor"/>
          </rPr>
          <t>Người dùng Không xác định:
34.890</t>
        </r>
      </text>
    </comment>
    <comment ref="D5" authorId="2" shapeId="0" xr:uid="{AC2AC903-B21D-1548-96C9-F4FE11E20809}">
      <text>
        <r>
          <rPr>
            <sz val="12"/>
            <color theme="1"/>
            <rFont val="Aptos Narrow"/>
            <family val="2"/>
            <scheme val="minor"/>
          </rPr>
          <t>chit trang:
34.790</t>
        </r>
      </text>
    </comment>
    <comment ref="E6" authorId="1" shapeId="0" xr:uid="{7D27A63A-C61C-8C44-AC8F-B84936C674D5}">
      <text>
        <r>
          <rPr>
            <b/>
            <sz val="10"/>
            <color rgb="FF000000"/>
            <rFont val="Tahoma"/>
            <family val="2"/>
          </rPr>
          <t>was 36290</t>
        </r>
        <r>
          <rPr>
            <sz val="10"/>
            <color rgb="FF000000"/>
            <rFont val="Tahoma"/>
            <family val="2"/>
          </rPr>
          <t xml:space="preserve">
</t>
        </r>
      </text>
    </comment>
    <comment ref="D7" authorId="0" shapeId="0" xr:uid="{8EF83322-C21A-4659-84A7-8595486B052B}">
      <text>
        <r>
          <rPr>
            <sz val="12"/>
            <color rgb="FF000000"/>
            <rFont val="Aptos Narrow"/>
            <family val="2"/>
          </rPr>
          <t xml:space="preserve">Người dùng Không xác định:
</t>
        </r>
        <r>
          <rPr>
            <sz val="12"/>
            <color rgb="FF000000"/>
            <rFont val="Aptos Narrow"/>
            <family val="2"/>
          </rPr>
          <t>16.690</t>
        </r>
      </text>
    </comment>
    <comment ref="G8" authorId="3" shapeId="0" xr:uid="{B31C5F36-19D6-C647-84E2-773367239608}">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4" shapeId="0" xr:uid="{E27E6D3E-9BF8-3647-B9E8-00DD00099AC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D9" authorId="0" shapeId="0" xr:uid="{2414BB27-E1C8-C641-86D9-D1DA5ACE41F8}">
      <text>
        <r>
          <rPr>
            <sz val="12"/>
            <color rgb="FF000000"/>
            <rFont val="Aptos Narrow"/>
            <family val="2"/>
          </rPr>
          <t xml:space="preserve">Người dùng Không xác định:
</t>
        </r>
        <r>
          <rPr>
            <sz val="12"/>
            <color rgb="FF000000"/>
            <rFont val="Aptos Narrow"/>
            <family val="2"/>
          </rPr>
          <t>23.990</t>
        </r>
      </text>
    </comment>
    <comment ref="G9" authorId="3" shapeId="0" xr:uid="{DCFCBB04-BE4B-CF42-8AA2-7E14AAA1D493}">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4" shapeId="0" xr:uid="{1F15B064-D843-634E-9348-8BB5D01B89DA}">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D12" authorId="2" shapeId="0" xr:uid="{1BECA887-BC01-8D4B-A6BA-2B9CFBD224F6}">
      <text>
        <r>
          <rPr>
            <sz val="12"/>
            <color theme="1"/>
            <rFont val="Aptos Narrow"/>
            <family val="2"/>
            <scheme val="minor"/>
          </rPr>
          <t>chit trang:
17.590</t>
        </r>
      </text>
    </comment>
    <comment ref="E12" authorId="1" shapeId="0" xr:uid="{724F6473-EDF2-6946-8AF8-6190D37D69F9}">
      <text>
        <r>
          <rPr>
            <b/>
            <sz val="10"/>
            <color rgb="FF000000"/>
            <rFont val="Tahoma"/>
            <family val="2"/>
          </rPr>
          <t>was 17690</t>
        </r>
        <r>
          <rPr>
            <sz val="10"/>
            <color rgb="FF000000"/>
            <rFont val="Tahoma"/>
            <family val="2"/>
          </rPr>
          <t xml:space="preserve">
</t>
        </r>
      </text>
    </comment>
    <comment ref="G12" authorId="3" shapeId="0" xr:uid="{F05B6F4C-A56E-B44B-96FE-110C6DAD1217}">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D14" authorId="0" shapeId="0" xr:uid="{4BB6E346-A06D-4015-BE84-851DE6411B95}">
      <text>
        <r>
          <rPr>
            <sz val="12"/>
            <color rgb="FF000000"/>
            <rFont val="Aptos Narrow"/>
            <family val="2"/>
          </rPr>
          <t xml:space="preserve">Người dùng Không xác định:
</t>
        </r>
        <r>
          <rPr>
            <sz val="12"/>
            <color rgb="FF000000"/>
            <rFont val="Aptos Narrow"/>
            <family val="2"/>
          </rPr>
          <t>13.990</t>
        </r>
      </text>
    </comment>
    <comment ref="B15" authorId="4" shapeId="0" xr:uid="{9D3F0118-44DC-CC49-BE88-3C17B6067AA8}">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6" authorId="5" shapeId="0" xr:uid="{177F51BE-C1BE-394D-B009-F7A7C1B8B185}">
      <text>
        <r>
          <rPr>
            <sz val="12"/>
            <color theme="1"/>
            <rFont val="Aptos Narrow"/>
            <family val="2"/>
            <scheme val="minor"/>
          </rPr>
          <t>danielnguyen6111998@gmail.com:
13090000</t>
        </r>
      </text>
    </comment>
    <comment ref="D16" authorId="2" shapeId="0" xr:uid="{22BE36AD-0BA0-0F46-B110-991C8D78C58D}">
      <text>
        <r>
          <rPr>
            <sz val="12"/>
            <color theme="1"/>
            <rFont val="Aptos Narrow"/>
            <family val="2"/>
            <scheme val="minor"/>
          </rPr>
          <t>chit trang:
13.190</t>
        </r>
      </text>
    </comment>
    <comment ref="E16" authorId="1" shapeId="0" xr:uid="{2405C822-1EEC-B746-A785-120E36A1986D}">
      <text>
        <r>
          <rPr>
            <b/>
            <sz val="10"/>
            <color rgb="FF000000"/>
            <rFont val="Tahoma"/>
            <family val="2"/>
          </rPr>
          <t>was 13290</t>
        </r>
        <r>
          <rPr>
            <sz val="10"/>
            <color rgb="FF000000"/>
            <rFont val="Tahoma"/>
            <family val="2"/>
          </rPr>
          <t xml:space="preserve">
</t>
        </r>
      </text>
    </comment>
    <comment ref="G16" authorId="3" shapeId="0" xr:uid="{83F0DA33-F20F-BD43-A9D4-554F1A971037}">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4" shapeId="0" xr:uid="{2A2BD3CD-2B82-414F-9D9F-ADEE839ECF65}">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0" shapeId="0" xr:uid="{A2A27856-332C-564D-A8CC-2FF116F679A4}">
      <text>
        <r>
          <rPr>
            <sz val="12"/>
            <color rgb="FF000000"/>
            <rFont val="Aptos Narrow"/>
            <family val="2"/>
          </rPr>
          <t xml:space="preserve">Người dùng Không xác định:
</t>
        </r>
        <r>
          <rPr>
            <sz val="12"/>
            <color rgb="FF000000"/>
            <rFont val="Aptos Narrow"/>
            <family val="2"/>
          </rPr>
          <t>9490000</t>
        </r>
      </text>
    </comment>
    <comment ref="B18" authorId="4" shapeId="0" xr:uid="{7A88569F-A83C-A343-81C3-8096ED60D1E0}">
      <text>
        <r>
          <rPr>
            <b/>
            <sz val="10"/>
            <color rgb="FF000000"/>
            <rFont val="Tahoma"/>
            <family val="2"/>
          </rPr>
          <t>was 14390</t>
        </r>
      </text>
    </comment>
    <comment ref="C18" authorId="5" shapeId="0" xr:uid="{9C33BA32-7B9B-AA43-9F3B-89FE1FCF0F63}">
      <text>
        <r>
          <rPr>
            <sz val="12"/>
            <color theme="1"/>
            <rFont val="Aptos Narrow"/>
            <family val="2"/>
            <scheme val="minor"/>
          </rPr>
          <t xml:space="preserve">danielnguyen6111998@gmail.com:
15190000
</t>
        </r>
      </text>
    </comment>
    <comment ref="D18" authorId="2" shapeId="0" xr:uid="{1AF46C53-AEB4-DD45-BB4B-204F632BFE4C}">
      <text>
        <r>
          <rPr>
            <sz val="12"/>
            <color theme="1"/>
            <rFont val="Aptos Narrow"/>
            <family val="2"/>
            <scheme val="minor"/>
          </rPr>
          <t>chit trang:
15.190</t>
        </r>
      </text>
    </comment>
    <comment ref="G18" authorId="3" shapeId="0" xr:uid="{206F07CC-7D59-2D4C-BAE4-BD3F773FA69A}">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D19" authorId="0" shapeId="0" xr:uid="{2600AA18-B25C-44BC-A9E8-78F2BA2D55EC}">
      <text>
        <r>
          <rPr>
            <sz val="12"/>
            <color rgb="FF000000"/>
            <rFont val="Aptos Narrow"/>
            <family val="2"/>
          </rPr>
          <t xml:space="preserve">Người dùng Không xác định:
</t>
        </r>
        <r>
          <rPr>
            <sz val="12"/>
            <color rgb="FF000000"/>
            <rFont val="Aptos Narrow"/>
            <family val="2"/>
          </rPr>
          <t>16.690</t>
        </r>
      </text>
    </comment>
    <comment ref="C23" authorId="0" shapeId="0" xr:uid="{6430D29A-E045-6E4C-B127-42F02E965802}">
      <text>
        <r>
          <rPr>
            <sz val="12"/>
            <color theme="1"/>
            <rFont val="Aptos Narrow"/>
            <family val="2"/>
            <scheme val="minor"/>
          </rPr>
          <t>Người dùng Không xác định:
38690000</t>
        </r>
      </text>
    </comment>
    <comment ref="C24" authorId="0" shapeId="0" xr:uid="{D10E118F-2B77-9C4F-8FB3-CB894CC5480C}">
      <text>
        <r>
          <rPr>
            <sz val="12"/>
            <color theme="1"/>
            <rFont val="Aptos Narrow"/>
            <family val="2"/>
            <scheme val="minor"/>
          </rPr>
          <t>Người dùng Không xác định:
6790000</t>
        </r>
      </text>
    </comment>
    <comment ref="D24" authorId="2" shapeId="0" xr:uid="{AE89D735-0D64-7542-9367-57C8F7F94FF0}">
      <text>
        <r>
          <rPr>
            <sz val="12"/>
            <color theme="1"/>
            <rFont val="Aptos Narrow"/>
            <family val="2"/>
            <scheme val="minor"/>
          </rPr>
          <t>chit trang:
6.790</t>
        </r>
      </text>
    </comment>
    <comment ref="E24" authorId="1" shapeId="0" xr:uid="{A6FA0D60-DC24-914B-85D4-D4A3CA3FCDEA}">
      <text>
        <r>
          <rPr>
            <b/>
            <sz val="10"/>
            <color rgb="FF000000"/>
            <rFont val="Tahoma"/>
            <family val="2"/>
          </rPr>
          <t>was 5990</t>
        </r>
        <r>
          <rPr>
            <sz val="10"/>
            <color rgb="FF000000"/>
            <rFont val="Tahoma"/>
            <family val="2"/>
          </rPr>
          <t xml:space="preserve">
</t>
        </r>
      </text>
    </comment>
    <comment ref="C25" authorId="0" shapeId="0" xr:uid="{57C7E201-179E-1743-B1A9-616B0DB29A0B}">
      <text>
        <r>
          <rPr>
            <sz val="12"/>
            <color theme="1"/>
            <rFont val="Aptos Narrow"/>
            <family val="2"/>
            <scheme val="minor"/>
          </rPr>
          <t>Người dùng Không xác định:
8390000</t>
        </r>
      </text>
    </comment>
    <comment ref="D25" authorId="0" shapeId="0" xr:uid="{39507A78-25C2-4538-9F59-689922F87D81}">
      <text>
        <r>
          <rPr>
            <sz val="12"/>
            <color rgb="FF000000"/>
            <rFont val="Aptos Narrow"/>
            <family val="2"/>
          </rPr>
          <t xml:space="preserve">Người dùng Không xác định:
</t>
        </r>
        <r>
          <rPr>
            <sz val="12"/>
            <color rgb="FF000000"/>
            <rFont val="Aptos Narrow"/>
            <family val="2"/>
          </rPr>
          <t>8.290</t>
        </r>
      </text>
    </comment>
    <comment ref="E25" authorId="1" shapeId="0" xr:uid="{CEA22A47-3C27-8A4F-9323-FBBD645487E1}">
      <text>
        <r>
          <rPr>
            <b/>
            <sz val="10"/>
            <color rgb="FF000000"/>
            <rFont val="Tahoma"/>
            <family val="2"/>
          </rPr>
          <t>was 7490</t>
        </r>
        <r>
          <rPr>
            <sz val="10"/>
            <color rgb="FF000000"/>
            <rFont val="Tahoma"/>
            <family val="2"/>
          </rPr>
          <t xml:space="preserve">
</t>
        </r>
      </text>
    </comment>
    <comment ref="C26" authorId="0" shapeId="0" xr:uid="{D1B17935-95D7-471E-8068-B7BB47203049}">
      <text>
        <r>
          <rPr>
            <sz val="12"/>
            <color rgb="FF000000"/>
            <rFont val="Aptos Narrow"/>
            <family val="2"/>
          </rPr>
          <t xml:space="preserve">Người dùng Không xác định:
</t>
        </r>
        <r>
          <rPr>
            <sz val="12"/>
            <color rgb="FF000000"/>
            <rFont val="Aptos Narrow"/>
            <family val="2"/>
          </rPr>
          <t>7690000</t>
        </r>
      </text>
    </comment>
    <comment ref="D26" authorId="0" shapeId="0" xr:uid="{2BAB9B38-8324-4E34-B57F-0C8A4964471E}">
      <text>
        <r>
          <rPr>
            <sz val="12"/>
            <color rgb="FF000000"/>
            <rFont val="Aptos Narrow"/>
            <family val="2"/>
          </rPr>
          <t xml:space="preserve">Người dùng Không xác định:
</t>
        </r>
        <r>
          <rPr>
            <sz val="12"/>
            <color rgb="FF000000"/>
            <rFont val="Aptos Narrow"/>
            <family val="2"/>
          </rPr>
          <t>7.690</t>
        </r>
      </text>
    </comment>
    <comment ref="E26" authorId="1" shapeId="0" xr:uid="{23426554-8E37-7D44-89A6-618FB74BE9E1}">
      <text>
        <r>
          <rPr>
            <b/>
            <sz val="10"/>
            <color rgb="FF000000"/>
            <rFont val="Tahoma"/>
            <family val="2"/>
          </rPr>
          <t>was 6890</t>
        </r>
        <r>
          <rPr>
            <sz val="10"/>
            <color rgb="FF000000"/>
            <rFont val="Tahoma"/>
            <family val="2"/>
          </rPr>
          <t xml:space="preserve">
</t>
        </r>
      </text>
    </comment>
    <comment ref="C27" authorId="0" shapeId="0" xr:uid="{91692052-42F6-4232-B1D3-6286886483F1}">
      <text>
        <r>
          <rPr>
            <sz val="12"/>
            <color rgb="FF000000"/>
            <rFont val="Aptos Narrow"/>
            <family val="2"/>
          </rPr>
          <t xml:space="preserve">Người dùng Không xác định:
</t>
        </r>
        <r>
          <rPr>
            <sz val="12"/>
            <color rgb="FF000000"/>
            <rFont val="Aptos Narrow"/>
            <family val="2"/>
          </rPr>
          <t>9190000</t>
        </r>
      </text>
    </comment>
    <comment ref="D27" authorId="0" shapeId="0" xr:uid="{321449E7-6C85-4AFE-98F0-C207AE73C2C1}">
      <text>
        <r>
          <rPr>
            <sz val="12"/>
            <color rgb="FF000000"/>
            <rFont val="Aptos Narrow"/>
            <family val="2"/>
          </rPr>
          <t xml:space="preserve">Người dùng Không xác định:
</t>
        </r>
        <r>
          <rPr>
            <sz val="12"/>
            <color rgb="FF000000"/>
            <rFont val="Aptos Narrow"/>
            <family val="2"/>
          </rPr>
          <t>9.190</t>
        </r>
      </text>
    </comment>
    <comment ref="E27" authorId="1" shapeId="0" xr:uid="{5216A9DB-450E-D942-8019-D4864ED26CB3}">
      <text>
        <r>
          <rPr>
            <b/>
            <sz val="10"/>
            <color rgb="FF000000"/>
            <rFont val="Tahoma"/>
            <family val="2"/>
          </rPr>
          <t>was 8490</t>
        </r>
        <r>
          <rPr>
            <sz val="10"/>
            <color rgb="FF000000"/>
            <rFont val="Tahoma"/>
            <family val="2"/>
          </rPr>
          <t xml:space="preserve">
</t>
        </r>
      </text>
    </comment>
    <comment ref="C28" authorId="0" shapeId="0" xr:uid="{CC75F87E-B762-5046-8ABB-7EEAB59B842E}">
      <text>
        <r>
          <rPr>
            <sz val="12"/>
            <color theme="1"/>
            <rFont val="Aptos Narrow"/>
            <family val="2"/>
            <scheme val="minor"/>
          </rPr>
          <t>Người dùng Không xác định:
11190000</t>
        </r>
      </text>
    </comment>
    <comment ref="D28" authorId="2" shapeId="0" xr:uid="{E265B42D-3ADD-C147-8B0C-FC8E0551447A}">
      <text>
        <r>
          <rPr>
            <sz val="12"/>
            <color theme="1"/>
            <rFont val="Aptos Narrow"/>
            <family val="2"/>
            <scheme val="minor"/>
          </rPr>
          <t>chit trang:
10.990</t>
        </r>
      </text>
    </comment>
    <comment ref="E28" authorId="1" shapeId="0" xr:uid="{0500F849-BDB0-2D42-8BAB-33EA13156CB1}">
      <text>
        <r>
          <rPr>
            <b/>
            <sz val="10"/>
            <color rgb="FF000000"/>
            <rFont val="Tahoma"/>
            <family val="2"/>
          </rPr>
          <t>was 10190</t>
        </r>
        <r>
          <rPr>
            <sz val="10"/>
            <color rgb="FF000000"/>
            <rFont val="Tahoma"/>
            <family val="2"/>
          </rPr>
          <t xml:space="preserve">
</t>
        </r>
      </text>
    </comment>
    <comment ref="D29" authorId="0" shapeId="0" xr:uid="{476285CD-722B-42E7-8237-E95AE19984D1}">
      <text>
        <r>
          <rPr>
            <sz val="12"/>
            <color rgb="FF000000"/>
            <rFont val="Aptos Narrow"/>
            <family val="2"/>
          </rPr>
          <t xml:space="preserve">Người dùng Không xác định:
</t>
        </r>
        <r>
          <rPr>
            <sz val="12"/>
            <color rgb="FF000000"/>
            <rFont val="Aptos Narrow"/>
            <family val="2"/>
          </rPr>
          <t>14.090</t>
        </r>
      </text>
    </comment>
    <comment ref="E29" authorId="1" shapeId="0" xr:uid="{307B6E16-0420-2546-A0B5-84FAEDE85EA5}">
      <text>
        <r>
          <rPr>
            <b/>
            <sz val="10"/>
            <color rgb="FF000000"/>
            <rFont val="Tahoma"/>
            <family val="2"/>
          </rPr>
          <t>was 13490</t>
        </r>
        <r>
          <rPr>
            <sz val="10"/>
            <color rgb="FF000000"/>
            <rFont val="Tahoma"/>
            <family val="2"/>
          </rPr>
          <t xml:space="preserve">
</t>
        </r>
      </text>
    </comment>
    <comment ref="C30" authorId="0" shapeId="0" xr:uid="{965017B8-8012-4039-A4CB-7CE4258FBB21}">
      <text>
        <r>
          <rPr>
            <sz val="12"/>
            <color rgb="FF000000"/>
            <rFont val="Aptos Narrow"/>
            <family val="2"/>
          </rPr>
          <t xml:space="preserve">Người dùng Không xác định:
</t>
        </r>
        <r>
          <rPr>
            <sz val="12"/>
            <color rgb="FF000000"/>
            <rFont val="Aptos Narrow"/>
            <family val="2"/>
          </rPr>
          <t>11990000</t>
        </r>
      </text>
    </comment>
    <comment ref="D30" authorId="0" shapeId="0" xr:uid="{31E5C8D8-1655-44E2-B4EF-C425CE9A8562}">
      <text>
        <r>
          <rPr>
            <sz val="12"/>
            <color rgb="FF000000"/>
            <rFont val="Aptos Narrow"/>
            <family val="2"/>
          </rPr>
          <t xml:space="preserve">Người dùng Không xác định:
</t>
        </r>
        <r>
          <rPr>
            <sz val="12"/>
            <color rgb="FF000000"/>
            <rFont val="Aptos Narrow"/>
            <family val="2"/>
          </rPr>
          <t>9.990</t>
        </r>
      </text>
    </comment>
    <comment ref="E30" authorId="1" shapeId="0" xr:uid="{300F2361-A8D8-2445-8C58-F53590B047E9}">
      <text>
        <r>
          <rPr>
            <b/>
            <sz val="10"/>
            <color rgb="FF000000"/>
            <rFont val="Tahoma"/>
            <family val="2"/>
          </rPr>
          <t>was 10990</t>
        </r>
        <r>
          <rPr>
            <sz val="10"/>
            <color rgb="FF000000"/>
            <rFont val="Tahoma"/>
            <family val="2"/>
          </rPr>
          <t xml:space="preserve">
</t>
        </r>
      </text>
    </comment>
    <comment ref="C31" authorId="0" shapeId="0" xr:uid="{C3DDA14D-2FC1-4661-B9EE-0956062FE430}">
      <text>
        <r>
          <rPr>
            <sz val="12"/>
            <color rgb="FF000000"/>
            <rFont val="Aptos Narrow"/>
            <family val="2"/>
          </rPr>
          <t xml:space="preserve">Người dùng Không xác định:
</t>
        </r>
        <r>
          <rPr>
            <sz val="12"/>
            <color rgb="FF000000"/>
            <rFont val="Aptos Narrow"/>
            <family val="2"/>
          </rPr>
          <t>14990000</t>
        </r>
      </text>
    </comment>
    <comment ref="D31" authorId="0" shapeId="0" xr:uid="{F64F8814-2351-47AD-82BB-F3361794C122}">
      <text>
        <r>
          <rPr>
            <sz val="12"/>
            <color rgb="FF000000"/>
            <rFont val="Aptos Narrow"/>
            <family val="2"/>
          </rPr>
          <t xml:space="preserve">Người dùng Không xác định:
</t>
        </r>
        <r>
          <rPr>
            <sz val="12"/>
            <color rgb="FF000000"/>
            <rFont val="Aptos Narrow"/>
            <family val="2"/>
          </rPr>
          <t>14.990</t>
        </r>
      </text>
    </comment>
    <comment ref="E31" authorId="1" shapeId="0" xr:uid="{139330BE-88E3-174D-96FE-76F38C3EE501}">
      <text>
        <r>
          <rPr>
            <b/>
            <sz val="10"/>
            <color rgb="FF000000"/>
            <rFont val="Tahoma"/>
            <family val="2"/>
          </rPr>
          <t>was 13990</t>
        </r>
        <r>
          <rPr>
            <sz val="10"/>
            <color rgb="FF000000"/>
            <rFont val="Tahoma"/>
            <family val="2"/>
          </rPr>
          <t xml:space="preserve">
</t>
        </r>
      </text>
    </comment>
    <comment ref="E32" authorId="1" shapeId="0" xr:uid="{564658E0-751A-B847-B211-701C0FFCC267}">
      <text>
        <r>
          <rPr>
            <b/>
            <sz val="10"/>
            <color rgb="FF000000"/>
            <rFont val="Tahoma"/>
            <family val="2"/>
          </rPr>
          <t>was 21990</t>
        </r>
        <r>
          <rPr>
            <sz val="10"/>
            <color rgb="FF000000"/>
            <rFont val="Tahoma"/>
            <family val="2"/>
          </rPr>
          <t xml:space="preserve">
</t>
        </r>
      </text>
    </comment>
    <comment ref="B33" authorId="4" shapeId="0" xr:uid="{31EDFEC5-95BF-1A42-BEAD-91252C7B09DD}">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4" authorId="4" shapeId="0" xr:uid="{95718D72-D3B9-AC48-9205-CE0553E02CD4}">
      <text>
        <r>
          <rPr>
            <b/>
            <sz val="10"/>
            <color rgb="FF000000"/>
            <rFont val="Tahoma"/>
            <family val="2"/>
          </rPr>
          <t xml:space="preserve">was 4490
</t>
        </r>
      </text>
    </comment>
    <comment ref="C34" authorId="0" shapeId="0" xr:uid="{8B55E354-2238-264A-9527-37B1EB3D3B6E}">
      <text>
        <r>
          <rPr>
            <sz val="12"/>
            <color theme="1"/>
            <rFont val="Aptos Narrow"/>
            <family val="2"/>
            <scheme val="minor"/>
          </rPr>
          <t>Người dùng Không xác định:
4690000</t>
        </r>
      </text>
    </comment>
    <comment ref="D34" authorId="0" shapeId="0" xr:uid="{2C72CE96-5C18-4765-974B-679FD7BC2550}">
      <text>
        <r>
          <rPr>
            <sz val="12"/>
            <color rgb="FF000000"/>
            <rFont val="Aptos Narrow"/>
            <family val="2"/>
          </rPr>
          <t xml:space="preserve">Người dùng Không xác định:
</t>
        </r>
        <r>
          <rPr>
            <sz val="12"/>
            <color rgb="FF000000"/>
            <rFont val="Aptos Narrow"/>
            <family val="2"/>
          </rPr>
          <t>4.590</t>
        </r>
      </text>
    </comment>
    <comment ref="B35" authorId="4" shapeId="0" xr:uid="{966BD198-7BD3-7743-91B7-E5DCB93A2289}">
      <text>
        <r>
          <rPr>
            <b/>
            <sz val="10"/>
            <color rgb="FF000000"/>
            <rFont val="Tahoma"/>
            <family val="2"/>
          </rPr>
          <t>was 3190</t>
        </r>
      </text>
    </comment>
    <comment ref="C35" authorId="0" shapeId="0" xr:uid="{E6A9D117-C360-4CA8-9430-3873830559B6}">
      <text>
        <r>
          <rPr>
            <sz val="12"/>
            <color rgb="FF000000"/>
            <rFont val="Aptos Narrow"/>
            <family val="2"/>
          </rPr>
          <t xml:space="preserve">Người dùng Không xác định:
</t>
        </r>
        <r>
          <rPr>
            <sz val="12"/>
            <color rgb="FF000000"/>
            <rFont val="Aptos Narrow"/>
            <family val="2"/>
          </rPr>
          <t>3490000</t>
        </r>
      </text>
    </comment>
    <comment ref="D35" authorId="0" shapeId="0" xr:uid="{51D5E364-E3B7-4173-A67C-EA0166EF9D70}">
      <text>
        <r>
          <rPr>
            <sz val="12"/>
            <color rgb="FF000000"/>
            <rFont val="Aptos Narrow"/>
            <family val="2"/>
          </rPr>
          <t xml:space="preserve">Người dùng Không xác định:
</t>
        </r>
        <r>
          <rPr>
            <sz val="12"/>
            <color rgb="FF000000"/>
            <rFont val="Aptos Narrow"/>
            <family val="2"/>
          </rPr>
          <t>3.490</t>
        </r>
      </text>
    </comment>
    <comment ref="E35" authorId="1" shapeId="0" xr:uid="{E6D658D9-2502-DD43-A60E-BE0651ED9A7B}">
      <text>
        <r>
          <rPr>
            <b/>
            <sz val="10"/>
            <color rgb="FF000000"/>
            <rFont val="Tahoma"/>
            <family val="2"/>
          </rPr>
          <t>was 3290</t>
        </r>
        <r>
          <rPr>
            <sz val="10"/>
            <color rgb="FF000000"/>
            <rFont val="Tahoma"/>
            <family val="2"/>
          </rPr>
          <t xml:space="preserve">
</t>
        </r>
      </text>
    </comment>
    <comment ref="C36" authorId="0" shapeId="0" xr:uid="{B67FB0A0-FADB-4345-A0E6-D781EB6D8446}">
      <text>
        <r>
          <rPr>
            <sz val="12"/>
            <color rgb="FF000000"/>
            <rFont val="Aptos Narrow"/>
            <family val="2"/>
          </rPr>
          <t xml:space="preserve">Người dùng Không xác định:
</t>
        </r>
        <r>
          <rPr>
            <sz val="12"/>
            <color rgb="FF000000"/>
            <rFont val="Aptos Narrow"/>
            <family val="2"/>
          </rPr>
          <t>6590000</t>
        </r>
      </text>
    </comment>
    <comment ref="D36" authorId="0" shapeId="0" xr:uid="{B5EF6CCB-42B4-458C-B438-3DFCD48A5436}">
      <text>
        <r>
          <rPr>
            <sz val="12"/>
            <color rgb="FF000000"/>
            <rFont val="Aptos Narrow"/>
            <family val="2"/>
          </rPr>
          <t xml:space="preserve">Người dùng Không xác định:
</t>
        </r>
        <r>
          <rPr>
            <sz val="12"/>
            <color rgb="FF000000"/>
            <rFont val="Aptos Narrow"/>
            <family val="2"/>
          </rPr>
          <t>6.590</t>
        </r>
      </text>
    </comment>
    <comment ref="E36" authorId="1" shapeId="0" xr:uid="{082B6206-BA83-2845-A9C7-176A21A896E3}">
      <text>
        <r>
          <rPr>
            <b/>
            <sz val="10"/>
            <color rgb="FF000000"/>
            <rFont val="Tahoma"/>
            <family val="2"/>
          </rPr>
          <t>was 6290</t>
        </r>
        <r>
          <rPr>
            <sz val="10"/>
            <color rgb="FF000000"/>
            <rFont val="Tahoma"/>
            <family val="2"/>
          </rPr>
          <t xml:space="preserve">
</t>
        </r>
      </text>
    </comment>
    <comment ref="D38" authorId="0" shapeId="0" xr:uid="{4E73FC5E-CEE6-46C8-B1A1-288962C4A87E}">
      <text>
        <r>
          <rPr>
            <sz val="12"/>
            <color rgb="FF000000"/>
            <rFont val="Aptos Narrow"/>
            <family val="2"/>
          </rPr>
          <t xml:space="preserve">Người dùng Không xác định:
</t>
        </r>
        <r>
          <rPr>
            <sz val="12"/>
            <color rgb="FF000000"/>
            <rFont val="Aptos Narrow"/>
            <family val="2"/>
          </rPr>
          <t>16.490</t>
        </r>
      </text>
    </comment>
    <comment ref="C40" authorId="0" shapeId="0" xr:uid="{FB060906-66EE-48C8-AB10-A680FAB36946}">
      <text>
        <r>
          <rPr>
            <sz val="12"/>
            <color rgb="FF000000"/>
            <rFont val="Aptos Narrow"/>
            <family val="2"/>
          </rPr>
          <t xml:space="preserve">Người dùng Không xác định:
</t>
        </r>
        <r>
          <rPr>
            <sz val="12"/>
            <color rgb="FF000000"/>
            <rFont val="Aptos Narrow"/>
            <family val="2"/>
          </rPr>
          <t>29990000</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Dat's MacBook Pro</author>
    <author>Microsoft Office User</author>
    <author>danielnguyen6111998@gmail.com</author>
    <author>chit trang</author>
  </authors>
  <commentList>
    <comment ref="C2" authorId="0" shapeId="0" xr:uid="{8B42F6BC-8AEC-6F43-9246-403947B82DE6}">
      <text>
        <r>
          <rPr>
            <sz val="12"/>
            <color rgb="FF000000"/>
            <rFont val="Aptos Narrow"/>
            <family val="2"/>
          </rPr>
          <t xml:space="preserve">Người dùng Không xác định:
</t>
        </r>
        <r>
          <rPr>
            <sz val="12"/>
            <color rgb="FF000000"/>
            <rFont val="Aptos Narrow"/>
            <family val="2"/>
          </rPr>
          <t>17.990</t>
        </r>
      </text>
    </comment>
    <comment ref="D3" authorId="0" shapeId="0" xr:uid="{71C229B7-8F03-224E-86C5-723343546B29}">
      <text>
        <r>
          <rPr>
            <sz val="12"/>
            <color theme="1"/>
            <rFont val="Aptos Narrow"/>
            <family val="2"/>
            <scheme val="minor"/>
          </rPr>
          <t>Người dùng Không xác định:
24.493</t>
        </r>
      </text>
    </comment>
    <comment ref="E3" authorId="1" shapeId="0" xr:uid="{F1B0AD71-69FF-5642-A031-125F21F42656}">
      <text>
        <r>
          <rPr>
            <b/>
            <sz val="10"/>
            <color rgb="FF000000"/>
            <rFont val="Tahoma"/>
            <family val="2"/>
          </rPr>
          <t>was 23590:</t>
        </r>
        <r>
          <rPr>
            <sz val="10"/>
            <color rgb="FF000000"/>
            <rFont val="Tahoma"/>
            <family val="2"/>
          </rPr>
          <t xml:space="preserve">
</t>
        </r>
      </text>
    </comment>
    <comment ref="C5" authorId="0" shapeId="0" xr:uid="{EA75CCF5-EB2A-BF42-93BC-AD401D745E00}">
      <text>
        <r>
          <rPr>
            <sz val="12"/>
            <color theme="1"/>
            <rFont val="Aptos Narrow"/>
            <family val="2"/>
            <scheme val="minor"/>
          </rPr>
          <t>Người dùng Không xác định:
34.890</t>
        </r>
      </text>
    </comment>
    <comment ref="E6" authorId="1" shapeId="0" xr:uid="{DB8CD69F-BF17-1C48-B0B7-4C0FAC72BB12}">
      <text>
        <r>
          <rPr>
            <b/>
            <sz val="10"/>
            <color rgb="FF000000"/>
            <rFont val="Tahoma"/>
            <family val="2"/>
          </rPr>
          <t>was 36090</t>
        </r>
        <r>
          <rPr>
            <sz val="10"/>
            <color rgb="FF000000"/>
            <rFont val="Tahoma"/>
            <family val="2"/>
          </rPr>
          <t xml:space="preserve">
</t>
        </r>
      </text>
    </comment>
    <comment ref="G8" authorId="2" shapeId="0" xr:uid="{C5508A2B-0B00-0740-B993-2D787553B115}">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3" shapeId="0" xr:uid="{52FEB4AE-47A1-A141-AA0E-DD3804D7989C}">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E9" authorId="1" shapeId="0" xr:uid="{7A0647BF-A454-B34A-A1DB-8C672975D994}">
      <text>
        <r>
          <rPr>
            <b/>
            <sz val="10"/>
            <color rgb="FF000000"/>
            <rFont val="Tahoma"/>
            <family val="2"/>
          </rPr>
          <t>was 23990</t>
        </r>
        <r>
          <rPr>
            <sz val="10"/>
            <color rgb="FF000000"/>
            <rFont val="Tahoma"/>
            <family val="2"/>
          </rPr>
          <t xml:space="preserve">
</t>
        </r>
      </text>
    </comment>
    <comment ref="G9" authorId="2" shapeId="0" xr:uid="{F5614DC6-426A-924C-93DD-8EDD7F65BA9F}">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B11" authorId="3" shapeId="0" xr:uid="{1C7E74C7-3A76-B341-B9C1-C92CF08D03C3}">
      <text>
        <r>
          <rPr>
            <sz val="10"/>
            <color rgb="FF000000"/>
            <rFont val="Aptos Narrow"/>
          </rPr>
          <t xml:space="preserve">Tặng phiếu mua hàng mua AirPods và Apple Watch trị giá 500,000đ
</t>
        </r>
        <r>
          <rPr>
            <sz val="10"/>
            <color rgb="FF000000"/>
            <rFont val="Aptos Narrow"/>
          </rPr>
          <t> Phiếu mua hàng mua sản phẩm giá niêm yết từ 5 triệu thuộc các nhóm TAI NGHE - LOA hãng HARMAN KARDON, JBL,MONSTER, KLIPSCH, MARSHALL, SONY; Smartwatch hãng HUAWEI, GARMIN, SAMSUNG, IMOO, OPPO, AMAZFIT trị giá 500.000đ</t>
        </r>
      </text>
    </comment>
    <comment ref="G12" authorId="2" shapeId="0" xr:uid="{D6D0A968-3DB8-944D-8F44-68164710C77E}">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D14" authorId="0" shapeId="0" xr:uid="{49F893C7-F109-F048-AC27-4F766E856466}">
      <text>
        <r>
          <rPr>
            <sz val="12"/>
            <color theme="1"/>
            <rFont val="Aptos Narrow"/>
            <family val="2"/>
            <scheme val="minor"/>
          </rPr>
          <t>Người dùng Không xác định:
13.990</t>
        </r>
      </text>
    </comment>
    <comment ref="E14" authorId="1" shapeId="0" xr:uid="{8994EFEF-078B-CB4A-8969-C7B852792A7E}">
      <text>
        <r>
          <rPr>
            <b/>
            <sz val="10"/>
            <color rgb="FF000000"/>
            <rFont val="Tahoma"/>
            <family val="2"/>
          </rPr>
          <t>was 13790</t>
        </r>
        <r>
          <rPr>
            <sz val="10"/>
            <color rgb="FF000000"/>
            <rFont val="Tahoma"/>
            <family val="2"/>
          </rPr>
          <t xml:space="preserve">
</t>
        </r>
      </text>
    </comment>
    <comment ref="B15" authorId="3" shapeId="0" xr:uid="{91DC4086-8514-9F42-8A35-66C46C46E9B2}">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E15" authorId="1" shapeId="0" xr:uid="{80990F61-1AE6-E548-A5E0-6E504F2C8298}">
      <text>
        <r>
          <rPr>
            <b/>
            <sz val="10"/>
            <color rgb="FF000000"/>
            <rFont val="Tahoma"/>
            <family val="2"/>
          </rPr>
          <t>was 12090</t>
        </r>
        <r>
          <rPr>
            <sz val="10"/>
            <color rgb="FF000000"/>
            <rFont val="Tahoma"/>
            <family val="2"/>
          </rPr>
          <t xml:space="preserve">
</t>
        </r>
      </text>
    </comment>
    <comment ref="C16" authorId="4" shapeId="0" xr:uid="{4896322A-E717-B046-856D-A3A9A96EAE52}">
      <text>
        <r>
          <rPr>
            <sz val="12"/>
            <color theme="1"/>
            <rFont val="Aptos Narrow"/>
            <family val="2"/>
            <scheme val="minor"/>
          </rPr>
          <t>danielnguyen6111998@gmail.com:
13090000</t>
        </r>
      </text>
    </comment>
    <comment ref="D16" authorId="5" shapeId="0" xr:uid="{D1E0F8AC-899F-3249-8B58-80ACF3E21483}">
      <text>
        <r>
          <rPr>
            <sz val="12"/>
            <color theme="1"/>
            <rFont val="Aptos Narrow"/>
            <family val="2"/>
            <scheme val="minor"/>
          </rPr>
          <t>chit trang:
13.190</t>
        </r>
      </text>
    </comment>
    <comment ref="E16" authorId="1" shapeId="0" xr:uid="{F2D05DA8-86ED-E54E-BB59-88B8BA24D054}">
      <text>
        <r>
          <rPr>
            <b/>
            <sz val="10"/>
            <color rgb="FF000000"/>
            <rFont val="Tahoma"/>
            <family val="2"/>
          </rPr>
          <t>was 13090</t>
        </r>
        <r>
          <rPr>
            <sz val="10"/>
            <color rgb="FF000000"/>
            <rFont val="Tahoma"/>
            <family val="2"/>
          </rPr>
          <t xml:space="preserve">
</t>
        </r>
      </text>
    </comment>
    <comment ref="G16" authorId="2" shapeId="0" xr:uid="{934EBC62-2677-AD4A-ABF9-8DAC363A494F}">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7" authorId="3" shapeId="0" xr:uid="{BC543C1B-01A0-3146-A67A-1421D6AA2208}">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7" authorId="0" shapeId="0" xr:uid="{5B089534-A9E4-0E48-B6A7-3666CCF2FAB2}">
      <text>
        <r>
          <rPr>
            <sz val="12"/>
            <color rgb="FF000000"/>
            <rFont val="Aptos Narrow"/>
            <family val="2"/>
          </rPr>
          <t xml:space="preserve">Người dùng Không xác định:
</t>
        </r>
        <r>
          <rPr>
            <sz val="12"/>
            <color rgb="FF000000"/>
            <rFont val="Aptos Narrow"/>
            <family val="2"/>
          </rPr>
          <t>9490000</t>
        </r>
      </text>
    </comment>
    <comment ref="B18" authorId="3" shapeId="0" xr:uid="{D38ABF07-C370-A343-BC4E-0E5F941F5DE8}">
      <text>
        <r>
          <rPr>
            <b/>
            <sz val="10"/>
            <color rgb="FF000000"/>
            <rFont val="Tahoma"/>
            <family val="2"/>
          </rPr>
          <t>was 14390</t>
        </r>
      </text>
    </comment>
    <comment ref="C18" authorId="4" shapeId="0" xr:uid="{F3E08F6C-5BC1-6A4A-AC1C-B22DE7D2BA03}">
      <text>
        <r>
          <rPr>
            <sz val="12"/>
            <color theme="1"/>
            <rFont val="Aptos Narrow"/>
            <family val="2"/>
            <scheme val="minor"/>
          </rPr>
          <t xml:space="preserve">danielnguyen6111998@gmail.com:
15190000
</t>
        </r>
      </text>
    </comment>
    <comment ref="G18" authorId="2" shapeId="0" xr:uid="{19E1DC0F-285A-C646-989F-3307722CC503}">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D19" authorId="0" shapeId="0" xr:uid="{0637039F-78D7-A340-852C-3A63EF0763A5}">
      <text>
        <r>
          <rPr>
            <sz val="12"/>
            <color rgb="FF000000"/>
            <rFont val="Aptos Narrow"/>
            <family val="2"/>
          </rPr>
          <t xml:space="preserve">Người dùng Không xác định:
</t>
        </r>
        <r>
          <rPr>
            <sz val="12"/>
            <color rgb="FF000000"/>
            <rFont val="Aptos Narrow"/>
            <family val="2"/>
          </rPr>
          <t>16.690</t>
        </r>
      </text>
    </comment>
    <comment ref="C23" authorId="0" shapeId="0" xr:uid="{3A25195C-69F9-5944-9915-E3325619CD41}">
      <text>
        <r>
          <rPr>
            <sz val="12"/>
            <color theme="1"/>
            <rFont val="Aptos Narrow"/>
            <family val="2"/>
            <scheme val="minor"/>
          </rPr>
          <t>Người dùng Không xác định:
38690000</t>
        </r>
      </text>
    </comment>
    <comment ref="C24" authorId="0" shapeId="0" xr:uid="{E621656E-7A03-6A42-A606-F770E5E6B162}">
      <text>
        <r>
          <rPr>
            <sz val="12"/>
            <color theme="1"/>
            <rFont val="Aptos Narrow"/>
            <family val="2"/>
            <scheme val="minor"/>
          </rPr>
          <t>Người dùng Không xác định:
6790000</t>
        </r>
      </text>
    </comment>
    <comment ref="D24" authorId="5" shapeId="0" xr:uid="{0048D6C1-B99F-154C-9185-2B3D1E4813EE}">
      <text>
        <r>
          <rPr>
            <sz val="12"/>
            <color theme="1"/>
            <rFont val="Aptos Narrow"/>
            <family val="2"/>
            <scheme val="minor"/>
          </rPr>
          <t>chit trang:
6.290</t>
        </r>
      </text>
    </comment>
    <comment ref="C25" authorId="0" shapeId="0" xr:uid="{44C921D7-FF0B-2646-848F-31D83764FA59}">
      <text>
        <r>
          <rPr>
            <sz val="12"/>
            <color theme="1"/>
            <rFont val="Aptos Narrow"/>
            <family val="2"/>
            <scheme val="minor"/>
          </rPr>
          <t>Người dùng Không xác định:
8390000</t>
        </r>
      </text>
    </comment>
    <comment ref="C26" authorId="0" shapeId="0" xr:uid="{41C76757-310F-5845-BC1C-2526F57AE78F}">
      <text>
        <r>
          <rPr>
            <sz val="12"/>
            <color rgb="FF000000"/>
            <rFont val="Aptos Narrow"/>
            <family val="2"/>
          </rPr>
          <t xml:space="preserve">Người dùng Không xác định:
</t>
        </r>
        <r>
          <rPr>
            <sz val="12"/>
            <color rgb="FF000000"/>
            <rFont val="Aptos Narrow"/>
            <family val="2"/>
          </rPr>
          <t>7690000</t>
        </r>
      </text>
    </comment>
    <comment ref="C27" authorId="0" shapeId="0" xr:uid="{E81370A2-2E9A-154B-B4D2-F60FB91B3E32}">
      <text>
        <r>
          <rPr>
            <sz val="12"/>
            <color rgb="FF000000"/>
            <rFont val="Aptos Narrow"/>
            <family val="2"/>
          </rPr>
          <t xml:space="preserve">Người dùng Không xác định:
</t>
        </r>
        <r>
          <rPr>
            <sz val="12"/>
            <color rgb="FF000000"/>
            <rFont val="Aptos Narrow"/>
            <family val="2"/>
          </rPr>
          <t>9190000</t>
        </r>
      </text>
    </comment>
    <comment ref="C28" authorId="0" shapeId="0" xr:uid="{ECA3AFB7-C0DD-C144-8B16-46B0DA1CACE0}">
      <text>
        <r>
          <rPr>
            <sz val="12"/>
            <color theme="1"/>
            <rFont val="Aptos Narrow"/>
            <family val="2"/>
            <scheme val="minor"/>
          </rPr>
          <t>Người dùng Không xác định:
11190000</t>
        </r>
      </text>
    </comment>
    <comment ref="D28" authorId="5" shapeId="0" xr:uid="{A7744F0E-4E2C-E344-AC28-22C6DF48AA4F}">
      <text>
        <r>
          <rPr>
            <sz val="12"/>
            <color theme="1"/>
            <rFont val="Aptos Narrow"/>
            <family val="2"/>
            <scheme val="minor"/>
          </rPr>
          <t>11.190</t>
        </r>
      </text>
    </comment>
    <comment ref="C30" authorId="0" shapeId="0" xr:uid="{3FDC1D2B-2539-4147-8E91-43E5F421A7B7}">
      <text>
        <r>
          <rPr>
            <sz val="12"/>
            <color rgb="FF000000"/>
            <rFont val="Aptos Narrow"/>
            <family val="2"/>
          </rPr>
          <t xml:space="preserve">Người dùng Không xác định:
</t>
        </r>
        <r>
          <rPr>
            <sz val="12"/>
            <color rgb="FF000000"/>
            <rFont val="Aptos Narrow"/>
            <family val="2"/>
          </rPr>
          <t>11990000</t>
        </r>
      </text>
    </comment>
    <comment ref="C31" authorId="0" shapeId="0" xr:uid="{D38D71CD-E012-F943-9FB1-276D9D1EC4B5}">
      <text>
        <r>
          <rPr>
            <sz val="12"/>
            <color rgb="FF000000"/>
            <rFont val="Aptos Narrow"/>
            <family val="2"/>
          </rPr>
          <t xml:space="preserve">Người dùng Không xác định:
</t>
        </r>
        <r>
          <rPr>
            <sz val="12"/>
            <color rgb="FF000000"/>
            <rFont val="Aptos Narrow"/>
            <family val="2"/>
          </rPr>
          <t>14990000</t>
        </r>
      </text>
    </comment>
    <comment ref="B33" authorId="3" shapeId="0" xr:uid="{74A04117-26EF-A34D-9D48-B8169859BEA3}">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4" authorId="3" shapeId="0" xr:uid="{33D64FA1-1F1E-064F-96D7-FCFBDC68130E}">
      <text>
        <r>
          <rPr>
            <b/>
            <sz val="10"/>
            <color rgb="FF000000"/>
            <rFont val="Tahoma"/>
            <family val="2"/>
          </rPr>
          <t xml:space="preserve">was 4490
</t>
        </r>
      </text>
    </comment>
    <comment ref="C34" authorId="0" shapeId="0" xr:uid="{8642967A-B30C-BB48-A3E7-193DB88B7DD3}">
      <text>
        <r>
          <rPr>
            <sz val="12"/>
            <color theme="1"/>
            <rFont val="Aptos Narrow"/>
            <family val="2"/>
            <scheme val="minor"/>
          </rPr>
          <t>Người dùng Không xác định:
4690000</t>
        </r>
      </text>
    </comment>
    <comment ref="B35" authorId="3" shapeId="0" xr:uid="{9C742E9F-DEFE-7448-B80B-64AE8D1079D6}">
      <text>
        <r>
          <rPr>
            <b/>
            <sz val="10"/>
            <color rgb="FF000000"/>
            <rFont val="Tahoma"/>
            <family val="2"/>
          </rPr>
          <t>was 3190</t>
        </r>
      </text>
    </comment>
    <comment ref="C35" authorId="0" shapeId="0" xr:uid="{AFD5ADA1-ED88-D14E-8F6E-2A8A8FF7408F}">
      <text>
        <r>
          <rPr>
            <sz val="12"/>
            <color rgb="FF000000"/>
            <rFont val="Aptos Narrow"/>
            <family val="2"/>
          </rPr>
          <t xml:space="preserve">Người dùng Không xác định:
</t>
        </r>
        <r>
          <rPr>
            <sz val="12"/>
            <color rgb="FF000000"/>
            <rFont val="Aptos Narrow"/>
            <family val="2"/>
          </rPr>
          <t>3490000</t>
        </r>
      </text>
    </comment>
    <comment ref="D35" authorId="0" shapeId="0" xr:uid="{0D8E1667-F0A6-2244-B6D3-4752CE20D4B8}">
      <text>
        <r>
          <rPr>
            <sz val="12"/>
            <color theme="1"/>
            <rFont val="Aptos Narrow"/>
            <family val="2"/>
            <scheme val="minor"/>
          </rPr>
          <t>Người dùng Không xác định:
3.090</t>
        </r>
      </text>
    </comment>
    <comment ref="C36" authorId="0" shapeId="0" xr:uid="{DED3F687-8989-6842-95CD-C1C38C5FB490}">
      <text>
        <r>
          <rPr>
            <sz val="12"/>
            <color rgb="FF000000"/>
            <rFont val="Aptos Narrow"/>
            <family val="2"/>
          </rPr>
          <t xml:space="preserve">Người dùng Không xác định:
</t>
        </r>
        <r>
          <rPr>
            <sz val="12"/>
            <color rgb="FF000000"/>
            <rFont val="Aptos Narrow"/>
            <family val="2"/>
          </rPr>
          <t>6590000</t>
        </r>
      </text>
    </comment>
    <comment ref="D37" authorId="0" shapeId="0" xr:uid="{11222AED-2F85-4505-943B-42256C977802}">
      <text>
        <r>
          <rPr>
            <sz val="12"/>
            <color theme="1"/>
            <rFont val="Aptos Narrow"/>
            <family val="2"/>
            <scheme val="minor"/>
          </rPr>
          <t>Người dùng Không xác định:
29.990</t>
        </r>
      </text>
    </comment>
    <comment ref="C40" authorId="0" shapeId="0" xr:uid="{EF2DE925-E479-AB40-9096-B56A7FAFD741}">
      <text>
        <r>
          <rPr>
            <sz val="12"/>
            <color theme="1"/>
            <rFont val="Aptos Narrow"/>
            <family val="2"/>
            <scheme val="minor"/>
          </rPr>
          <t>Người dùng Không xác định:
299900</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Dat's MacBook Pro</author>
    <author>Microsoft Office User</author>
    <author>danielnguyen6111998@gmail.com</author>
    <author>chit trang</author>
  </authors>
  <commentList>
    <comment ref="C2" authorId="0" shapeId="0" xr:uid="{905F2286-0239-FE49-B1FC-55ADF8C39A97}">
      <text>
        <r>
          <rPr>
            <sz val="12"/>
            <color theme="1"/>
            <rFont val="Aptos Narrow"/>
            <family val="2"/>
            <scheme val="minor"/>
          </rPr>
          <t>Người dùng Không xác định:
17490000</t>
        </r>
      </text>
    </comment>
    <comment ref="C3" authorId="0" shapeId="0" xr:uid="{C9CB8498-45D2-4269-AA8F-3F6A5E6BE5F4}">
      <text>
        <r>
          <rPr>
            <sz val="12"/>
            <color theme="1"/>
            <rFont val="Aptos Narrow"/>
            <family val="2"/>
            <scheme val="minor"/>
          </rPr>
          <t>Người dùng Không xác định:
24490000</t>
        </r>
      </text>
    </comment>
    <comment ref="E3" authorId="1" shapeId="0" xr:uid="{E413A18F-FD4D-E04D-845D-358F7D9DA86C}">
      <text>
        <r>
          <rPr>
            <b/>
            <sz val="10"/>
            <color rgb="FF000000"/>
            <rFont val="Tahoma"/>
            <family val="2"/>
          </rPr>
          <t>was 23490:</t>
        </r>
        <r>
          <rPr>
            <sz val="10"/>
            <color rgb="FF000000"/>
            <rFont val="Tahoma"/>
            <family val="2"/>
          </rPr>
          <t xml:space="preserve">
</t>
        </r>
      </text>
    </comment>
    <comment ref="C5" authorId="0" shapeId="0" xr:uid="{4691986C-F036-254B-A7C2-C0CCB6B76F6E}">
      <text>
        <r>
          <rPr>
            <sz val="12"/>
            <color theme="1"/>
            <rFont val="Aptos Narrow"/>
            <family val="2"/>
            <scheme val="minor"/>
          </rPr>
          <t>Người dùng Không xác định:
34.890</t>
        </r>
      </text>
    </comment>
    <comment ref="C8" authorId="0" shapeId="0" xr:uid="{534F17FD-D37A-4C0C-B231-51B5238ED1F2}">
      <text>
        <r>
          <rPr>
            <sz val="12"/>
            <color theme="1"/>
            <rFont val="Aptos Narrow"/>
            <family val="2"/>
            <scheme val="minor"/>
          </rPr>
          <t>Người dùng Không xác định:
19990000</t>
        </r>
      </text>
    </comment>
    <comment ref="D8" authorId="0" shapeId="0" xr:uid="{80323255-5FE1-4808-ADD7-AB0C33ACB731}">
      <text>
        <r>
          <rPr>
            <sz val="12"/>
            <color theme="1"/>
            <rFont val="Aptos Narrow"/>
            <family val="2"/>
            <scheme val="minor"/>
          </rPr>
          <t>Người dùng Không xác định:
19.990</t>
        </r>
      </text>
    </comment>
    <comment ref="G8" authorId="2" shapeId="0" xr:uid="{13A4924C-1492-744B-B634-8B1608E2CCDE}">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3" shapeId="0" xr:uid="{02F93B9F-57C6-E84C-A67E-DB25405647D8}">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0" shapeId="0" xr:uid="{07D14ACF-4AE6-47E7-A3A9-18A2A641A7D1}">
      <text>
        <r>
          <rPr>
            <sz val="12"/>
            <color theme="1"/>
            <rFont val="Aptos Narrow"/>
            <family val="2"/>
            <scheme val="minor"/>
          </rPr>
          <t>Người dùng Không xác định:
23990000</t>
        </r>
      </text>
    </comment>
    <comment ref="D9" authorId="0" shapeId="0" xr:uid="{5FA4E65A-3FC8-40C2-B27F-CFD5F74C4DD2}">
      <text>
        <r>
          <rPr>
            <sz val="12"/>
            <color theme="1"/>
            <rFont val="Aptos Narrow"/>
            <family val="2"/>
            <scheme val="minor"/>
          </rPr>
          <t>Người dùng Không xác định:
23.490</t>
        </r>
      </text>
    </comment>
    <comment ref="G9" authorId="2" shapeId="0" xr:uid="{D0402F53-5212-674B-9370-FB5BEDC1D4E5}">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C10" authorId="0" shapeId="0" xr:uid="{25BCE781-2FD3-4AAE-8A6C-621242925512}">
      <text>
        <r>
          <rPr>
            <sz val="12"/>
            <color theme="1"/>
            <rFont val="Aptos Narrow"/>
            <family val="2"/>
            <scheme val="minor"/>
          </rPr>
          <t>Người dùng Không xác định:
17590000</t>
        </r>
      </text>
    </comment>
    <comment ref="D10" authorId="0" shapeId="0" xr:uid="{447C63E3-0C9B-4ACA-B5D0-543B26002AEA}">
      <text>
        <r>
          <rPr>
            <sz val="12"/>
            <color theme="1"/>
            <rFont val="Aptos Narrow"/>
            <family val="2"/>
            <scheme val="minor"/>
          </rPr>
          <t>Người dùng Không xác định:
17.490</t>
        </r>
      </text>
    </comment>
    <comment ref="G10" authorId="2" shapeId="0" xr:uid="{D9FB7541-4652-264D-AC50-D94EEB942BDB}">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D12" authorId="0" shapeId="0" xr:uid="{477A35F7-D22A-9A4C-A87F-0DB00A921696}">
      <text>
        <r>
          <rPr>
            <sz val="12"/>
            <color theme="1"/>
            <rFont val="Aptos Narrow"/>
            <family val="2"/>
            <scheme val="minor"/>
          </rPr>
          <t>Người dùng Không xác định:
13.490</t>
        </r>
      </text>
    </comment>
    <comment ref="B13" authorId="3" shapeId="0" xr:uid="{C55A27EB-6362-614D-8A90-4A8866BDA31D}">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4" shapeId="0" xr:uid="{CECE252F-57EB-FD4B-AAAB-5B5DC6BCCBC5}">
      <text>
        <r>
          <rPr>
            <sz val="12"/>
            <color theme="1"/>
            <rFont val="Aptos Narrow"/>
            <family val="2"/>
            <scheme val="minor"/>
          </rPr>
          <t>danielnguyen6111998@gmail.com:
13090000</t>
        </r>
      </text>
    </comment>
    <comment ref="D14" authorId="5" shapeId="0" xr:uid="{79C6BFE2-C5E1-7341-BA41-751435F2A132}">
      <text>
        <r>
          <rPr>
            <sz val="12"/>
            <color theme="1"/>
            <rFont val="Aptos Narrow"/>
            <family val="2"/>
            <scheme val="minor"/>
          </rPr>
          <t>chit trang:
13.490</t>
        </r>
      </text>
    </comment>
    <comment ref="G14" authorId="2" shapeId="0" xr:uid="{6ECAEE9D-EB27-D34B-88C5-C9B1F344734E}">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5" authorId="3" shapeId="0" xr:uid="{1711F18D-ABE8-144E-A96F-2373BE2FF915}">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C15" authorId="0" shapeId="0" xr:uid="{60DCFED4-260A-8748-A915-B9AAD9623E8F}">
      <text>
        <r>
          <rPr>
            <sz val="12"/>
            <color rgb="FF000000"/>
            <rFont val="Aptos Narrow"/>
            <family val="2"/>
          </rPr>
          <t xml:space="preserve">Người dùng Không xác định:
</t>
        </r>
        <r>
          <rPr>
            <sz val="12"/>
            <color rgb="FF000000"/>
            <rFont val="Aptos Narrow"/>
            <family val="2"/>
          </rPr>
          <t>9490000</t>
        </r>
      </text>
    </comment>
    <comment ref="B16" authorId="3" shapeId="0" xr:uid="{3F66446A-F702-CF44-BF50-2E32B0E0F276}">
      <text>
        <r>
          <rPr>
            <b/>
            <sz val="10"/>
            <color rgb="FF000000"/>
            <rFont val="Tahoma"/>
            <family val="2"/>
          </rPr>
          <t>was 14390</t>
        </r>
      </text>
    </comment>
    <comment ref="C16" authorId="4" shapeId="0" xr:uid="{F9019A54-93BF-0645-ABA9-B44D14D22E68}">
      <text>
        <r>
          <rPr>
            <sz val="12"/>
            <color theme="1"/>
            <rFont val="Aptos Narrow"/>
            <family val="2"/>
            <scheme val="minor"/>
          </rPr>
          <t>danielnguyen6111998@gmail.com:
14990000</t>
        </r>
      </text>
    </comment>
    <comment ref="G16" authorId="2" shapeId="0" xr:uid="{25C9BE28-BCEB-B440-B465-DCC200839EE8}">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18" authorId="0" shapeId="0" xr:uid="{9E46C16D-FD61-4657-A553-D8DB07A27335}">
      <text>
        <r>
          <rPr>
            <sz val="12"/>
            <color theme="1"/>
            <rFont val="Aptos Narrow"/>
            <family val="2"/>
            <scheme val="minor"/>
          </rPr>
          <t>Người dùng Không xác định:
19890000</t>
        </r>
      </text>
    </comment>
    <comment ref="D19" authorId="0" shapeId="0" xr:uid="{02F788D5-0D24-40D2-8DC8-7671725AD577}">
      <text>
        <r>
          <rPr>
            <sz val="12"/>
            <color theme="1"/>
            <rFont val="Aptos Narrow"/>
            <family val="2"/>
            <scheme val="minor"/>
          </rPr>
          <t>Người dùng Không xác định:
21.990</t>
        </r>
      </text>
    </comment>
    <comment ref="C21" authorId="0" shapeId="0" xr:uid="{1AD0FE29-38CE-1D4E-834D-8F66594844AF}">
      <text>
        <r>
          <rPr>
            <sz val="12"/>
            <color theme="1"/>
            <rFont val="Aptos Narrow"/>
            <family val="2"/>
            <scheme val="minor"/>
          </rPr>
          <t>Người dùng Không xác định:
38690000</t>
        </r>
      </text>
    </comment>
    <comment ref="B31" authorId="3" shapeId="0" xr:uid="{53F5E3DA-89BE-4D40-BE51-55520AC1DEF2}">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2" authorId="3" shapeId="0" xr:uid="{5A0B8F7F-9320-1149-B825-2F871D644F24}">
      <text>
        <r>
          <rPr>
            <b/>
            <sz val="10"/>
            <color rgb="FF000000"/>
            <rFont val="Tahoma"/>
            <family val="2"/>
          </rPr>
          <t xml:space="preserve">was 4490
</t>
        </r>
      </text>
    </comment>
    <comment ref="C32" authorId="0" shapeId="0" xr:uid="{D41382FA-800E-1B40-90C7-E5EEBEF606DC}">
      <text>
        <r>
          <rPr>
            <sz val="12"/>
            <color theme="1"/>
            <rFont val="Aptos Narrow"/>
            <family val="2"/>
            <scheme val="minor"/>
          </rPr>
          <t>Người dùng Không xác định:
4390000</t>
        </r>
      </text>
    </comment>
    <comment ref="D32" authorId="0" shapeId="0" xr:uid="{3D28BFFB-677D-49B5-A9AF-9D6A481E75F6}">
      <text>
        <r>
          <rPr>
            <sz val="12"/>
            <color theme="1"/>
            <rFont val="Aptos Narrow"/>
            <family val="2"/>
            <scheme val="minor"/>
          </rPr>
          <t>Người dùng Không xác định:
4.390</t>
        </r>
      </text>
    </comment>
    <comment ref="B33" authorId="3" shapeId="0" xr:uid="{ADDBA7CD-1AA9-024A-B58D-0C284F3447AF}">
      <text>
        <r>
          <rPr>
            <b/>
            <sz val="10"/>
            <color rgb="FF000000"/>
            <rFont val="Tahoma"/>
            <family val="2"/>
          </rPr>
          <t>was 3190</t>
        </r>
      </text>
    </comment>
    <comment ref="C33" authorId="0" shapeId="0" xr:uid="{94A7932A-9C7F-FE4E-A4BA-7BB347DE688F}">
      <text>
        <r>
          <rPr>
            <sz val="12"/>
            <color theme="1"/>
            <rFont val="Aptos Narrow"/>
            <family val="2"/>
            <scheme val="minor"/>
          </rPr>
          <t>Người dùng Không xác định:
2990000</t>
        </r>
      </text>
    </comment>
    <comment ref="D33" authorId="0" shapeId="0" xr:uid="{FB809C69-F921-B545-B010-4BABF346C8C6}">
      <text>
        <r>
          <rPr>
            <sz val="12"/>
            <color theme="1"/>
            <rFont val="Aptos Narrow"/>
            <family val="2"/>
            <scheme val="minor"/>
          </rPr>
          <t>Người dùng Không xác định:
2.990</t>
        </r>
      </text>
    </comment>
    <comment ref="C34" authorId="0" shapeId="0" xr:uid="{1FF8CE52-3772-464C-BA91-9FF356585990}">
      <text>
        <r>
          <rPr>
            <sz val="12"/>
            <color rgb="FF000000"/>
            <rFont val="Aptos Narrow"/>
            <family val="2"/>
          </rPr>
          <t xml:space="preserve">Người dùng Không xác định:
</t>
        </r>
        <r>
          <rPr>
            <sz val="12"/>
            <color rgb="FF000000"/>
            <rFont val="Aptos Narrow"/>
            <family val="2"/>
          </rPr>
          <t>6590000</t>
        </r>
      </text>
    </comment>
    <comment ref="D34" authorId="0" shapeId="0" xr:uid="{25FFADDD-7023-4079-A91E-9099AE942C49}">
      <text>
        <r>
          <rPr>
            <sz val="12"/>
            <color theme="1"/>
            <rFont val="Aptos Narrow"/>
            <family val="2"/>
            <scheme val="minor"/>
          </rPr>
          <t>Người dùng Không xác định:
6.290</t>
        </r>
      </text>
    </comment>
    <comment ref="C35" authorId="0" shapeId="0" xr:uid="{2FAAD600-B7C7-4E64-B85D-289890BDFD5D}">
      <text>
        <r>
          <rPr>
            <sz val="12"/>
            <color theme="1"/>
            <rFont val="Aptos Narrow"/>
            <family val="2"/>
            <scheme val="minor"/>
          </rPr>
          <t>Người dùng Không xác định:
29490000</t>
        </r>
      </text>
    </comment>
    <comment ref="D35" authorId="0" shapeId="0" xr:uid="{58306843-62C5-C64E-B7F1-8D65DA0B282B}">
      <text>
        <r>
          <rPr>
            <sz val="12"/>
            <color theme="1"/>
            <rFont val="Aptos Narrow"/>
            <family val="2"/>
            <scheme val="minor"/>
          </rPr>
          <t>Người dùng Không xác định:
29.994</t>
        </r>
      </text>
    </comment>
    <comment ref="C36" authorId="0" shapeId="0" xr:uid="{7B27E2BC-010E-4593-9C0E-F64F24E48BAB}">
      <text>
        <r>
          <rPr>
            <sz val="12"/>
            <color theme="1"/>
            <rFont val="Aptos Narrow"/>
            <family val="2"/>
            <scheme val="minor"/>
          </rPr>
          <t>Người dùng Không xác định:
15690000</t>
        </r>
      </text>
    </comment>
    <comment ref="C37" authorId="0" shapeId="0" xr:uid="{F80DBEC3-D9D5-4F85-84BB-BD8945AEC2C2}">
      <text>
        <r>
          <rPr>
            <sz val="12"/>
            <color theme="1"/>
            <rFont val="Aptos Narrow"/>
            <family val="2"/>
            <scheme val="minor"/>
          </rPr>
          <t>Người dùng Không xác định:
25590000</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Người dùng Khách</author>
    <author>Dat's MacBook Pro</author>
    <author>Microsoft Office User</author>
    <author>danielnguyen6111998@gmail.com</author>
    <author>chit trang</author>
  </authors>
  <commentList>
    <comment ref="C3" authorId="0" shapeId="0" xr:uid="{19235AC9-145E-FE43-94C7-456EE28BD128}">
      <text>
        <r>
          <rPr>
            <sz val="12"/>
            <color theme="1"/>
            <rFont val="Aptos Narrow"/>
            <family val="2"/>
            <scheme val="minor"/>
          </rPr>
          <t>Người dùng Không xác định:
24490000</t>
        </r>
      </text>
    </comment>
    <comment ref="D3" authorId="0" shapeId="0" xr:uid="{A3B325E9-CD2C-44EE-8641-CC3715417946}">
      <text>
        <r>
          <rPr>
            <sz val="12"/>
            <color theme="1"/>
            <rFont val="Aptos Narrow"/>
            <family val="2"/>
            <scheme val="minor"/>
          </rPr>
          <t>Người dùng Không xác định:
24.490</t>
        </r>
      </text>
    </comment>
    <comment ref="D4" authorId="0" shapeId="0" xr:uid="{FC9F967D-3640-408E-9989-90495F49DF1A}">
      <text>
        <r>
          <rPr>
            <sz val="12"/>
            <color theme="1"/>
            <rFont val="Aptos Narrow"/>
            <family val="2"/>
            <scheme val="minor"/>
          </rPr>
          <t>Người dùng Không xác định:
22.990</t>
        </r>
      </text>
    </comment>
    <comment ref="C5" authorId="0" shapeId="0" xr:uid="{4CFA7CE3-7866-7A45-A25F-D559FD488EB7}">
      <text>
        <r>
          <rPr>
            <sz val="12"/>
            <color theme="1"/>
            <rFont val="Aptos Narrow"/>
            <family val="2"/>
            <scheme val="minor"/>
          </rPr>
          <t>Người dùng Không xác định:
34790000</t>
        </r>
      </text>
    </comment>
    <comment ref="D5" authorId="0" shapeId="0" xr:uid="{19742A44-FFBB-4DB6-A8C8-CA14CD18EE97}">
      <text>
        <r>
          <rPr>
            <sz val="12"/>
            <color theme="1"/>
            <rFont val="Aptos Narrow"/>
            <family val="2"/>
            <scheme val="minor"/>
          </rPr>
          <t>Người dùng Không xác định:
34.690</t>
        </r>
      </text>
    </comment>
    <comment ref="D6" authorId="0" shapeId="0" xr:uid="{5AA0559D-77AC-48B5-9735-EF691B48363B}">
      <text>
        <r>
          <rPr>
            <sz val="12"/>
            <color theme="1"/>
            <rFont val="Aptos Narrow"/>
            <family val="2"/>
            <scheme val="minor"/>
          </rPr>
          <t>Người dùng Không xác định:
36.990</t>
        </r>
      </text>
    </comment>
    <comment ref="C8" authorId="0" shapeId="0" xr:uid="{D9A4ED5E-09E5-3B4A-89DD-8AD9A2BE2A6D}">
      <text>
        <r>
          <rPr>
            <sz val="12"/>
            <color theme="1"/>
            <rFont val="Aptos Narrow"/>
            <family val="2"/>
            <scheme val="minor"/>
          </rPr>
          <t>Người dùng Không xác định:
20790000</t>
        </r>
      </text>
    </comment>
    <comment ref="D8" authorId="0" shapeId="0" xr:uid="{21948FE9-EDE2-D94E-9C06-51835E6F0CD6}">
      <text>
        <r>
          <rPr>
            <sz val="12"/>
            <color theme="1"/>
            <rFont val="Aptos Narrow"/>
            <family val="2"/>
            <scheme val="minor"/>
          </rPr>
          <t>Người dùng Không xác định:
20790</t>
        </r>
      </text>
    </comment>
    <comment ref="G8" authorId="1" shapeId="0" xr:uid="{68731136-8C8C-274B-87A9-B40708BE9C8E}">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9" authorId="2" shapeId="0" xr:uid="{0B2D3325-D0D4-F04E-BF3A-0751629EED36}">
      <text>
        <r>
          <rPr>
            <b/>
            <sz val="10"/>
            <color rgb="FF000000"/>
            <rFont val="Tahoma"/>
            <family val="2"/>
          </rPr>
          <t xml:space="preserve">was 24640000
</t>
        </r>
        <r>
          <rPr>
            <b/>
            <sz val="10"/>
            <color rgb="FF000000"/>
            <rFont val="Tahoma"/>
            <family val="2"/>
          </rPr>
          <t xml:space="preserve">
</t>
        </r>
        <r>
          <rPr>
            <b/>
            <sz val="10"/>
            <color rgb="FF000000"/>
            <rFont val="Tahoma"/>
            <family val="2"/>
          </rPr>
          <t>VNP150</t>
        </r>
      </text>
    </comment>
    <comment ref="C9" authorId="0" shapeId="0" xr:uid="{DC85FCF9-9353-C943-AA01-2F287669F36E}">
      <text>
        <r>
          <rPr>
            <sz val="12"/>
            <color theme="1"/>
            <rFont val="Aptos Narrow"/>
            <family val="2"/>
            <scheme val="minor"/>
          </rPr>
          <t>Người dùng Không xác định:
23990000</t>
        </r>
      </text>
    </comment>
    <comment ref="D9" authorId="0" shapeId="0" xr:uid="{4DEFDE9A-499D-9F4D-A312-D912D6C92792}">
      <text>
        <r>
          <rPr>
            <sz val="12"/>
            <color theme="1"/>
            <rFont val="Aptos Narrow"/>
            <family val="2"/>
            <scheme val="minor"/>
          </rPr>
          <t>Người dùng Không xác định:
24.490</t>
        </r>
      </text>
    </comment>
    <comment ref="G9" authorId="1" shapeId="0" xr:uid="{80F74404-D46B-284C-91AB-483D6A54E691}">
      <text>
        <r>
          <rPr>
            <b/>
            <sz val="10"/>
            <color rgb="FF000000"/>
            <rFont val="Tahoma"/>
            <family val="2"/>
          </rPr>
          <t>Dat's MacBook Pro:</t>
        </r>
        <r>
          <rPr>
            <sz val="10"/>
            <color rgb="FF000000"/>
            <rFont val="Tahoma"/>
            <family val="2"/>
          </rPr>
          <t xml:space="preserve">
</t>
        </r>
        <r>
          <rPr>
            <sz val="10"/>
            <color rgb="FF000000"/>
            <rFont val="Tahoma"/>
            <family val="2"/>
          </rPr>
          <t>+1400</t>
        </r>
      </text>
    </comment>
    <comment ref="C10" authorId="0" shapeId="0" xr:uid="{CD76CC52-BD08-4C43-B497-856B990B5AD3}">
      <text>
        <r>
          <rPr>
            <sz val="12"/>
            <color theme="1"/>
            <rFont val="Aptos Narrow"/>
            <family val="2"/>
            <scheme val="minor"/>
          </rPr>
          <t>Người dùng Không xác định:
17590000</t>
        </r>
      </text>
    </comment>
    <comment ref="D10" authorId="0" shapeId="0" xr:uid="{C4E0C444-D623-7642-9BE3-5B7AEA57399C}">
      <text>
        <r>
          <rPr>
            <sz val="12"/>
            <color theme="1"/>
            <rFont val="Aptos Narrow"/>
            <family val="2"/>
            <scheme val="minor"/>
          </rPr>
          <t>Người dùng Không xác định:
17.490</t>
        </r>
      </text>
    </comment>
    <comment ref="G10" authorId="1" shapeId="0" xr:uid="{2E119374-12C6-DC46-8BE4-8CE55EC4E41B}">
      <text>
        <r>
          <rPr>
            <b/>
            <sz val="10"/>
            <color rgb="FF000000"/>
            <rFont val="Tahoma"/>
            <family val="2"/>
          </rPr>
          <t>Dat's MacBook Pro:</t>
        </r>
        <r>
          <rPr>
            <sz val="10"/>
            <color rgb="FF000000"/>
            <rFont val="Tahoma"/>
            <family val="2"/>
          </rPr>
          <t xml:space="preserve">
</t>
        </r>
        <r>
          <rPr>
            <sz val="10"/>
            <color rgb="FF000000"/>
            <rFont val="Tahoma"/>
            <family val="2"/>
          </rPr>
          <t>+1300</t>
        </r>
      </text>
    </comment>
    <comment ref="B13" authorId="2" shapeId="0" xr:uid="{F96FB27E-EA29-A048-8209-919899C1D4BA}">
      <text>
        <r>
          <rPr>
            <b/>
            <sz val="10"/>
            <color rgb="FF000000"/>
            <rFont val="Tahoma"/>
            <family val="2"/>
          </rPr>
          <t xml:space="preserve">was 13190
</t>
        </r>
        <r>
          <rPr>
            <b/>
            <sz val="10"/>
            <color rgb="FF000000"/>
            <rFont val="Tahoma"/>
            <family val="2"/>
          </rPr>
          <t xml:space="preserve">
</t>
        </r>
        <r>
          <rPr>
            <b/>
            <sz val="10"/>
            <color rgb="FF000000"/>
            <rFont val="Tahoma"/>
            <family val="2"/>
          </rPr>
          <t>VNP100</t>
        </r>
      </text>
    </comment>
    <comment ref="C14" authorId="3" shapeId="0" xr:uid="{25FACE14-6C1F-9E4D-BC5E-88168CD87348}">
      <text>
        <r>
          <rPr>
            <sz val="12"/>
            <color theme="1"/>
            <rFont val="Aptos Narrow"/>
            <family val="2"/>
            <scheme val="minor"/>
          </rPr>
          <t>danielnguyen6111998@gmail.com:
12890000</t>
        </r>
      </text>
    </comment>
    <comment ref="D14" authorId="4" shapeId="0" xr:uid="{AB4568C7-17D0-1842-8AEA-45822759FEEF}">
      <text>
        <r>
          <rPr>
            <sz val="12"/>
            <color theme="1"/>
            <rFont val="Aptos Narrow"/>
            <family val="2"/>
            <scheme val="minor"/>
          </rPr>
          <t>chit trang:
16.190</t>
        </r>
      </text>
    </comment>
    <comment ref="G14" authorId="1" shapeId="0" xr:uid="{6601AE15-7EB5-9C4F-92FC-7DC9A3E60268}">
      <text>
        <r>
          <rPr>
            <b/>
            <sz val="10"/>
            <color rgb="FF000000"/>
            <rFont val="Tahoma"/>
            <family val="2"/>
          </rPr>
          <t>Dat's MacBook Pro:</t>
        </r>
        <r>
          <rPr>
            <sz val="10"/>
            <color rgb="FF000000"/>
            <rFont val="Tahoma"/>
            <family val="2"/>
          </rPr>
          <t xml:space="preserve">
</t>
        </r>
        <r>
          <rPr>
            <sz val="10"/>
            <color rgb="FF000000"/>
            <rFont val="Tahoma"/>
            <family val="2"/>
          </rPr>
          <t>13390</t>
        </r>
      </text>
    </comment>
    <comment ref="B15" authorId="2" shapeId="0" xr:uid="{8A6C7935-ED5F-C44D-9ECA-00FCA8C56129}">
      <text>
        <r>
          <rPr>
            <b/>
            <sz val="10"/>
            <color rgb="FF000000"/>
            <rFont val="Tahoma"/>
            <family val="2"/>
          </rPr>
          <t xml:space="preserve">was 7040
</t>
        </r>
        <r>
          <rPr>
            <b/>
            <sz val="10"/>
            <color rgb="FF000000"/>
            <rFont val="Tahoma"/>
            <family val="2"/>
          </rPr>
          <t xml:space="preserve">
</t>
        </r>
        <r>
          <rPr>
            <b/>
            <sz val="10"/>
            <color rgb="FF000000"/>
            <rFont val="Tahoma"/>
            <family val="2"/>
          </rPr>
          <t>VNP40</t>
        </r>
      </text>
    </comment>
    <comment ref="B16" authorId="2" shapeId="0" xr:uid="{8DFA1B4B-A640-F74C-918C-1A82522BC0F7}">
      <text>
        <r>
          <rPr>
            <b/>
            <sz val="10"/>
            <color rgb="FF000000"/>
            <rFont val="Tahoma"/>
            <family val="2"/>
          </rPr>
          <t>was 14390</t>
        </r>
      </text>
    </comment>
    <comment ref="G16" authorId="1" shapeId="0" xr:uid="{273380FA-DA6F-954F-BCE5-DB446719C410}">
      <text>
        <r>
          <rPr>
            <b/>
            <sz val="10"/>
            <color rgb="FF000000"/>
            <rFont val="Tahoma"/>
            <family val="2"/>
          </rPr>
          <t>Dat's MacBook Pro:</t>
        </r>
        <r>
          <rPr>
            <sz val="10"/>
            <color rgb="FF000000"/>
            <rFont val="Tahoma"/>
            <family val="2"/>
          </rPr>
          <t xml:space="preserve">
</t>
        </r>
        <r>
          <rPr>
            <sz val="10"/>
            <color rgb="FF000000"/>
            <rFont val="Tahoma"/>
            <family val="2"/>
          </rPr>
          <t>12990</t>
        </r>
      </text>
    </comment>
    <comment ref="C17" authorId="0" shapeId="0" xr:uid="{3830CFF7-FD98-4069-94DD-BB0BDDE32C23}">
      <text>
        <r>
          <rPr>
            <sz val="12"/>
            <color theme="1"/>
            <rFont val="Aptos Narrow"/>
            <family val="2"/>
            <scheme val="minor"/>
          </rPr>
          <t>Người dùng Không xác định:
16490000</t>
        </r>
      </text>
    </comment>
    <comment ref="D17" authorId="0" shapeId="0" xr:uid="{70DCCF70-DB7C-44B5-861B-DA0D723E0AFF}">
      <text>
        <r>
          <rPr>
            <sz val="12"/>
            <color theme="1"/>
            <rFont val="Aptos Narrow"/>
            <family val="2"/>
            <scheme val="minor"/>
          </rPr>
          <t>Người dùng Không xác định:
16.490</t>
        </r>
      </text>
    </comment>
    <comment ref="C20" authorId="0" shapeId="0" xr:uid="{24503A6B-D26D-458A-8D82-9D299991186C}">
      <text>
        <r>
          <rPr>
            <sz val="12"/>
            <color theme="1"/>
            <rFont val="Aptos Narrow"/>
            <family val="2"/>
            <scheme val="minor"/>
          </rPr>
          <t>Người dùng Không xác định:
28190000</t>
        </r>
      </text>
    </comment>
    <comment ref="D20" authorId="0" shapeId="0" xr:uid="{E7B76728-4758-449D-95F5-5F5DA9A7573B}">
      <text>
        <r>
          <rPr>
            <sz val="12"/>
            <color theme="1"/>
            <rFont val="Aptos Narrow"/>
            <family val="2"/>
            <scheme val="minor"/>
          </rPr>
          <t>Người dùng Không xác định:
28.190</t>
        </r>
      </text>
    </comment>
    <comment ref="D21" authorId="0" shapeId="0" xr:uid="{65F3E167-F8FA-4E07-9118-E72A5B0CD630}">
      <text>
        <r>
          <rPr>
            <sz val="12"/>
            <color theme="1"/>
            <rFont val="Aptos Narrow"/>
            <family val="2"/>
            <scheme val="minor"/>
          </rPr>
          <t>Người dùng Không xác định:
38.990</t>
        </r>
      </text>
    </comment>
    <comment ref="C22" authorId="0" shapeId="0" xr:uid="{23A1C8B3-B5E0-4493-B551-11C7A25E5F6C}">
      <text>
        <r>
          <rPr>
            <sz val="12"/>
            <color theme="1"/>
            <rFont val="Aptos Narrow"/>
            <family val="2"/>
            <scheme val="minor"/>
          </rPr>
          <t>Người dùng Không xác định:
6.390</t>
        </r>
      </text>
    </comment>
    <comment ref="D22" authorId="0" shapeId="0" xr:uid="{EB240E24-9D08-40B0-A623-3201FA81E0F8}">
      <text>
        <r>
          <rPr>
            <sz val="12"/>
            <color theme="1"/>
            <rFont val="Aptos Narrow"/>
            <family val="2"/>
            <scheme val="minor"/>
          </rPr>
          <t>Người dùng Không xác định:
6.390</t>
        </r>
      </text>
    </comment>
    <comment ref="E22" authorId="2" shapeId="0" xr:uid="{93A55611-918A-EF44-8264-9DACBBAFAC9B}">
      <text>
        <r>
          <rPr>
            <b/>
            <sz val="10"/>
            <color rgb="FF000000"/>
            <rFont val="Tahoma"/>
            <family val="2"/>
          </rPr>
          <t>was 6190</t>
        </r>
        <r>
          <rPr>
            <sz val="10"/>
            <color rgb="FF000000"/>
            <rFont val="Tahoma"/>
            <family val="2"/>
          </rPr>
          <t xml:space="preserve">
</t>
        </r>
      </text>
    </comment>
    <comment ref="C23" authorId="0" shapeId="0" xr:uid="{A56B4C7F-F106-4443-9BC5-6BAC920DCB72}">
      <text>
        <r>
          <rPr>
            <sz val="12"/>
            <color theme="1"/>
            <rFont val="Aptos Narrow"/>
            <family val="2"/>
            <scheme val="minor"/>
          </rPr>
          <t>Người dùng Không xác định:
8290000</t>
        </r>
      </text>
    </comment>
    <comment ref="D23" authorId="0" shapeId="0" xr:uid="{9E4F9359-06D3-4952-8F2E-EB344D7CCF1F}">
      <text>
        <r>
          <rPr>
            <sz val="12"/>
            <color theme="1"/>
            <rFont val="Aptos Narrow"/>
            <family val="2"/>
            <scheme val="minor"/>
          </rPr>
          <t>Người dùng Không xác định:
7.990</t>
        </r>
      </text>
    </comment>
    <comment ref="E23" authorId="2" shapeId="0" xr:uid="{03979EF0-E3E6-F048-8B91-D9126D38BFBC}">
      <text>
        <r>
          <rPr>
            <b/>
            <sz val="10"/>
            <color rgb="FF000000"/>
            <rFont val="Tahoma"/>
            <family val="2"/>
          </rPr>
          <t>was 7790</t>
        </r>
        <r>
          <rPr>
            <sz val="10"/>
            <color rgb="FF000000"/>
            <rFont val="Tahoma"/>
            <family val="2"/>
          </rPr>
          <t xml:space="preserve">
</t>
        </r>
      </text>
    </comment>
    <comment ref="C24" authorId="0" shapeId="0" xr:uid="{CC2E414A-F6A8-4D68-A4F7-FC449B868F6E}">
      <text>
        <r>
          <rPr>
            <sz val="12"/>
            <color theme="1"/>
            <rFont val="Aptos Narrow"/>
            <family val="2"/>
            <scheme val="minor"/>
          </rPr>
          <t>Người dùng Không xác định:
7.290</t>
        </r>
      </text>
    </comment>
    <comment ref="D24" authorId="0" shapeId="0" xr:uid="{59D7D468-743A-4F64-AF10-FD525C35B690}">
      <text>
        <r>
          <rPr>
            <sz val="12"/>
            <color theme="1"/>
            <rFont val="Aptos Narrow"/>
            <family val="2"/>
            <scheme val="minor"/>
          </rPr>
          <t>Người dùng Không xác định:
7.290</t>
        </r>
      </text>
    </comment>
    <comment ref="E24" authorId="2" shapeId="0" xr:uid="{DFE200BB-C2EF-5D4A-8C8D-70F1D08A6B2E}">
      <text>
        <r>
          <rPr>
            <b/>
            <sz val="10"/>
            <color rgb="FF000000"/>
            <rFont val="Tahoma"/>
            <family val="2"/>
          </rPr>
          <t>was 6990</t>
        </r>
        <r>
          <rPr>
            <sz val="10"/>
            <color rgb="FF000000"/>
            <rFont val="Tahoma"/>
            <family val="2"/>
          </rPr>
          <t xml:space="preserve">
</t>
        </r>
      </text>
    </comment>
    <comment ref="C25" authorId="0" shapeId="0" xr:uid="{652D66AB-7D80-43A9-A1C0-A428AE3CBB6D}">
      <text>
        <r>
          <rPr>
            <sz val="12"/>
            <color theme="1"/>
            <rFont val="Aptos Narrow"/>
            <family val="2"/>
            <scheme val="minor"/>
          </rPr>
          <t>Người dùng Không xác định:
8.790</t>
        </r>
      </text>
    </comment>
    <comment ref="D25" authorId="0" shapeId="0" xr:uid="{990E3309-B015-4139-84BC-B24076C86DF6}">
      <text>
        <r>
          <rPr>
            <sz val="12"/>
            <color theme="1"/>
            <rFont val="Aptos Narrow"/>
            <family val="2"/>
            <scheme val="minor"/>
          </rPr>
          <t>Người dùng Không xác định:
8.790</t>
        </r>
      </text>
    </comment>
    <comment ref="E25" authorId="2" shapeId="0" xr:uid="{71BCD634-4625-BC43-B9F4-464A5886C75C}">
      <text>
        <r>
          <rPr>
            <b/>
            <sz val="10"/>
            <color rgb="FF000000"/>
            <rFont val="Tahoma"/>
            <family val="2"/>
          </rPr>
          <t>was 8590</t>
        </r>
        <r>
          <rPr>
            <sz val="10"/>
            <color rgb="FF000000"/>
            <rFont val="Tahoma"/>
            <family val="2"/>
          </rPr>
          <t xml:space="preserve">
</t>
        </r>
      </text>
    </comment>
    <comment ref="C26" authorId="0" shapeId="0" xr:uid="{4826F28F-172D-4BAA-A5DE-6E3A7419F6A1}">
      <text>
        <r>
          <rPr>
            <sz val="12"/>
            <color theme="1"/>
            <rFont val="Aptos Narrow"/>
            <family val="2"/>
            <scheme val="minor"/>
          </rPr>
          <t>Người dùng Không xác định:
11990000</t>
        </r>
      </text>
    </comment>
    <comment ref="D26" authorId="0" shapeId="0" xr:uid="{46FE8A46-FBA8-4E1C-A634-18E9825855A6}">
      <text>
        <r>
          <rPr>
            <sz val="12"/>
            <color theme="1"/>
            <rFont val="Aptos Narrow"/>
            <family val="2"/>
            <scheme val="minor"/>
          </rPr>
          <t>Người dùng Không xác định:
9.190</t>
        </r>
      </text>
    </comment>
    <comment ref="E26" authorId="2" shapeId="0" xr:uid="{8F5F0503-2187-C443-9883-457C5B007CAE}">
      <text>
        <r>
          <rPr>
            <b/>
            <sz val="10"/>
            <color rgb="FF000000"/>
            <rFont val="Tahoma"/>
            <family val="2"/>
          </rPr>
          <t>was 8990</t>
        </r>
        <r>
          <rPr>
            <sz val="10"/>
            <color rgb="FF000000"/>
            <rFont val="Tahoma"/>
            <family val="2"/>
          </rPr>
          <t xml:space="preserve">
</t>
        </r>
      </text>
    </comment>
    <comment ref="D27" authorId="0" shapeId="0" xr:uid="{859A5E39-9AC2-4114-A7BC-A98131A374F8}">
      <text>
        <r>
          <rPr>
            <sz val="12"/>
            <color theme="1"/>
            <rFont val="Aptos Narrow"/>
            <family val="2"/>
            <scheme val="minor"/>
          </rPr>
          <t>Người dùng Không xác định:
11.990</t>
        </r>
      </text>
    </comment>
    <comment ref="E27" authorId="2" shapeId="0" xr:uid="{9F3F3946-437F-6D4C-A7BE-2EC6AC589C70}">
      <text>
        <r>
          <rPr>
            <b/>
            <sz val="10"/>
            <color rgb="FF000000"/>
            <rFont val="Tahoma"/>
            <family val="2"/>
          </rPr>
          <t>was 11990</t>
        </r>
        <r>
          <rPr>
            <sz val="10"/>
            <color rgb="FF000000"/>
            <rFont val="Tahoma"/>
            <family val="2"/>
          </rPr>
          <t xml:space="preserve">
</t>
        </r>
      </text>
    </comment>
    <comment ref="C28" authorId="0" shapeId="0" xr:uid="{772B2C50-2C0D-40DA-A242-ABBE3E71005E}">
      <text>
        <r>
          <rPr>
            <sz val="12"/>
            <color theme="1"/>
            <rFont val="Aptos Narrow"/>
            <family val="2"/>
            <scheme val="minor"/>
          </rPr>
          <t>Người dùng Không xác định:
9990000</t>
        </r>
      </text>
    </comment>
    <comment ref="D28" authorId="0" shapeId="0" xr:uid="{DCA4EAD6-A1DD-407A-92F5-3896CCC2F36A}">
      <text>
        <r>
          <rPr>
            <sz val="12"/>
            <color theme="1"/>
            <rFont val="Aptos Narrow"/>
            <family val="2"/>
            <scheme val="minor"/>
          </rPr>
          <t>Người dùng Không xác định:
9.990</t>
        </r>
      </text>
    </comment>
    <comment ref="E28" authorId="2" shapeId="0" xr:uid="{3F7705DE-DF3A-D64F-A849-0449DC480F84}">
      <text>
        <r>
          <rPr>
            <b/>
            <sz val="10"/>
            <color rgb="FF000000"/>
            <rFont val="Tahoma"/>
            <family val="2"/>
          </rPr>
          <t>was 9690</t>
        </r>
        <r>
          <rPr>
            <sz val="10"/>
            <color rgb="FF000000"/>
            <rFont val="Tahoma"/>
            <family val="2"/>
          </rPr>
          <t xml:space="preserve">
</t>
        </r>
      </text>
    </comment>
    <comment ref="C29" authorId="0" shapeId="0" xr:uid="{A3A19A4D-1624-4867-88B9-A597F7694585}">
      <text>
        <r>
          <rPr>
            <sz val="12"/>
            <color theme="1"/>
            <rFont val="Aptos Narrow"/>
            <family val="2"/>
            <scheme val="minor"/>
          </rPr>
          <t>Người dùng Không xác định:
12990000</t>
        </r>
      </text>
    </comment>
    <comment ref="D29" authorId="0" shapeId="0" xr:uid="{D160D706-41DE-4CD3-83E7-CA6385C3112A}">
      <text>
        <r>
          <rPr>
            <sz val="12"/>
            <color theme="1"/>
            <rFont val="Aptos Narrow"/>
            <family val="2"/>
            <scheme val="minor"/>
          </rPr>
          <t>Người dùng Không xác định:
12.490</t>
        </r>
      </text>
    </comment>
    <comment ref="E29" authorId="2" shapeId="0" xr:uid="{D2D228F7-2792-EE45-A180-A35DDA60DDF0}">
      <text>
        <r>
          <rPr>
            <b/>
            <sz val="10"/>
            <color rgb="FF000000"/>
            <rFont val="Tahoma"/>
            <family val="2"/>
          </rPr>
          <t>was 12490</t>
        </r>
        <r>
          <rPr>
            <sz val="10"/>
            <color rgb="FF000000"/>
            <rFont val="Tahoma"/>
            <family val="2"/>
          </rPr>
          <t xml:space="preserve">
</t>
        </r>
      </text>
    </comment>
    <comment ref="C30" authorId="0" shapeId="0" xr:uid="{41D787E9-81A4-4EF4-9063-82BBB4B021E3}">
      <text>
        <r>
          <rPr>
            <sz val="12"/>
            <color theme="1"/>
            <rFont val="Aptos Narrow"/>
            <family val="2"/>
            <scheme val="minor"/>
          </rPr>
          <t xml:space="preserve">Người dùng Không xác định:
</t>
        </r>
      </text>
    </comment>
    <comment ref="B31" authorId="2" shapeId="0" xr:uid="{FCBFF789-CE4E-C44F-81E9-BCB5B8D6A756}">
      <text>
        <r>
          <rPr>
            <b/>
            <sz val="10"/>
            <color rgb="FF000000"/>
            <rFont val="Tahoma"/>
            <family val="2"/>
          </rPr>
          <t xml:space="preserve">was 5550
</t>
        </r>
        <r>
          <rPr>
            <b/>
            <sz val="10"/>
            <color rgb="FF000000"/>
            <rFont val="Tahoma"/>
            <family val="2"/>
          </rPr>
          <t xml:space="preserve">
</t>
        </r>
        <r>
          <rPr>
            <b/>
            <sz val="10"/>
            <color rgb="FF000000"/>
            <rFont val="Tahoma"/>
            <family val="2"/>
          </rPr>
          <t>VNP40</t>
        </r>
      </text>
    </comment>
    <comment ref="B32" authorId="2" shapeId="0" xr:uid="{42CAEF08-8D48-D544-BB46-C3C13F6F5C13}">
      <text>
        <r>
          <rPr>
            <b/>
            <sz val="10"/>
            <color rgb="FF000000"/>
            <rFont val="Tahoma"/>
            <family val="2"/>
          </rPr>
          <t xml:space="preserve">was 4490
</t>
        </r>
      </text>
    </comment>
    <comment ref="C32" authorId="0" shapeId="0" xr:uid="{8709C068-E338-1248-8669-64F2A9BE59C3}">
      <text>
        <r>
          <rPr>
            <sz val="12"/>
            <color theme="1"/>
            <rFont val="Aptos Narrow"/>
            <family val="2"/>
            <scheme val="minor"/>
          </rPr>
          <t>Người dùng Không xác định:
4290000</t>
        </r>
      </text>
    </comment>
    <comment ref="D32" authorId="0" shapeId="0" xr:uid="{862BAD58-BEB1-A94A-BA23-E1CF99ECC7B8}">
      <text>
        <r>
          <rPr>
            <sz val="12"/>
            <color theme="1"/>
            <rFont val="Aptos Narrow"/>
            <family val="2"/>
            <scheme val="minor"/>
          </rPr>
          <t>Người dùng Không xác định:
4.290</t>
        </r>
      </text>
    </comment>
    <comment ref="E32" authorId="2" shapeId="0" xr:uid="{B4EB3AB1-238E-AF45-81CF-9500AC89D669}">
      <text>
        <r>
          <rPr>
            <b/>
            <sz val="10"/>
            <color rgb="FF000000"/>
            <rFont val="Tahoma"/>
            <family val="2"/>
          </rPr>
          <t>was 4290</t>
        </r>
        <r>
          <rPr>
            <sz val="10"/>
            <color rgb="FF000000"/>
            <rFont val="Tahoma"/>
            <family val="2"/>
          </rPr>
          <t xml:space="preserve">
</t>
        </r>
      </text>
    </comment>
    <comment ref="B33" authorId="2" shapeId="0" xr:uid="{B461E0F7-04E2-D149-995D-7C9D92E0781A}">
      <text>
        <r>
          <rPr>
            <b/>
            <sz val="10"/>
            <color rgb="FF000000"/>
            <rFont val="Tahoma"/>
            <family val="2"/>
          </rPr>
          <t>was 3190</t>
        </r>
      </text>
    </comment>
    <comment ref="C33" authorId="0" shapeId="0" xr:uid="{46ECF55C-9EE6-804C-A46E-C5450E275447}">
      <text>
        <r>
          <rPr>
            <sz val="12"/>
            <color theme="1"/>
            <rFont val="Aptos Narrow"/>
            <family val="2"/>
            <scheme val="minor"/>
          </rPr>
          <t>Người dùng Không xác định:
3090000</t>
        </r>
      </text>
    </comment>
    <comment ref="D33" authorId="0" shapeId="0" xr:uid="{AC6BBB89-6296-0941-BBBD-53A9ED034D63}">
      <text>
        <r>
          <rPr>
            <sz val="12"/>
            <color theme="1"/>
            <rFont val="Aptos Narrow"/>
            <family val="2"/>
            <scheme val="minor"/>
          </rPr>
          <t>Người dùng Không xác định:
2.900</t>
        </r>
      </text>
    </comment>
    <comment ref="E33" authorId="2" shapeId="0" xr:uid="{5EE419DA-57EA-3847-95D1-B97BB19BE9FC}">
      <text>
        <r>
          <rPr>
            <b/>
            <sz val="10"/>
            <color rgb="FF000000"/>
            <rFont val="Tahoma"/>
            <family val="2"/>
          </rPr>
          <t>was 2990</t>
        </r>
        <r>
          <rPr>
            <sz val="10"/>
            <color rgb="FF000000"/>
            <rFont val="Tahoma"/>
            <family val="2"/>
          </rPr>
          <t xml:space="preserve">
</t>
        </r>
      </text>
    </comment>
    <comment ref="C34" authorId="0" shapeId="0" xr:uid="{C4A59293-10B7-4147-ABB0-F65CFC27740E}">
      <text>
        <r>
          <rPr>
            <sz val="12"/>
            <color theme="1"/>
            <rFont val="Aptos Narrow"/>
            <family val="2"/>
            <scheme val="minor"/>
          </rPr>
          <t>Người dùng Không xác định:
6190000</t>
        </r>
      </text>
    </comment>
    <comment ref="D34" authorId="0" shapeId="0" xr:uid="{97EECE9A-7897-954B-A368-795D8BC4A316}">
      <text>
        <r>
          <rPr>
            <sz val="12"/>
            <color theme="1"/>
            <rFont val="Aptos Narrow"/>
            <family val="2"/>
            <scheme val="minor"/>
          </rPr>
          <t>Người dùng Không xác định:
6.190</t>
        </r>
      </text>
    </comment>
    <comment ref="E34" authorId="2" shapeId="0" xr:uid="{5CCA47EF-E726-0143-B4B4-6073A209C8DA}">
      <text>
        <r>
          <rPr>
            <b/>
            <sz val="10"/>
            <color rgb="FF000000"/>
            <rFont val="Tahoma"/>
            <family val="2"/>
          </rPr>
          <t>was 5990</t>
        </r>
        <r>
          <rPr>
            <sz val="10"/>
            <color rgb="FF000000"/>
            <rFont val="Tahoma"/>
            <family val="2"/>
          </rPr>
          <t xml:space="preserve">
</t>
        </r>
      </text>
    </comment>
    <comment ref="C35" authorId="0" shapeId="0" xr:uid="{42E6AF73-7BD9-6645-9D1F-7A782ABF6CD7}">
      <text>
        <r>
          <rPr>
            <sz val="12"/>
            <color theme="1"/>
            <rFont val="Aptos Narrow"/>
            <family val="2"/>
            <scheme val="minor"/>
          </rPr>
          <t>Người dùng Không xác định:29390000</t>
        </r>
      </text>
    </comment>
    <comment ref="D35" authorId="0" shapeId="0" xr:uid="{F583EE08-28AD-FD45-8480-DCBA007716EB}">
      <text>
        <r>
          <rPr>
            <sz val="12"/>
            <color theme="1"/>
            <rFont val="Aptos Narrow"/>
            <family val="2"/>
            <scheme val="minor"/>
          </rPr>
          <t>Người dùng Không xác định:
29.394</t>
        </r>
      </text>
    </comment>
    <comment ref="C36" authorId="0" shapeId="0" xr:uid="{E1D7F2A7-2507-CD4E-89D9-766032637BDE}">
      <text>
        <r>
          <rPr>
            <sz val="12"/>
            <color theme="1"/>
            <rFont val="Aptos Narrow"/>
            <family val="2"/>
            <scheme val="minor"/>
          </rPr>
          <t>Người dùng Không xác định:
15690000</t>
        </r>
      </text>
    </comment>
    <comment ref="C37" authorId="0" shapeId="0" xr:uid="{9DC19521-4FBA-AE45-BD3D-E43FDE90D8AA}">
      <text>
        <r>
          <rPr>
            <sz val="12"/>
            <color theme="1"/>
            <rFont val="Aptos Narrow"/>
            <family val="2"/>
            <scheme val="minor"/>
          </rPr>
          <t xml:space="preserve">Người dùng Không xác định:
24990000
</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Price Check Tool</author>
    <author>TrangChit</author>
    <author>chit trang</author>
  </authors>
  <commentList>
    <comment ref="C2" authorId="0" shapeId="0" xr:uid="{7B313501-FFE5-D346-B208-7BD295A22F14}">
      <text>
        <r>
          <rPr>
            <sz val="12"/>
            <color rgb="FF000000"/>
            <rFont val="Aptos Narrow"/>
            <family val="2"/>
          </rPr>
          <t>was 17,590,000</t>
        </r>
      </text>
    </comment>
    <comment ref="C3" authorId="0" shapeId="0" xr:uid="{F0B5C939-CBAA-114E-90CE-1B21517E394B}">
      <text>
        <r>
          <rPr>
            <sz val="12"/>
            <color rgb="FF000000"/>
            <rFont val="Aptos Narrow"/>
            <family val="2"/>
          </rPr>
          <t>was 24,390,000</t>
        </r>
      </text>
    </comment>
    <comment ref="D3" authorId="1" shapeId="0" xr:uid="{A057F43A-5CD7-A14E-8CA1-3D903C6C92F5}">
      <text>
        <r>
          <rPr>
            <b/>
            <sz val="10"/>
            <color rgb="FF000000"/>
            <rFont val="Tahoma"/>
            <family val="2"/>
          </rPr>
          <t>TrangChit:</t>
        </r>
        <r>
          <rPr>
            <sz val="10"/>
            <color rgb="FF000000"/>
            <rFont val="Tahoma"/>
            <family val="2"/>
          </rPr>
          <t xml:space="preserve">
Sai: 24.390.000. Giá FPT tháng 5/2026: 24.490.000. Nguồn: fptshop.com.vn/dien-thoai/iphone-17</t>
        </r>
      </text>
    </comment>
    <comment ref="F3" authorId="2" shapeId="0" xr:uid="{AA2F9535-4B94-4AEA-8D73-A17078CE67E0}">
      <text>
        <r>
          <rPr>
            <sz val="12"/>
            <color theme="1"/>
            <rFont val="Aptos Narrow"/>
            <family val="2"/>
            <scheme val="minor"/>
          </rPr>
          <t>chit trang:
24.390</t>
        </r>
      </text>
    </comment>
    <comment ref="D4" authorId="1" shapeId="0" xr:uid="{D5C2A5D6-C544-CB46-ADEB-B6C693CB7756}">
      <text>
        <r>
          <rPr>
            <b/>
            <sz val="10"/>
            <color rgb="FF000000"/>
            <rFont val="Tahoma"/>
            <family val="2"/>
          </rPr>
          <t>TrangChit:</t>
        </r>
        <r>
          <rPr>
            <sz val="10"/>
            <color rgb="FF000000"/>
            <rFont val="Tahoma"/>
            <family val="2"/>
          </rPr>
          <t xml:space="preserve">
Sai: 22.890.000. Giá FPT tháng 5/2026: 22.990.000. Nguồn: fptshop.com.vn/dien-thoai/iphone-air</t>
        </r>
      </text>
    </comment>
    <comment ref="E4" authorId="0" shapeId="0" xr:uid="{FD5557FD-B033-834B-A208-10BAF6A773C5}">
      <text>
        <r>
          <rPr>
            <sz val="12"/>
            <color rgb="FF000000"/>
            <rFont val="Aptos Narrow"/>
            <family val="2"/>
          </rPr>
          <t xml:space="preserve">was 22,990,000
</t>
        </r>
        <r>
          <rPr>
            <sz val="12"/>
            <color rgb="FF000000"/>
            <rFont val="Aptos Narrow"/>
            <family val="2"/>
          </rPr>
          <t xml:space="preserve">base 23,490,000
</t>
        </r>
        <r>
          <rPr>
            <sz val="12"/>
            <color rgb="FF000000"/>
            <rFont val="Aptos Narrow"/>
            <family val="2"/>
          </rPr>
          <t xml:space="preserve">discount 500,000
</t>
        </r>
        <r>
          <rPr>
            <sz val="12"/>
            <color rgb="FF000000"/>
            <rFont val="Aptos Narrow"/>
            <family val="2"/>
          </rPr>
          <t>Giảm thêm 500,000 cho khách hàng cũ của Viettel</t>
        </r>
      </text>
    </comment>
    <comment ref="C5" authorId="0" shapeId="0" xr:uid="{52721E0E-EB77-6E44-9A4F-4803FE6E7C61}">
      <text>
        <r>
          <rPr>
            <sz val="12"/>
            <color rgb="FF000000"/>
            <rFont val="Aptos Narrow"/>
            <family val="2"/>
          </rPr>
          <t>was 34,690,000</t>
        </r>
      </text>
    </comment>
    <comment ref="D5" authorId="0" shapeId="0" xr:uid="{0626D824-DAB6-0A46-849E-51E51BB5DF37}">
      <text>
        <r>
          <rPr>
            <sz val="12"/>
            <color rgb="FF000000"/>
            <rFont val="Aptos Narrow"/>
            <family val="2"/>
          </rPr>
          <t>was 34,590,000</t>
        </r>
      </text>
    </comment>
    <comment ref="E5" authorId="0" shapeId="0" xr:uid="{74D05E67-8B85-D34B-A9E6-81D0E2D19CD0}">
      <text>
        <r>
          <rPr>
            <sz val="12"/>
            <color rgb="FF000000"/>
            <rFont val="Aptos Narrow"/>
            <family val="2"/>
          </rPr>
          <t xml:space="preserve">was 33,190,000
</t>
        </r>
        <r>
          <rPr>
            <sz val="12"/>
            <color rgb="FF000000"/>
            <rFont val="Aptos Narrow"/>
            <family val="2"/>
          </rPr>
          <t xml:space="preserve">base 33,690,000
</t>
        </r>
        <r>
          <rPr>
            <sz val="12"/>
            <color rgb="FF000000"/>
            <rFont val="Aptos Narrow"/>
            <family val="2"/>
          </rPr>
          <t xml:space="preserve">discount 500,000
</t>
        </r>
        <r>
          <rPr>
            <sz val="12"/>
            <color rgb="FF000000"/>
            <rFont val="Aptos Narrow"/>
            <family val="2"/>
          </rPr>
          <t>Giảm thêm 500,000 cho khách hàng cũ của Viettel</t>
        </r>
      </text>
    </comment>
    <comment ref="F5" authorId="0" shapeId="0" xr:uid="{6B730A64-039A-BB41-A707-DB1CC733EDBE}">
      <text>
        <r>
          <rPr>
            <sz val="12"/>
            <color theme="1"/>
            <rFont val="Aptos Narrow"/>
            <family val="2"/>
            <scheme val="minor"/>
          </rPr>
          <t>was 33,990,000</t>
        </r>
      </text>
    </comment>
    <comment ref="D6" authorId="0" shapeId="0" xr:uid="{8C4AFFFC-7126-7347-A694-7368D24E37AD}">
      <text>
        <r>
          <rPr>
            <sz val="12"/>
            <color rgb="FF000000"/>
            <rFont val="Aptos Narrow"/>
            <family val="2"/>
          </rPr>
          <t>was 36,690,000</t>
        </r>
      </text>
    </comment>
    <comment ref="E6" authorId="0" shapeId="0" xr:uid="{071C6589-B665-1C46-90C5-3785FC392DE6}">
      <text>
        <r>
          <rPr>
            <sz val="12"/>
            <color rgb="FF000000"/>
            <rFont val="Aptos Narrow"/>
            <family val="2"/>
          </rPr>
          <t xml:space="preserve">was 36,290,000
</t>
        </r>
        <r>
          <rPr>
            <sz val="12"/>
            <color rgb="FF000000"/>
            <rFont val="Aptos Narrow"/>
            <family val="2"/>
          </rPr>
          <t xml:space="preserve">base 36,490,000
</t>
        </r>
        <r>
          <rPr>
            <sz val="12"/>
            <color rgb="FF000000"/>
            <rFont val="Aptos Narrow"/>
            <family val="2"/>
          </rPr>
          <t xml:space="preserve">discount 500,000
</t>
        </r>
        <r>
          <rPr>
            <sz val="12"/>
            <color rgb="FF000000"/>
            <rFont val="Aptos Narrow"/>
            <family val="2"/>
          </rPr>
          <t>Giảm thêm 500,000 cho khách hàng của Viettel</t>
        </r>
      </text>
    </comment>
    <comment ref="G6" authorId="0" shapeId="0" xr:uid="{CC5179B0-8117-DF40-8BA6-B805A5D981CD}">
      <text>
        <r>
          <rPr>
            <sz val="12"/>
            <color rgb="FF000000"/>
            <rFont val="Aptos Narrow"/>
            <family val="2"/>
          </rPr>
          <t>was 36,790,000</t>
        </r>
      </text>
    </comment>
    <comment ref="F7" authorId="0" shapeId="0" xr:uid="{FE11D68D-CBBD-7D41-99CC-09603BAB9054}">
      <text>
        <r>
          <rPr>
            <sz val="12"/>
            <color rgb="FF000000"/>
            <rFont val="Aptos Narrow"/>
            <family val="2"/>
          </rPr>
          <t>was 12,990,000</t>
        </r>
      </text>
    </comment>
    <comment ref="C9" authorId="0" shapeId="0" xr:uid="{56BB5907-DB97-1D4A-A215-CAFD66A57A42}">
      <text>
        <r>
          <rPr>
            <sz val="12"/>
            <color rgb="FF000000"/>
            <rFont val="Aptos Narrow"/>
            <family val="2"/>
          </rPr>
          <t>was 24,490,000</t>
        </r>
      </text>
    </comment>
    <comment ref="G13" authorId="0" shapeId="0" xr:uid="{E524CB4B-7879-E54D-AA87-2F7B9844D4BB}">
      <text>
        <r>
          <rPr>
            <sz val="12"/>
            <color rgb="FF000000"/>
            <rFont val="Aptos Narrow"/>
            <family val="2"/>
          </rPr>
          <t>was 11,890,000</t>
        </r>
      </text>
    </comment>
    <comment ref="D14" authorId="0" shapeId="0" xr:uid="{1791AF63-2F06-9D4C-8B4E-A78695BEE62C}">
      <text>
        <r>
          <rPr>
            <sz val="12"/>
            <color rgb="FF000000"/>
            <rFont val="Aptos Narrow"/>
            <family val="2"/>
          </rPr>
          <t>was 13,290,000</t>
        </r>
      </text>
    </comment>
    <comment ref="E14" authorId="0" shapeId="0" xr:uid="{ADD82F3F-8E72-FC4C-8C82-9A67BC430DEB}">
      <text>
        <r>
          <rPr>
            <sz val="12"/>
            <color rgb="FF000000"/>
            <rFont val="Aptos Narrow"/>
            <family val="2"/>
          </rPr>
          <t xml:space="preserve">was 13,290,000
</t>
        </r>
        <r>
          <rPr>
            <sz val="12"/>
            <color rgb="FF000000"/>
            <rFont val="Aptos Narrow"/>
            <family val="2"/>
          </rPr>
          <t xml:space="preserve">base 13,490,000
</t>
        </r>
        <r>
          <rPr>
            <sz val="12"/>
            <color rgb="FF000000"/>
            <rFont val="Aptos Narrow"/>
            <family val="2"/>
          </rPr>
          <t xml:space="preserve">discount 200,000
</t>
        </r>
        <r>
          <rPr>
            <sz val="12"/>
            <color rgb="FF000000"/>
            <rFont val="Aptos Narrow"/>
            <family val="2"/>
          </rPr>
          <t>Giảm thêm 200,000 cho học sinh, sinh viên, giáo viên</t>
        </r>
      </text>
    </comment>
    <comment ref="F14" authorId="0" shapeId="0" xr:uid="{93D867AE-C91C-3042-870B-D03131775F1D}">
      <text>
        <r>
          <rPr>
            <sz val="12"/>
            <color theme="1"/>
            <rFont val="Aptos Narrow"/>
            <family val="2"/>
            <scheme val="minor"/>
          </rPr>
          <t>was 13.290,000</t>
        </r>
      </text>
    </comment>
    <comment ref="E15" authorId="0" shapeId="0" xr:uid="{E9FABBD8-0D30-7342-ADB6-1FA101B3AFA6}">
      <text>
        <r>
          <rPr>
            <sz val="12"/>
            <color rgb="FF000000"/>
            <rFont val="Aptos Narrow"/>
            <family val="2"/>
          </rPr>
          <t xml:space="preserve">was 9,190,000
</t>
        </r>
        <r>
          <rPr>
            <sz val="12"/>
            <color rgb="FF000000"/>
            <rFont val="Aptos Narrow"/>
            <family val="2"/>
          </rPr>
          <t xml:space="preserve">base 9,190,000
</t>
        </r>
        <r>
          <rPr>
            <sz val="12"/>
            <color rgb="FF000000"/>
            <rFont val="Aptos Narrow"/>
            <family val="2"/>
          </rPr>
          <t xml:space="preserve">discount 200,000
</t>
        </r>
        <r>
          <rPr>
            <sz val="12"/>
            <color rgb="FF000000"/>
            <rFont val="Aptos Narrow"/>
            <family val="2"/>
          </rPr>
          <t>Giảm thêm 200,000 cho học sinh, sinh viên, giáo viên</t>
        </r>
      </text>
    </comment>
    <comment ref="C16" authorId="0" shapeId="0" xr:uid="{87C28208-B13E-8245-9334-21E652B0B43B}">
      <text>
        <r>
          <rPr>
            <sz val="12"/>
            <color rgb="FF000000"/>
            <rFont val="Aptos Narrow"/>
            <family val="2"/>
          </rPr>
          <t>was 15,290,000</t>
        </r>
      </text>
    </comment>
    <comment ref="F16" authorId="0" shapeId="0" xr:uid="{4F42F620-963D-2344-93BB-EA96BC94B5B0}">
      <text>
        <r>
          <rPr>
            <sz val="12"/>
            <color theme="1"/>
            <rFont val="Aptos Narrow"/>
            <family val="2"/>
            <scheme val="minor"/>
          </rPr>
          <t>was 15,290,000</t>
        </r>
      </text>
    </comment>
    <comment ref="E17" authorId="0" shapeId="0" xr:uid="{DF83195A-4751-5F4A-9807-6503660A466D}">
      <text>
        <r>
          <rPr>
            <sz val="12"/>
            <color rgb="FF000000"/>
            <rFont val="Aptos Narrow"/>
            <family val="2"/>
          </rPr>
          <t xml:space="preserve">was 15,790,000
</t>
        </r>
        <r>
          <rPr>
            <sz val="12"/>
            <color rgb="FF000000"/>
            <rFont val="Aptos Narrow"/>
            <family val="2"/>
          </rPr>
          <t xml:space="preserve">base 15,990,000
</t>
        </r>
        <r>
          <rPr>
            <sz val="12"/>
            <color rgb="FF000000"/>
            <rFont val="Aptos Narrow"/>
            <family val="2"/>
          </rPr>
          <t xml:space="preserve">discount 200,000
</t>
        </r>
        <r>
          <rPr>
            <sz val="12"/>
            <color rgb="FF000000"/>
            <rFont val="Aptos Narrow"/>
            <family val="2"/>
          </rPr>
          <t>Giảm thêm 200,000 cho học sinh, sinh viên, giáo viên</t>
        </r>
      </text>
    </comment>
    <comment ref="D18" authorId="0" shapeId="0" xr:uid="{CA267E37-816E-0042-86E8-0575D1F17467}">
      <text>
        <r>
          <rPr>
            <sz val="12"/>
            <color rgb="FF000000"/>
            <rFont val="Aptos Narrow"/>
            <family val="2"/>
          </rPr>
          <t>was 19,990,000</t>
        </r>
      </text>
    </comment>
    <comment ref="F19" authorId="0" shapeId="0" xr:uid="{14A88733-CDA8-1343-BC89-3678DF36B514}">
      <text>
        <r>
          <rPr>
            <sz val="12"/>
            <color rgb="FF000000"/>
            <rFont val="Aptos Narrow"/>
            <family val="2"/>
          </rPr>
          <t>was 21,990,000</t>
        </r>
      </text>
    </comment>
    <comment ref="G19" authorId="0" shapeId="0" xr:uid="{B8091520-CA0A-7548-B295-02BF2C7E83E4}">
      <text>
        <r>
          <rPr>
            <sz val="12"/>
            <color rgb="FF000000"/>
            <rFont val="Aptos Narrow"/>
            <family val="2"/>
          </rPr>
          <t>was 21,590,000</t>
        </r>
      </text>
    </comment>
    <comment ref="C21" authorId="0" shapeId="0" xr:uid="{87179D0D-B45F-EB4A-815D-C700F3B0EBBD}">
      <text>
        <r>
          <rPr>
            <sz val="12"/>
            <color rgb="FF000000"/>
            <rFont val="Aptos Narrow"/>
            <family val="2"/>
          </rPr>
          <t>was 38,890,000</t>
        </r>
      </text>
    </comment>
    <comment ref="F25" authorId="0" shapeId="0" xr:uid="{6C6855D0-613B-564D-B0E1-5F4141B427A2}">
      <text>
        <r>
          <rPr>
            <sz val="12"/>
            <color theme="1"/>
            <rFont val="Aptos Narrow"/>
            <family val="2"/>
            <scheme val="minor"/>
          </rPr>
          <t>was 8,390,000</t>
        </r>
      </text>
    </comment>
    <comment ref="D26" authorId="0" shapeId="0" xr:uid="{7BB72797-8E1F-F647-85FC-4F406EBBA6EA}">
      <text>
        <r>
          <rPr>
            <sz val="12"/>
            <color rgb="FF000000"/>
            <rFont val="Aptos Narrow"/>
            <family val="2"/>
          </rPr>
          <t>was 11,990,000</t>
        </r>
      </text>
    </comment>
    <comment ref="C31" authorId="0" shapeId="0" xr:uid="{2D08E4A2-85D5-6444-8BC8-7F5D64F71AD9}">
      <text>
        <r>
          <rPr>
            <sz val="12"/>
            <color rgb="FF000000"/>
            <rFont val="Aptos Narrow"/>
            <family val="2"/>
          </rPr>
          <t>was OOS</t>
        </r>
      </text>
    </comment>
    <comment ref="D31" authorId="0" shapeId="0" xr:uid="{9B3B1EAC-450B-D94F-8EAD-BB76777F7DC7}">
      <text>
        <r>
          <rPr>
            <sz val="12"/>
            <color rgb="FF000000"/>
            <rFont val="Aptos Narrow"/>
            <family val="2"/>
          </rPr>
          <t>was OOS</t>
        </r>
      </text>
    </comment>
    <comment ref="F33" authorId="0" shapeId="0" xr:uid="{382A0161-4E78-0F4B-9BBD-817B72FEE39B}">
      <text>
        <r>
          <rPr>
            <sz val="12"/>
            <color theme="1"/>
            <rFont val="Aptos Narrow"/>
            <family val="2"/>
            <scheme val="minor"/>
          </rPr>
          <t>was 3,490,000</t>
        </r>
      </text>
    </comment>
    <comment ref="G33" authorId="0" shapeId="0" xr:uid="{04BA360A-4100-F946-9829-A0B24E190396}">
      <text>
        <r>
          <rPr>
            <sz val="12"/>
            <color rgb="FF000000"/>
            <rFont val="Aptos Narrow"/>
            <family val="2"/>
          </rPr>
          <t>was 3,190,000</t>
        </r>
      </text>
    </comment>
    <comment ref="G34" authorId="0" shapeId="0" xr:uid="{B12943F9-C005-A34D-A971-4C6A8EC4B99A}">
      <text>
        <r>
          <rPr>
            <sz val="12"/>
            <color rgb="FF000000"/>
            <rFont val="Aptos Narrow"/>
            <family val="2"/>
          </rPr>
          <t>was 6,290,000</t>
        </r>
      </text>
    </comment>
    <comment ref="G36" authorId="0" shapeId="0" xr:uid="{F68CDE85-43A2-164F-80E5-D1005BDFC59A}">
      <text>
        <r>
          <rPr>
            <sz val="12"/>
            <color rgb="FF000000"/>
            <rFont val="Aptos Narrow"/>
            <family val="2"/>
          </rPr>
          <t>was 15,890,000</t>
        </r>
      </text>
    </comment>
    <comment ref="D39" authorId="0" shapeId="0" xr:uid="{319C67E9-CE90-B546-8724-65F570FC731E}">
      <text>
        <r>
          <rPr>
            <sz val="12"/>
            <color rgb="FF000000"/>
            <rFont val="Aptos Narrow"/>
            <family val="2"/>
          </rPr>
          <t>was 41,490,000</t>
        </r>
      </text>
    </comment>
    <comment ref="D40" authorId="0" shapeId="0" xr:uid="{3EC090CC-B8BE-AB4E-88D1-B687F7E1185D}">
      <text>
        <r>
          <rPr>
            <sz val="12"/>
            <color rgb="FF000000"/>
            <rFont val="Aptos Narrow"/>
            <family val="2"/>
          </rPr>
          <t>was 63,990,000</t>
        </r>
      </text>
    </comment>
    <comment ref="F40" authorId="0" shapeId="0" xr:uid="{BDAFC774-2FED-B146-9890-5194A001AE9B}">
      <text>
        <r>
          <rPr>
            <sz val="12"/>
            <color rgb="FF000000"/>
            <rFont val="Aptos Narrow"/>
            <family val="2"/>
          </rPr>
          <t>was 62,990,000</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D2" authorId="0" shapeId="0" xr:uid="{02C7FF0A-E1B5-A44F-B23C-B71BDD96484F}">
      <text>
        <r>
          <rPr>
            <sz val="12"/>
            <color theme="1"/>
            <rFont val="Aptos Narrow"/>
            <family val="2"/>
            <scheme val="minor"/>
          </rPr>
          <t>was 17,490,000</t>
        </r>
      </text>
    </comment>
    <comment ref="C3" authorId="0" shapeId="0" xr:uid="{1EFA02E9-C8CE-2540-836D-6C52C7570B05}">
      <text>
        <r>
          <rPr>
            <sz val="12"/>
            <color theme="1"/>
            <rFont val="Aptos Narrow"/>
            <family val="2"/>
            <scheme val="minor"/>
          </rPr>
          <t>was 24,490,000</t>
        </r>
      </text>
    </comment>
    <comment ref="D3" authorId="0" shapeId="0" xr:uid="{4E0B1CC1-5620-654C-9238-53F4F48152C0}">
      <text>
        <r>
          <rPr>
            <sz val="12"/>
            <color theme="1"/>
            <rFont val="Aptos Narrow"/>
            <family val="2"/>
            <scheme val="minor"/>
          </rPr>
          <t>was 24,390,000</t>
        </r>
      </text>
    </comment>
    <comment ref="F3" authorId="0" shapeId="0" xr:uid="{8813B096-9BAE-2244-94ED-7BDBD13D6EE9}">
      <text>
        <r>
          <rPr>
            <sz val="12"/>
            <color theme="1"/>
            <rFont val="Aptos Narrow"/>
            <family val="2"/>
            <scheme val="minor"/>
          </rPr>
          <t>was 24,390,000</t>
        </r>
      </text>
    </comment>
    <comment ref="E4" authorId="0" shapeId="0" xr:uid="{9A80DFD0-6A4A-D747-BD3C-4EC71217BBA4}">
      <text>
        <r>
          <rPr>
            <sz val="12"/>
            <color theme="1"/>
            <rFont val="Aptos Narrow"/>
            <family val="2"/>
            <scheme val="minor"/>
          </rPr>
          <t>was 22,990,000
base 23,490,000
discount 500,000
Giảm thêm 500,000 cho khách hàng cũ của Viettel</t>
        </r>
      </text>
    </comment>
    <comment ref="C5" authorId="0" shapeId="0" xr:uid="{98C6D115-D2A0-AD4B-814D-5E106F7561E2}">
      <text>
        <r>
          <rPr>
            <sz val="12"/>
            <color theme="1"/>
            <rFont val="Aptos Narrow"/>
            <family val="2"/>
            <scheme val="minor"/>
          </rPr>
          <t>was 34,090,000</t>
        </r>
      </text>
    </comment>
    <comment ref="D5" authorId="0" shapeId="0" xr:uid="{6EB3762E-A0CC-6949-BAF9-79321F369EAF}">
      <text>
        <r>
          <rPr>
            <sz val="12"/>
            <color theme="1"/>
            <rFont val="Aptos Narrow"/>
            <family val="2"/>
            <scheme val="minor"/>
          </rPr>
          <t>was 33,990,000</t>
        </r>
      </text>
    </comment>
    <comment ref="E5" authorId="0" shapeId="0" xr:uid="{78B20A84-6155-2E46-B074-84AD43CFF84D}">
      <text>
        <r>
          <rPr>
            <sz val="12"/>
            <color theme="1"/>
            <rFont val="Aptos Narrow"/>
            <family val="2"/>
            <scheme val="minor"/>
          </rPr>
          <t>was 32,690,000
base 33,190,000
discount 500,000
Giảm thêm 500,000 cho khách hàng cũ của Viettel</t>
        </r>
      </text>
    </comment>
    <comment ref="F5" authorId="0" shapeId="0" xr:uid="{D829EFFD-3C87-6A41-96DC-61CE8A10F39E}">
      <text>
        <r>
          <rPr>
            <sz val="12"/>
            <color theme="1"/>
            <rFont val="Aptos Narrow"/>
            <family val="2"/>
            <scheme val="minor"/>
          </rPr>
          <t>was 33,990,000</t>
        </r>
      </text>
    </comment>
    <comment ref="G5" authorId="0" shapeId="0" xr:uid="{7E3F8681-BC8F-7A46-A54E-BBE2A2971CBD}">
      <text>
        <r>
          <rPr>
            <sz val="12"/>
            <color theme="1"/>
            <rFont val="Aptos Narrow"/>
            <family val="2"/>
            <scheme val="minor"/>
          </rPr>
          <t>was 33,990,000</t>
        </r>
      </text>
    </comment>
    <comment ref="E6" authorId="0" shapeId="0" xr:uid="{DEC160EB-2981-2146-8385-6B3E65568796}">
      <text>
        <r>
          <rPr>
            <sz val="12"/>
            <color theme="1"/>
            <rFont val="Aptos Narrow"/>
            <family val="2"/>
            <scheme val="minor"/>
          </rPr>
          <t>was 35,990,000
base 36,490,000
discount 500,000
Giảm thêm 500,000 cho khách hàng của Viettel</t>
        </r>
      </text>
    </comment>
    <comment ref="C9" authorId="0" shapeId="0" xr:uid="{B26873E1-C7D8-884F-9913-CF08294540C9}">
      <text>
        <r>
          <rPr>
            <sz val="12"/>
            <color theme="1"/>
            <rFont val="Aptos Narrow"/>
            <family val="2"/>
            <scheme val="minor"/>
          </rPr>
          <t>was 24,390,000</t>
        </r>
      </text>
    </comment>
    <comment ref="F9" authorId="0" shapeId="0" xr:uid="{2C12AC82-A116-5749-8E57-3D3A05B74D41}">
      <text>
        <r>
          <rPr>
            <sz val="12"/>
            <color theme="1"/>
            <rFont val="Aptos Narrow"/>
            <family val="2"/>
            <scheme val="minor"/>
          </rPr>
          <t>was 24,290,000</t>
        </r>
      </text>
    </comment>
    <comment ref="C10" authorId="0" shapeId="0" xr:uid="{0E00757F-E7E7-154B-A7AF-7F73EBAD635C}">
      <text>
        <r>
          <rPr>
            <sz val="12"/>
            <color theme="1"/>
            <rFont val="Aptos Narrow"/>
            <family val="2"/>
            <scheme val="minor"/>
          </rPr>
          <t>was 17,990,000</t>
        </r>
      </text>
    </comment>
    <comment ref="E10" authorId="0" shapeId="0" xr:uid="{B4B9BA8D-6B47-744C-A25E-CB39431F7EB7}">
      <text>
        <r>
          <rPr>
            <sz val="12"/>
            <color theme="1"/>
            <rFont val="Aptos Narrow"/>
            <family val="2"/>
            <scheme val="minor"/>
          </rPr>
          <t>was 17,190,000</t>
        </r>
      </text>
    </comment>
    <comment ref="F10" authorId="0" shapeId="0" xr:uid="{DE65B4C7-FBA4-3C4B-8868-3F076B46EB68}">
      <text>
        <r>
          <rPr>
            <sz val="12"/>
            <color theme="1"/>
            <rFont val="Aptos Narrow"/>
            <family val="2"/>
            <scheme val="minor"/>
          </rPr>
          <t>was 17,890,000</t>
        </r>
      </text>
    </comment>
    <comment ref="E14" authorId="0" shapeId="0" xr:uid="{A751AF07-527D-5C47-866D-16346A151B83}">
      <text>
        <r>
          <rPr>
            <sz val="12"/>
            <color theme="1"/>
            <rFont val="Aptos Narrow"/>
            <family val="2"/>
            <scheme val="minor"/>
          </rPr>
          <t>was 13,290,000
base 13,490,000
discount 200,000
Giảm thêm 200,000 cho học sinh, sinh viên, giáo viên</t>
        </r>
      </text>
    </comment>
    <comment ref="E15" authorId="0" shapeId="0" xr:uid="{AFF75315-1161-F64D-A1BB-8C47C2ADE61E}">
      <text>
        <r>
          <rPr>
            <sz val="12"/>
            <color theme="1"/>
            <rFont val="Aptos Narrow"/>
            <family val="2"/>
            <scheme val="minor"/>
          </rPr>
          <t>was 8,990,000
base 9,190,000
discount 200,000
Giảm thêm 200,000 cho học sinh, sinh viên, giáo viên</t>
        </r>
      </text>
    </comment>
    <comment ref="F16" authorId="0" shapeId="0" xr:uid="{B5E90D10-7AB0-5845-B0A5-21451F0BFD40}">
      <text>
        <r>
          <rPr>
            <sz val="12"/>
            <color theme="1"/>
            <rFont val="Aptos Narrow"/>
            <family val="2"/>
            <scheme val="minor"/>
          </rPr>
          <t>was 15,290,000</t>
        </r>
      </text>
    </comment>
    <comment ref="E17" authorId="0" shapeId="0" xr:uid="{55FE109E-3DC2-8C4F-9381-ED02AD65D85D}">
      <text>
        <r>
          <rPr>
            <sz val="12"/>
            <color theme="1"/>
            <rFont val="Aptos Narrow"/>
            <family val="2"/>
            <scheme val="minor"/>
          </rPr>
          <t>was 15,790,000
base 15,990,000
discount 200,000
Giảm thêm 200,000 cho học sinh, sinh viên, giáo viên</t>
        </r>
      </text>
    </comment>
    <comment ref="C22" authorId="0" shapeId="0" xr:uid="{E9FB4C3B-F852-B44A-BBD9-25E54EA3578B}">
      <text>
        <r>
          <rPr>
            <sz val="12"/>
            <color theme="1"/>
            <rFont val="Aptos Narrow"/>
            <family val="2"/>
            <scheme val="minor"/>
          </rPr>
          <t>was 6,790,000</t>
        </r>
      </text>
    </comment>
    <comment ref="D22" authorId="0" shapeId="0" xr:uid="{8AA5BE7D-9113-6B43-B27E-A7D545B072CB}">
      <text>
        <r>
          <rPr>
            <sz val="12"/>
            <color theme="1"/>
            <rFont val="Aptos Narrow"/>
            <family val="2"/>
            <scheme val="minor"/>
          </rPr>
          <t>was 6,790,000</t>
        </r>
      </text>
    </comment>
    <comment ref="E22" authorId="0" shapeId="0" xr:uid="{9659667D-3CEF-904A-B1E6-5CC624BE7227}">
      <text>
        <r>
          <rPr>
            <sz val="12"/>
            <color theme="1"/>
            <rFont val="Aptos Narrow"/>
            <family val="2"/>
            <scheme val="minor"/>
          </rPr>
          <t>was 6,490,000</t>
        </r>
      </text>
    </comment>
    <comment ref="F22" authorId="0" shapeId="0" xr:uid="{80E0D754-896B-D042-85AF-4AE432103DAC}">
      <text>
        <r>
          <rPr>
            <sz val="12"/>
            <color theme="1"/>
            <rFont val="Aptos Narrow"/>
            <family val="2"/>
            <scheme val="minor"/>
          </rPr>
          <t>was 6,790,000</t>
        </r>
      </text>
    </comment>
    <comment ref="G22" authorId="0" shapeId="0" xr:uid="{C9C7C386-7CD2-A049-9D06-9FA307BE7277}">
      <text>
        <r>
          <rPr>
            <sz val="12"/>
            <color theme="1"/>
            <rFont val="Aptos Narrow"/>
            <family val="2"/>
            <scheme val="minor"/>
          </rPr>
          <t>was 6,590,000</t>
        </r>
      </text>
    </comment>
    <comment ref="C23" authorId="0" shapeId="0" xr:uid="{4BE26851-AB46-E04A-872F-C9EC04D1AD53}">
      <text>
        <r>
          <rPr>
            <sz val="12"/>
            <color theme="1"/>
            <rFont val="Aptos Narrow"/>
            <family val="2"/>
            <scheme val="minor"/>
          </rPr>
          <t>was 8,390,000</t>
        </r>
      </text>
    </comment>
    <comment ref="D23" authorId="0" shapeId="0" xr:uid="{C4C1A95E-84A9-064D-BF5A-CAF5CB335514}">
      <text>
        <r>
          <rPr>
            <sz val="12"/>
            <color theme="1"/>
            <rFont val="Aptos Narrow"/>
            <family val="2"/>
            <scheme val="minor"/>
          </rPr>
          <t>was 8,290,000</t>
        </r>
      </text>
    </comment>
    <comment ref="E23" authorId="0" shapeId="0" xr:uid="{4C0C7F1F-B61B-3B44-9FA0-A9F7D214C840}">
      <text>
        <r>
          <rPr>
            <sz val="12"/>
            <color theme="1"/>
            <rFont val="Aptos Narrow"/>
            <family val="2"/>
            <scheme val="minor"/>
          </rPr>
          <t>was 7,990,000</t>
        </r>
      </text>
    </comment>
    <comment ref="F23" authorId="0" shapeId="0" xr:uid="{5EC08A40-EF2D-6D4D-B1E0-367D1601D718}">
      <text>
        <r>
          <rPr>
            <sz val="12"/>
            <color theme="1"/>
            <rFont val="Aptos Narrow"/>
            <family val="2"/>
            <scheme val="minor"/>
          </rPr>
          <t>was 8,390,000</t>
        </r>
      </text>
    </comment>
    <comment ref="C24" authorId="0" shapeId="0" xr:uid="{57956221-2CB9-084D-BBEB-8A0CB47EBC77}">
      <text>
        <r>
          <rPr>
            <sz val="12"/>
            <color theme="1"/>
            <rFont val="Aptos Narrow"/>
            <family val="2"/>
            <scheme val="minor"/>
          </rPr>
          <t>was 7,690,000</t>
        </r>
      </text>
    </comment>
    <comment ref="D24" authorId="0" shapeId="0" xr:uid="{CAA8132B-771F-6D40-B604-8FA66B2F1D54}">
      <text>
        <r>
          <rPr>
            <sz val="12"/>
            <color theme="1"/>
            <rFont val="Aptos Narrow"/>
            <family val="2"/>
            <scheme val="minor"/>
          </rPr>
          <t>was 7,690,000</t>
        </r>
      </text>
    </comment>
    <comment ref="E24" authorId="0" shapeId="0" xr:uid="{4647E290-0B59-3644-A3B0-D1C99B090470}">
      <text>
        <r>
          <rPr>
            <sz val="12"/>
            <color theme="1"/>
            <rFont val="Aptos Narrow"/>
            <family val="2"/>
            <scheme val="minor"/>
          </rPr>
          <t>was 7,390,000</t>
        </r>
      </text>
    </comment>
    <comment ref="F24" authorId="0" shapeId="0" xr:uid="{CBE8BE9F-A932-3141-81EF-9F87CDF252AD}">
      <text>
        <r>
          <rPr>
            <sz val="12"/>
            <color theme="1"/>
            <rFont val="Aptos Narrow"/>
            <family val="2"/>
            <scheme val="minor"/>
          </rPr>
          <t>was 7,690,000</t>
        </r>
      </text>
    </comment>
    <comment ref="G24" authorId="0" shapeId="0" xr:uid="{C133411C-2FC1-854B-8D2E-D4DD6ECDC5CE}">
      <text>
        <r>
          <rPr>
            <sz val="12"/>
            <color theme="1"/>
            <rFont val="Aptos Narrow"/>
            <family val="2"/>
            <scheme val="minor"/>
          </rPr>
          <t>was 7,390,000</t>
        </r>
      </text>
    </comment>
    <comment ref="C25" authorId="0" shapeId="0" xr:uid="{151C6D20-934A-9D4F-B044-79B0F061DE99}">
      <text>
        <r>
          <rPr>
            <sz val="12"/>
            <color theme="1"/>
            <rFont val="Aptos Narrow"/>
            <family val="2"/>
            <scheme val="minor"/>
          </rPr>
          <t>was 9,190,000</t>
        </r>
      </text>
    </comment>
    <comment ref="D25" authorId="0" shapeId="0" xr:uid="{E9274120-5820-914E-A356-75567D72FDF3}">
      <text>
        <r>
          <rPr>
            <sz val="12"/>
            <color theme="1"/>
            <rFont val="Aptos Narrow"/>
            <family val="2"/>
            <scheme val="minor"/>
          </rPr>
          <t>was 9,190,000</t>
        </r>
      </text>
    </comment>
    <comment ref="E25" authorId="0" shapeId="0" xr:uid="{EE4B0A2A-805C-C049-A36C-07BAEFF345DF}">
      <text>
        <r>
          <rPr>
            <sz val="12"/>
            <color theme="1"/>
            <rFont val="Aptos Narrow"/>
            <family val="2"/>
            <scheme val="minor"/>
          </rPr>
          <t>was 8,990,000</t>
        </r>
      </text>
    </comment>
    <comment ref="F25" authorId="0" shapeId="0" xr:uid="{76339FAD-4FBC-3E49-AFE0-6F2694A21FCA}">
      <text>
        <r>
          <rPr>
            <sz val="12"/>
            <color theme="1"/>
            <rFont val="Aptos Narrow"/>
            <family val="2"/>
            <scheme val="minor"/>
          </rPr>
          <t>was 8,390,000</t>
        </r>
      </text>
    </comment>
    <comment ref="C26" authorId="0" shapeId="0" xr:uid="{C8799634-5076-BF4D-826A-7CEA448526BE}">
      <text>
        <r>
          <rPr>
            <sz val="12"/>
            <color theme="1"/>
            <rFont val="Aptos Narrow"/>
            <family val="2"/>
            <scheme val="minor"/>
          </rPr>
          <t>was 11,190,000</t>
        </r>
      </text>
    </comment>
    <comment ref="D26" authorId="0" shapeId="0" xr:uid="{8CD14FD0-E670-ED40-A731-984DACF7CF7D}">
      <text>
        <r>
          <rPr>
            <sz val="12"/>
            <color theme="1"/>
            <rFont val="Aptos Narrow"/>
            <family val="2"/>
            <scheme val="minor"/>
          </rPr>
          <t>was 11,190,000</t>
        </r>
      </text>
    </comment>
    <comment ref="E26" authorId="0" shapeId="0" xr:uid="{8E73E4B8-DAC7-0440-BA7D-64BE1B73AB2E}">
      <text>
        <r>
          <rPr>
            <sz val="12"/>
            <color theme="1"/>
            <rFont val="Aptos Narrow"/>
            <family val="2"/>
            <scheme val="minor"/>
          </rPr>
          <t>was 10,690,000</t>
        </r>
      </text>
    </comment>
    <comment ref="F26" authorId="0" shapeId="0" xr:uid="{B526C955-029C-C445-8C2F-FA3FDAE4DA0C}">
      <text>
        <r>
          <rPr>
            <sz val="12"/>
            <color theme="1"/>
            <rFont val="Aptos Narrow"/>
            <family val="2"/>
            <scheme val="minor"/>
          </rPr>
          <t>was 11,190,000</t>
        </r>
      </text>
    </comment>
    <comment ref="G26" authorId="0" shapeId="0" xr:uid="{E4863A7D-1AC1-E740-B145-1217C7554B59}">
      <text>
        <r>
          <rPr>
            <sz val="12"/>
            <color theme="1"/>
            <rFont val="Aptos Narrow"/>
            <family val="2"/>
            <scheme val="minor"/>
          </rPr>
          <t>was 10,890,000</t>
        </r>
      </text>
    </comment>
    <comment ref="D27" authorId="0" shapeId="0" xr:uid="{EFCEA44F-C34F-1B46-A085-C9E27408711D}">
      <text>
        <r>
          <rPr>
            <sz val="12"/>
            <color theme="1"/>
            <rFont val="Aptos Narrow"/>
            <family val="2"/>
            <scheme val="minor"/>
          </rPr>
          <t>was 14,090,000</t>
        </r>
      </text>
    </comment>
    <comment ref="E27" authorId="0" shapeId="0" xr:uid="{F4D6FDAF-0CF7-3B46-ABC2-4DB2CA843679}">
      <text>
        <r>
          <rPr>
            <sz val="12"/>
            <color theme="1"/>
            <rFont val="Aptos Narrow"/>
            <family val="2"/>
            <scheme val="minor"/>
          </rPr>
          <t>was 13,990,000</t>
        </r>
      </text>
    </comment>
    <comment ref="G27" authorId="0" shapeId="0" xr:uid="{A4B86743-D64A-BB49-BEBC-9BD3380F3E26}">
      <text>
        <r>
          <rPr>
            <sz val="12"/>
            <color theme="1"/>
            <rFont val="Aptos Narrow"/>
            <family val="2"/>
            <scheme val="minor"/>
          </rPr>
          <t>was 13,990,000</t>
        </r>
      </text>
    </comment>
    <comment ref="C28" authorId="0" shapeId="0" xr:uid="{1E613EAE-153D-4B4D-9E4A-94C443072F76}">
      <text>
        <r>
          <rPr>
            <sz val="12"/>
            <color theme="1"/>
            <rFont val="Aptos Narrow"/>
            <family val="2"/>
            <scheme val="minor"/>
          </rPr>
          <t>was 11,990,000</t>
        </r>
      </text>
    </comment>
    <comment ref="D28" authorId="0" shapeId="0" xr:uid="{8D06DA08-4044-6A4C-A1FC-8E84208E7D6E}">
      <text>
        <r>
          <rPr>
            <sz val="12"/>
            <color theme="1"/>
            <rFont val="Aptos Narrow"/>
            <family val="2"/>
            <scheme val="minor"/>
          </rPr>
          <t>was 11,990,000</t>
        </r>
      </text>
    </comment>
    <comment ref="E28" authorId="0" shapeId="0" xr:uid="{0D6EC942-B279-204E-92F4-1F7354CBE89D}">
      <text>
        <r>
          <rPr>
            <sz val="12"/>
            <color rgb="FF000000"/>
            <rFont val="Aptos Narrow"/>
            <family val="2"/>
          </rPr>
          <t>was 11,490,000</t>
        </r>
      </text>
    </comment>
    <comment ref="F28" authorId="0" shapeId="0" xr:uid="{2C2FA537-EA82-7148-B3B1-2FADA4A051D9}">
      <text>
        <r>
          <rPr>
            <sz val="12"/>
            <color theme="1"/>
            <rFont val="Aptos Narrow"/>
            <family val="2"/>
            <scheme val="minor"/>
          </rPr>
          <t>was 11,990,000</t>
        </r>
      </text>
    </comment>
    <comment ref="G28" authorId="0" shapeId="0" xr:uid="{312F3135-3117-4E4E-8A1A-8A5B92A8F185}">
      <text>
        <r>
          <rPr>
            <sz val="12"/>
            <color theme="1"/>
            <rFont val="Aptos Narrow"/>
            <family val="2"/>
            <scheme val="minor"/>
          </rPr>
          <t>was 11,990,000</t>
        </r>
      </text>
    </comment>
    <comment ref="C29" authorId="0" shapeId="0" xr:uid="{97262CEC-A699-2449-BB80-7FDCBFF3E2C8}">
      <text>
        <r>
          <rPr>
            <sz val="12"/>
            <color theme="1"/>
            <rFont val="Aptos Narrow"/>
            <family val="2"/>
            <scheme val="minor"/>
          </rPr>
          <t>was 14,990,000</t>
        </r>
      </text>
    </comment>
    <comment ref="D29" authorId="0" shapeId="0" xr:uid="{0CEFBF7A-B603-B945-BA15-54CE05E7A0C1}">
      <text>
        <r>
          <rPr>
            <sz val="12"/>
            <color theme="1"/>
            <rFont val="Aptos Narrow"/>
            <family val="2"/>
            <scheme val="minor"/>
          </rPr>
          <t>was 14,990,000</t>
        </r>
      </text>
    </comment>
    <comment ref="E29" authorId="0" shapeId="0" xr:uid="{7827FD9D-85C2-884D-8DE4-B52AB9F5DAF1}">
      <text>
        <r>
          <rPr>
            <sz val="12"/>
            <color theme="1"/>
            <rFont val="Aptos Narrow"/>
            <family val="2"/>
            <scheme val="minor"/>
          </rPr>
          <t>was 14,490,000</t>
        </r>
      </text>
    </comment>
    <comment ref="F29" authorId="0" shapeId="0" xr:uid="{F8932249-3CB7-324C-9D30-3F5E24AAEE2C}">
      <text>
        <r>
          <rPr>
            <sz val="12"/>
            <color theme="1"/>
            <rFont val="Aptos Narrow"/>
            <family val="2"/>
            <scheme val="minor"/>
          </rPr>
          <t>was 14,990,000</t>
        </r>
      </text>
    </comment>
    <comment ref="G29" authorId="0" shapeId="0" xr:uid="{E545D9C0-79B7-5E45-B488-BA7A23116208}">
      <text>
        <r>
          <rPr>
            <sz val="12"/>
            <color theme="1"/>
            <rFont val="Aptos Narrow"/>
            <family val="2"/>
            <scheme val="minor"/>
          </rPr>
          <t>was 14,990,000</t>
        </r>
      </text>
    </comment>
    <comment ref="C30" authorId="0" shapeId="0" xr:uid="{1A0BC491-AF83-724E-BEF6-4C385C078B69}">
      <text>
        <r>
          <rPr>
            <sz val="12"/>
            <color theme="1"/>
            <rFont val="Aptos Narrow"/>
            <family val="2"/>
            <scheme val="minor"/>
          </rPr>
          <t>was 23,490,000</t>
        </r>
      </text>
    </comment>
    <comment ref="C32" authorId="0" shapeId="0" xr:uid="{8CDE7BDD-78A9-0C48-B0D3-B06C930B6320}">
      <text>
        <r>
          <rPr>
            <sz val="12"/>
            <color theme="1"/>
            <rFont val="Aptos Narrow"/>
            <family val="2"/>
            <scheme val="minor"/>
          </rPr>
          <t>was 4,590,000</t>
        </r>
      </text>
    </comment>
    <comment ref="D32" authorId="0" shapeId="0" xr:uid="{2BE565AF-5F3C-E04D-9851-79A6F2BC248D}">
      <text>
        <r>
          <rPr>
            <sz val="12"/>
            <color theme="1"/>
            <rFont val="Aptos Narrow"/>
            <family val="2"/>
            <scheme val="minor"/>
          </rPr>
          <t>was 4,590,000</t>
        </r>
      </text>
    </comment>
    <comment ref="E32" authorId="0" shapeId="0" xr:uid="{A2AD8B33-C94F-164C-A211-EA0DE7A20081}">
      <text>
        <r>
          <rPr>
            <sz val="12"/>
            <color theme="1"/>
            <rFont val="Aptos Narrow"/>
            <family val="2"/>
            <scheme val="minor"/>
          </rPr>
          <t>was 4,490,000</t>
        </r>
      </text>
    </comment>
    <comment ref="F32" authorId="0" shapeId="0" xr:uid="{2CB38589-3ECA-8248-9ADA-50E8B4EFBBA3}">
      <text>
        <r>
          <rPr>
            <sz val="12"/>
            <color theme="1"/>
            <rFont val="Aptos Narrow"/>
            <family val="2"/>
            <scheme val="minor"/>
          </rPr>
          <t>was 4,590,000</t>
        </r>
      </text>
    </comment>
    <comment ref="G32" authorId="0" shapeId="0" xr:uid="{950AE405-B47F-FB4E-8836-44F2EF351079}">
      <text>
        <r>
          <rPr>
            <sz val="12"/>
            <color theme="1"/>
            <rFont val="Aptos Narrow"/>
            <family val="2"/>
            <scheme val="minor"/>
          </rPr>
          <t>was 4,450,000</t>
        </r>
      </text>
    </comment>
    <comment ref="C33" authorId="0" shapeId="0" xr:uid="{A4DE83BB-72A5-BC42-9370-E240223A181D}">
      <text>
        <r>
          <rPr>
            <sz val="12"/>
            <color theme="1"/>
            <rFont val="Aptos Narrow"/>
            <family val="2"/>
            <scheme val="minor"/>
          </rPr>
          <t>was 3,490,000</t>
        </r>
      </text>
    </comment>
    <comment ref="D33" authorId="0" shapeId="0" xr:uid="{E651485D-72BD-8A44-B183-E7D85D8DF606}">
      <text>
        <r>
          <rPr>
            <sz val="12"/>
            <color rgb="FF000000"/>
            <rFont val="Aptos Narrow"/>
            <family val="2"/>
          </rPr>
          <t>was 3,490,000</t>
        </r>
      </text>
    </comment>
    <comment ref="E33" authorId="0" shapeId="0" xr:uid="{B6D6897A-1F22-A34E-8AA3-1CAE84F29587}">
      <text>
        <r>
          <rPr>
            <sz val="12"/>
            <color theme="1"/>
            <rFont val="Aptos Narrow"/>
            <family val="2"/>
            <scheme val="minor"/>
          </rPr>
          <t>was 3,390,000</t>
        </r>
      </text>
    </comment>
    <comment ref="F33" authorId="0" shapeId="0" xr:uid="{39A9F276-6626-344F-AB85-307249FCB971}">
      <text>
        <r>
          <rPr>
            <sz val="12"/>
            <color theme="1"/>
            <rFont val="Aptos Narrow"/>
            <family val="2"/>
            <scheme val="minor"/>
          </rPr>
          <t>was 3,490,000</t>
        </r>
      </text>
    </comment>
    <comment ref="G33" authorId="0" shapeId="0" xr:uid="{4E5A41EF-DE05-4147-8387-360FC5298D2F}">
      <text>
        <r>
          <rPr>
            <sz val="12"/>
            <color theme="1"/>
            <rFont val="Aptos Narrow"/>
            <family val="2"/>
            <scheme val="minor"/>
          </rPr>
          <t>was 3,090,000</t>
        </r>
      </text>
    </comment>
    <comment ref="C34" authorId="0" shapeId="0" xr:uid="{25582012-EB9E-C245-875C-0F4CC9B70CB2}">
      <text>
        <r>
          <rPr>
            <sz val="12"/>
            <color theme="1"/>
            <rFont val="Aptos Narrow"/>
            <family val="2"/>
            <scheme val="minor"/>
          </rPr>
          <t>was 6,590,000</t>
        </r>
      </text>
    </comment>
    <comment ref="D34" authorId="0" shapeId="0" xr:uid="{03991627-8C3D-BB49-BEB4-CFE988E05D7B}">
      <text>
        <r>
          <rPr>
            <sz val="12"/>
            <color theme="1"/>
            <rFont val="Aptos Narrow"/>
            <family val="2"/>
            <scheme val="minor"/>
          </rPr>
          <t>was 6,590,000</t>
        </r>
      </text>
    </comment>
    <comment ref="E34" authorId="0" shapeId="0" xr:uid="{6C20E5D3-E977-D841-8A20-C65AA328FE2E}">
      <text>
        <r>
          <rPr>
            <sz val="12"/>
            <color theme="1"/>
            <rFont val="Aptos Narrow"/>
            <family val="2"/>
            <scheme val="minor"/>
          </rPr>
          <t>was 6,190,000</t>
        </r>
      </text>
    </comment>
    <comment ref="F34" authorId="0" shapeId="0" xr:uid="{635E07F0-A3E4-CC42-A74F-7FF7602A8696}">
      <text>
        <r>
          <rPr>
            <sz val="12"/>
            <color rgb="FF000000"/>
            <rFont val="Aptos Narrow"/>
            <family val="2"/>
          </rPr>
          <t>was 6,490,000</t>
        </r>
      </text>
    </comment>
    <comment ref="G34" authorId="0" shapeId="0" xr:uid="{B27DF425-18AB-164F-BB4C-F46837C1D63D}">
      <text>
        <r>
          <rPr>
            <sz val="12"/>
            <color theme="1"/>
            <rFont val="Aptos Narrow"/>
            <family val="2"/>
            <scheme val="minor"/>
          </rPr>
          <t>was 6,190,000</t>
        </r>
      </text>
    </comment>
    <comment ref="D35" authorId="0" shapeId="0" xr:uid="{168E28AE-CDCA-C84E-9D93-EB489693FF10}">
      <text>
        <r>
          <rPr>
            <sz val="12"/>
            <color theme="1"/>
            <rFont val="Aptos Narrow"/>
            <family val="2"/>
            <scheme val="minor"/>
          </rPr>
          <t>was 29,490,000</t>
        </r>
      </text>
    </comment>
    <comment ref="F35" authorId="0" shapeId="0" xr:uid="{7DA17E49-DD13-2E4B-AC72-9BA7CE61F3FE}">
      <text>
        <r>
          <rPr>
            <sz val="12"/>
            <color theme="1"/>
            <rFont val="Aptos Narrow"/>
            <family val="2"/>
            <scheme val="minor"/>
          </rPr>
          <t>was 29,490,000</t>
        </r>
      </text>
    </comment>
    <comment ref="G36" authorId="0" shapeId="0" xr:uid="{4EADC37B-83D4-704E-A656-11AC73A1C0E8}">
      <text>
        <r>
          <rPr>
            <sz val="12"/>
            <color theme="1"/>
            <rFont val="Aptos Narrow"/>
            <family val="2"/>
            <scheme val="minor"/>
          </rPr>
          <t>was 15,990,000</t>
        </r>
      </text>
    </comment>
    <comment ref="C38" authorId="0" shapeId="0" xr:uid="{D4D68AA8-91F3-4345-A0F6-77A7A6F69769}">
      <text>
        <r>
          <rPr>
            <sz val="12"/>
            <color theme="1"/>
            <rFont val="Aptos Narrow"/>
            <family val="2"/>
            <scheme val="minor"/>
          </rPr>
          <t xml:space="preserve">was </t>
        </r>
      </text>
    </comment>
    <comment ref="D38" authorId="0" shapeId="0" xr:uid="{6504A26F-43BC-894E-93BD-7D24AF95A853}">
      <text>
        <r>
          <rPr>
            <sz val="12"/>
            <color theme="1"/>
            <rFont val="Aptos Narrow"/>
            <family val="2"/>
            <scheme val="minor"/>
          </rPr>
          <t xml:space="preserve">was </t>
        </r>
      </text>
    </comment>
    <comment ref="F38" authorId="0" shapeId="0" xr:uid="{7F22F4A2-7CB0-E642-B1E7-55AA6DAA3344}">
      <text>
        <r>
          <rPr>
            <sz val="12"/>
            <color rgb="FF000000"/>
            <rFont val="Aptos Narrow"/>
            <family val="2"/>
          </rPr>
          <t xml:space="preserve">was </t>
        </r>
      </text>
    </comment>
    <comment ref="G38" authorId="0" shapeId="0" xr:uid="{02AE41FD-D197-1643-804C-1301A72F89D8}">
      <text>
        <r>
          <rPr>
            <sz val="12"/>
            <color theme="1"/>
            <rFont val="Aptos Narrow"/>
            <family val="2"/>
            <scheme val="minor"/>
          </rPr>
          <t xml:space="preserve">was </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E4" authorId="0" shapeId="0" xr:uid="{8F891071-1101-C44F-A304-93C6A68673BF}">
      <text>
        <r>
          <rPr>
            <sz val="12"/>
            <color theme="1"/>
            <rFont val="Aptos Narrow"/>
            <family val="2"/>
            <scheme val="minor"/>
          </rPr>
          <t>was 22,990,000
base 23,490,000
discount 500,000
Giảm thêm 500,000 cho khách hàng cũ của Viettel</t>
        </r>
      </text>
    </comment>
    <comment ref="E5" authorId="0" shapeId="0" xr:uid="{0342F93E-B561-0441-83C2-0E88F77496DD}">
      <text>
        <r>
          <rPr>
            <sz val="12"/>
            <color rgb="FF000000"/>
            <rFont val="Aptos Narrow"/>
            <family val="2"/>
          </rPr>
          <t xml:space="preserve">was 32,690,000
</t>
        </r>
        <r>
          <rPr>
            <sz val="12"/>
            <color rgb="FF000000"/>
            <rFont val="Aptos Narrow"/>
            <family val="2"/>
          </rPr>
          <t xml:space="preserve">base 33,190,000
</t>
        </r>
        <r>
          <rPr>
            <sz val="12"/>
            <color rgb="FF000000"/>
            <rFont val="Aptos Narrow"/>
            <family val="2"/>
          </rPr>
          <t xml:space="preserve">discount 500,000
</t>
        </r>
        <r>
          <rPr>
            <sz val="12"/>
            <color rgb="FF000000"/>
            <rFont val="Aptos Narrow"/>
            <family val="2"/>
          </rPr>
          <t>Giảm thêm 500,000 cho khách hàng cũ của Viettel</t>
        </r>
      </text>
    </comment>
    <comment ref="E6" authorId="0" shapeId="0" xr:uid="{903E176E-10D2-A54C-A969-DA9DE7121DF4}">
      <text>
        <r>
          <rPr>
            <sz val="12"/>
            <color theme="1"/>
            <rFont val="Aptos Narrow"/>
            <family val="2"/>
            <scheme val="minor"/>
          </rPr>
          <t>was 35,990,000
base 36,490,000
discount 500,000
Giảm thêm 500,000 cho khách hàng của Viettel</t>
        </r>
      </text>
    </comment>
    <comment ref="G6" authorId="0" shapeId="0" xr:uid="{42B1EA28-E2B7-7B4C-9978-77698A41C490}">
      <text>
        <r>
          <rPr>
            <sz val="12"/>
            <color theme="1"/>
            <rFont val="Aptos Narrow"/>
            <family val="2"/>
            <scheme val="minor"/>
          </rPr>
          <t>was 36,490,000</t>
        </r>
      </text>
    </comment>
    <comment ref="C8" authorId="0" shapeId="0" xr:uid="{81C434A7-9368-4844-8DB2-1CDD3BB80C51}">
      <text>
        <r>
          <rPr>
            <sz val="12"/>
            <color theme="1"/>
            <rFont val="Aptos Narrow"/>
            <family val="2"/>
            <scheme val="minor"/>
          </rPr>
          <t>was 20,690,000</t>
        </r>
      </text>
    </comment>
    <comment ref="F8" authorId="0" shapeId="0" xr:uid="{19642412-1D48-454F-9766-3518BC98BDE5}">
      <text>
        <r>
          <rPr>
            <sz val="12"/>
            <color theme="1"/>
            <rFont val="Aptos Narrow"/>
            <family val="2"/>
            <scheme val="minor"/>
          </rPr>
          <t>was 20,590,000</t>
        </r>
      </text>
    </comment>
    <comment ref="D9" authorId="0" shapeId="0" xr:uid="{57F22584-4D4B-C64D-AEBA-5423DAAA540D}">
      <text>
        <r>
          <rPr>
            <sz val="12"/>
            <color theme="1"/>
            <rFont val="Aptos Narrow"/>
            <family val="2"/>
            <scheme val="minor"/>
          </rPr>
          <t>was 23,990,000</t>
        </r>
      </text>
    </comment>
    <comment ref="F9" authorId="0" shapeId="0" xr:uid="{C0F141C6-4BEA-E042-8D9B-36B157920917}">
      <text>
        <r>
          <rPr>
            <sz val="12"/>
            <color theme="1"/>
            <rFont val="Aptos Narrow"/>
            <family val="2"/>
            <scheme val="minor"/>
          </rPr>
          <t>was 23,990,000</t>
        </r>
      </text>
    </comment>
    <comment ref="C10" authorId="0" shapeId="0" xr:uid="{F794D990-B463-BC42-BDAF-FD761BBC1A40}">
      <text>
        <r>
          <rPr>
            <sz val="12"/>
            <color theme="1"/>
            <rFont val="Aptos Narrow"/>
            <family val="2"/>
            <scheme val="minor"/>
          </rPr>
          <t>was 17,790,000</t>
        </r>
      </text>
    </comment>
    <comment ref="F10" authorId="0" shapeId="0" xr:uid="{A8488AA7-A5CF-C149-9E28-4300EDFEE5FF}">
      <text>
        <r>
          <rPr>
            <sz val="12"/>
            <color theme="1"/>
            <rFont val="Aptos Narrow"/>
            <family val="2"/>
            <scheme val="minor"/>
          </rPr>
          <t>was 17,690,000</t>
        </r>
      </text>
    </comment>
    <comment ref="E14" authorId="0" shapeId="0" xr:uid="{152CAA8F-9F79-C749-B77A-C925C4AB1DD3}">
      <text>
        <r>
          <rPr>
            <sz val="12"/>
            <color rgb="FF000000"/>
            <rFont val="Aptos Narrow"/>
            <family val="2"/>
          </rPr>
          <t xml:space="preserve">was 13,290,000
</t>
        </r>
        <r>
          <rPr>
            <sz val="12"/>
            <color rgb="FF000000"/>
            <rFont val="Aptos Narrow"/>
            <family val="2"/>
          </rPr>
          <t xml:space="preserve">base 13,490,000
</t>
        </r>
        <r>
          <rPr>
            <sz val="12"/>
            <color rgb="FF000000"/>
            <rFont val="Aptos Narrow"/>
            <family val="2"/>
          </rPr>
          <t xml:space="preserve">discount 200,000
</t>
        </r>
        <r>
          <rPr>
            <sz val="12"/>
            <color rgb="FF000000"/>
            <rFont val="Aptos Narrow"/>
            <family val="2"/>
          </rPr>
          <t>Giảm thêm 200,000 cho học sinh, sinh viên, giáo viên</t>
        </r>
      </text>
    </comment>
    <comment ref="F14" authorId="0" shapeId="0" xr:uid="{D345FCDB-E5C8-6242-B4E5-2D2DCB9A9C99}">
      <text>
        <r>
          <rPr>
            <sz val="12"/>
            <color theme="1"/>
            <rFont val="Aptos Narrow"/>
            <family val="2"/>
            <scheme val="minor"/>
          </rPr>
          <t>was 13,290,000</t>
        </r>
      </text>
    </comment>
    <comment ref="E15" authorId="0" shapeId="0" xr:uid="{07BF5144-379E-FC4D-B05B-E2BF326C4EB3}">
      <text>
        <r>
          <rPr>
            <sz val="12"/>
            <color rgb="FF000000"/>
            <rFont val="Aptos Narrow"/>
            <family val="2"/>
          </rPr>
          <t xml:space="preserve">was 8,990,000
</t>
        </r>
        <r>
          <rPr>
            <sz val="12"/>
            <color rgb="FF000000"/>
            <rFont val="Aptos Narrow"/>
            <family val="2"/>
          </rPr>
          <t xml:space="preserve">base 9,390,000
</t>
        </r>
        <r>
          <rPr>
            <sz val="12"/>
            <color rgb="FF000000"/>
            <rFont val="Aptos Narrow"/>
            <family val="2"/>
          </rPr>
          <t xml:space="preserve">discount 200,000
</t>
        </r>
        <r>
          <rPr>
            <sz val="12"/>
            <color rgb="FF000000"/>
            <rFont val="Aptos Narrow"/>
            <family val="2"/>
          </rPr>
          <t>Giảm thêm 200,000 cho học sinh, sinh viên, giáo viên</t>
        </r>
      </text>
    </comment>
    <comment ref="C16" authorId="0" shapeId="0" xr:uid="{1FE740FC-607B-D84C-9777-5D5E435164D2}">
      <text>
        <r>
          <rPr>
            <sz val="12"/>
            <color theme="1"/>
            <rFont val="Aptos Narrow"/>
            <family val="2"/>
            <scheme val="minor"/>
          </rPr>
          <t>was 14,990,000</t>
        </r>
      </text>
    </comment>
    <comment ref="D16" authorId="0" shapeId="0" xr:uid="{34BB5E62-4AB8-5748-A9E0-3DDF528724EC}">
      <text>
        <r>
          <rPr>
            <sz val="12"/>
            <color theme="1"/>
            <rFont val="Aptos Narrow"/>
            <family val="2"/>
            <scheme val="minor"/>
          </rPr>
          <t>was 14,990,000</t>
        </r>
      </text>
    </comment>
    <comment ref="F16" authorId="0" shapeId="0" xr:uid="{25467BD3-7738-3342-AB90-341B3F135ECF}">
      <text>
        <r>
          <rPr>
            <sz val="12"/>
            <color theme="1"/>
            <rFont val="Aptos Narrow"/>
            <family val="2"/>
            <scheme val="minor"/>
          </rPr>
          <t>was 14,890,000</t>
        </r>
      </text>
    </comment>
    <comment ref="E17" authorId="0" shapeId="0" xr:uid="{11D4B7FE-A0F6-9146-8742-B1F1D3D8607B}">
      <text>
        <r>
          <rPr>
            <sz val="12"/>
            <color rgb="FF000000"/>
            <rFont val="Aptos Narrow"/>
            <family val="2"/>
          </rPr>
          <t xml:space="preserve">was 15,790,000
</t>
        </r>
        <r>
          <rPr>
            <sz val="12"/>
            <color rgb="FF000000"/>
            <rFont val="Aptos Narrow"/>
            <family val="2"/>
          </rPr>
          <t xml:space="preserve">base 15,990,000
</t>
        </r>
        <r>
          <rPr>
            <sz val="12"/>
            <color rgb="FF000000"/>
            <rFont val="Aptos Narrow"/>
            <family val="2"/>
          </rPr>
          <t xml:space="preserve">discount 200,000
</t>
        </r>
        <r>
          <rPr>
            <sz val="12"/>
            <color rgb="FF000000"/>
            <rFont val="Aptos Narrow"/>
            <family val="2"/>
          </rPr>
          <t>Giảm thêm 200,000 cho học sinh, sinh viên, giáo viên</t>
        </r>
      </text>
    </comment>
    <comment ref="C18" authorId="0" shapeId="0" xr:uid="{293226CB-217A-A34A-9EDE-01EC78EDDE9C}">
      <text>
        <r>
          <rPr>
            <sz val="12"/>
            <color theme="1"/>
            <rFont val="Aptos Narrow"/>
            <family val="2"/>
            <scheme val="minor"/>
          </rPr>
          <t>was 18,890,000</t>
        </r>
      </text>
    </comment>
    <comment ref="D18" authorId="0" shapeId="0" xr:uid="{9F3783CF-F79F-F248-B995-70A012EF42F2}">
      <text>
        <r>
          <rPr>
            <sz val="12"/>
            <color theme="1"/>
            <rFont val="Aptos Narrow"/>
            <family val="2"/>
            <scheme val="minor"/>
          </rPr>
          <t>was 18,890,000</t>
        </r>
      </text>
    </comment>
    <comment ref="E20" authorId="0" shapeId="0" xr:uid="{EDA6B045-5C9C-8744-B74D-F3DAA2775147}">
      <text>
        <r>
          <rPr>
            <sz val="12"/>
            <color rgb="FF000000"/>
            <rFont val="Aptos Narrow"/>
            <family val="2"/>
          </rPr>
          <t>was 28,490,000</t>
        </r>
      </text>
    </comment>
    <comment ref="F25" authorId="0" shapeId="0" xr:uid="{CFB86924-C722-174E-9D07-7BDF620EC210}">
      <text>
        <r>
          <rPr>
            <sz val="12"/>
            <color theme="1"/>
            <rFont val="Aptos Narrow"/>
            <family val="2"/>
            <scheme val="minor"/>
          </rPr>
          <t>was 7,990,000</t>
        </r>
      </text>
    </comment>
    <comment ref="C30" authorId="0" shapeId="0" xr:uid="{60902545-835D-AE41-A1F0-63D870DCEAED}">
      <text>
        <r>
          <rPr>
            <sz val="12"/>
            <color theme="1"/>
            <rFont val="Aptos Narrow"/>
            <family val="2"/>
            <scheme val="minor"/>
          </rPr>
          <t>was 22,990,000</t>
        </r>
      </text>
    </comment>
    <comment ref="F30" authorId="0" shapeId="0" xr:uid="{F02D3AA2-C523-3342-933C-99A4DFDDB3D7}">
      <text>
        <r>
          <rPr>
            <sz val="12"/>
            <color theme="1"/>
            <rFont val="Aptos Narrow"/>
            <family val="2"/>
            <scheme val="minor"/>
          </rPr>
          <t>was 22,990,000</t>
        </r>
      </text>
    </comment>
    <comment ref="C33" authorId="0" shapeId="0" xr:uid="{75CD82D0-C894-B743-96CF-C24AEB2D28F5}">
      <text>
        <r>
          <rPr>
            <sz val="12"/>
            <color theme="1"/>
            <rFont val="Aptos Narrow"/>
            <family val="2"/>
            <scheme val="minor"/>
          </rPr>
          <t>was 3,090,000</t>
        </r>
      </text>
    </comment>
    <comment ref="F33" authorId="0" shapeId="0" xr:uid="{65BC5910-30EB-624D-877A-45C5E6E06A57}">
      <text>
        <r>
          <rPr>
            <sz val="12"/>
            <color theme="1"/>
            <rFont val="Aptos Narrow"/>
            <family val="2"/>
            <scheme val="minor"/>
          </rPr>
          <t>was 3,090,000</t>
        </r>
      </text>
    </comment>
    <comment ref="G34" authorId="0" shapeId="0" xr:uid="{259B9A45-5A1E-5147-ADC7-373BA43606E1}">
      <text>
        <r>
          <rPr>
            <sz val="12"/>
            <color theme="1"/>
            <rFont val="Aptos Narrow"/>
            <family val="2"/>
            <scheme val="minor"/>
          </rPr>
          <t>was 6,090,000</t>
        </r>
      </text>
    </comment>
    <comment ref="G36" authorId="0" shapeId="0" xr:uid="{F452277A-F175-0B4E-8E05-A7CD47296224}">
      <text>
        <r>
          <rPr>
            <sz val="12"/>
            <color theme="1"/>
            <rFont val="Aptos Narrow"/>
            <family val="2"/>
            <scheme val="minor"/>
          </rPr>
          <t>was 15,790,000</t>
        </r>
      </text>
    </comment>
    <comment ref="D38" authorId="0" shapeId="0" xr:uid="{4B1C2DBA-3671-BE4A-8815-6C361095F8C1}">
      <text>
        <r>
          <rPr>
            <sz val="12"/>
            <color theme="1"/>
            <rFont val="Aptos Narrow"/>
            <family val="2"/>
            <scheme val="minor"/>
          </rPr>
          <t>was 34,490,000</t>
        </r>
      </text>
    </comment>
    <comment ref="F40" authorId="0" shapeId="0" xr:uid="{7E06AD19-7EBD-6841-8182-24B4F029272D}">
      <text>
        <r>
          <rPr>
            <sz val="12"/>
            <color theme="1"/>
            <rFont val="Aptos Narrow"/>
            <family val="2"/>
            <scheme val="minor"/>
          </rPr>
          <t>was 72,490,000</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D2" authorId="0" shapeId="0" xr:uid="{82A96FF9-1E79-DE4E-ACD6-FC426853A197}">
      <text>
        <r>
          <rPr>
            <sz val="12"/>
            <color theme="1"/>
            <rFont val="Aptos Narrow"/>
            <family val="2"/>
            <scheme val="minor"/>
          </rPr>
          <t>was 17,390,000</t>
        </r>
      </text>
    </comment>
    <comment ref="E4" authorId="0" shapeId="0" xr:uid="{8B678F64-CE23-3244-AAC0-9FE432F66BAA}">
      <text>
        <r>
          <rPr>
            <sz val="12"/>
            <color rgb="FF000000"/>
            <rFont val="Aptos Narrow"/>
            <family val="2"/>
          </rPr>
          <t xml:space="preserve">was 22,990,000
</t>
        </r>
        <r>
          <rPr>
            <sz val="12"/>
            <color rgb="FF000000"/>
            <rFont val="Aptos Narrow"/>
            <family val="2"/>
          </rPr>
          <t xml:space="preserve">base 23,490,000
</t>
        </r>
        <r>
          <rPr>
            <sz val="12"/>
            <color rgb="FF000000"/>
            <rFont val="Aptos Narrow"/>
            <family val="2"/>
          </rPr>
          <t xml:space="preserve">discount 500,000
</t>
        </r>
        <r>
          <rPr>
            <sz val="12"/>
            <color rgb="FF000000"/>
            <rFont val="Aptos Narrow"/>
            <family val="2"/>
          </rPr>
          <t>Giảm thêm 500,000 cho khách hàng cũ của Viettel</t>
        </r>
      </text>
    </comment>
    <comment ref="E5" authorId="0" shapeId="0" xr:uid="{62732D9E-4FA3-E74D-80C8-FCFDD3C86086}">
      <text>
        <r>
          <rPr>
            <sz val="12"/>
            <color rgb="FF000000"/>
            <rFont val="Aptos Narrow"/>
            <family val="2"/>
          </rPr>
          <t xml:space="preserve">was 32,690,000
</t>
        </r>
        <r>
          <rPr>
            <sz val="12"/>
            <color rgb="FF000000"/>
            <rFont val="Aptos Narrow"/>
            <family val="2"/>
          </rPr>
          <t xml:space="preserve">base 33,190,000
</t>
        </r>
        <r>
          <rPr>
            <sz val="12"/>
            <color rgb="FF000000"/>
            <rFont val="Aptos Narrow"/>
            <family val="2"/>
          </rPr>
          <t xml:space="preserve">discount 500,000
</t>
        </r>
        <r>
          <rPr>
            <sz val="12"/>
            <color rgb="FF000000"/>
            <rFont val="Aptos Narrow"/>
            <family val="2"/>
          </rPr>
          <t>Giảm thêm 500,000 cho khách hàng cũ của Viettel</t>
        </r>
      </text>
    </comment>
    <comment ref="G5" authorId="0" shapeId="0" xr:uid="{77B6663C-BF64-F649-ABEE-309C1A373F28}">
      <text>
        <r>
          <rPr>
            <sz val="12"/>
            <color theme="1"/>
            <rFont val="Aptos Narrow"/>
            <family val="2"/>
            <scheme val="minor"/>
          </rPr>
          <t>was 33,690,000</t>
        </r>
      </text>
    </comment>
    <comment ref="F6" authorId="0" shapeId="0" xr:uid="{52861602-8713-FB40-9EF9-A425DE5840CC}">
      <text>
        <r>
          <rPr>
            <sz val="12"/>
            <color rgb="FF000000"/>
            <rFont val="Aptos Narrow"/>
            <family val="2"/>
          </rPr>
          <t>was 36,890,000</t>
        </r>
      </text>
    </comment>
    <comment ref="C8" authorId="0" shapeId="0" xr:uid="{0840301E-B2D8-7B40-BFD5-38A32B33C94D}">
      <text>
        <r>
          <rPr>
            <sz val="12"/>
            <color theme="1"/>
            <rFont val="Aptos Narrow"/>
            <family val="2"/>
            <scheme val="minor"/>
          </rPr>
          <t>was 20,990,000</t>
        </r>
      </text>
    </comment>
    <comment ref="D8" authorId="0" shapeId="0" xr:uid="{41AE8BF2-056C-4D49-B32D-E8918FA2A86F}">
      <text>
        <r>
          <rPr>
            <sz val="12"/>
            <color theme="1"/>
            <rFont val="Aptos Narrow"/>
            <family val="2"/>
            <scheme val="minor"/>
          </rPr>
          <t>was 20,590,000</t>
        </r>
      </text>
    </comment>
    <comment ref="F8" authorId="0" shapeId="0" xr:uid="{E4F645F8-BAF4-3948-8724-FA1E09A555AF}">
      <text>
        <r>
          <rPr>
            <sz val="12"/>
            <color rgb="FF000000"/>
            <rFont val="Aptos Narrow"/>
            <family val="2"/>
          </rPr>
          <t>was 20,890,000</t>
        </r>
      </text>
    </comment>
    <comment ref="C9" authorId="0" shapeId="0" xr:uid="{09DB20DA-5EC5-FD40-BF7F-38D84BE71943}">
      <text>
        <r>
          <rPr>
            <sz val="12"/>
            <color theme="1"/>
            <rFont val="Aptos Narrow"/>
            <family val="2"/>
            <scheme val="minor"/>
          </rPr>
          <t>was 23,990,000</t>
        </r>
      </text>
    </comment>
    <comment ref="F9" authorId="0" shapeId="0" xr:uid="{3CCC0665-8EE8-D649-BE88-7159BF59F7F7}">
      <text>
        <r>
          <rPr>
            <sz val="12"/>
            <color theme="1"/>
            <rFont val="Aptos Narrow"/>
            <family val="2"/>
            <scheme val="minor"/>
          </rPr>
          <t>was 23,890,000</t>
        </r>
      </text>
    </comment>
    <comment ref="G9" authorId="0" shapeId="0" xr:uid="{BBC47863-316E-C34A-ACE8-B21FC9EB90D2}">
      <text>
        <r>
          <rPr>
            <sz val="12"/>
            <color theme="1"/>
            <rFont val="Aptos Narrow"/>
            <family val="2"/>
            <scheme val="minor"/>
          </rPr>
          <t>was 24,290,000</t>
        </r>
      </text>
    </comment>
    <comment ref="C10" authorId="0" shapeId="0" xr:uid="{2A49E50E-0B9A-E64E-B059-D57E08819D52}">
      <text>
        <r>
          <rPr>
            <sz val="12"/>
            <color theme="1"/>
            <rFont val="Aptos Narrow"/>
            <family val="2"/>
            <scheme val="minor"/>
          </rPr>
          <t>was 17,990,000</t>
        </r>
      </text>
    </comment>
    <comment ref="F10" authorId="0" shapeId="0" xr:uid="{DBADF221-9FFB-1E4B-8C91-C1F9281BF193}">
      <text>
        <r>
          <rPr>
            <sz val="12"/>
            <color rgb="FF000000"/>
            <rFont val="Aptos Narrow"/>
            <family val="2"/>
          </rPr>
          <t>was 17,890,000</t>
        </r>
      </text>
    </comment>
    <comment ref="C11" authorId="0" shapeId="0" xr:uid="{78E46639-C163-6040-84E1-1ECD9B0C49EC}">
      <text>
        <r>
          <rPr>
            <sz val="12"/>
            <color theme="1"/>
            <rFont val="Aptos Narrow"/>
            <family val="2"/>
            <scheme val="minor"/>
          </rPr>
          <t>was 17,990,000</t>
        </r>
      </text>
    </comment>
    <comment ref="E14" authorId="0" shapeId="0" xr:uid="{F57B2873-78B1-DC4E-A481-98180AE84AE5}">
      <text>
        <r>
          <rPr>
            <sz val="12"/>
            <color theme="1"/>
            <rFont val="Aptos Narrow"/>
            <family val="2"/>
            <scheme val="minor"/>
          </rPr>
          <t>was 13,290,000
base 13,490,000
discount 200,000
Giảm thêm 200,000 cho học sinh, sinh viên, giáo viên</t>
        </r>
      </text>
    </comment>
    <comment ref="E15" authorId="0" shapeId="0" xr:uid="{0835E936-F157-DC4F-98F3-E1D6348C4A65}">
      <text>
        <r>
          <rPr>
            <sz val="12"/>
            <color rgb="FF000000"/>
            <rFont val="Aptos Narrow"/>
            <family val="2"/>
          </rPr>
          <t xml:space="preserve">was 9,190,000
</t>
        </r>
        <r>
          <rPr>
            <sz val="12"/>
            <color rgb="FF000000"/>
            <rFont val="Aptos Narrow"/>
            <family val="2"/>
          </rPr>
          <t xml:space="preserve">base 9,390,000
</t>
        </r>
        <r>
          <rPr>
            <sz val="12"/>
            <color rgb="FF000000"/>
            <rFont val="Aptos Narrow"/>
            <family val="2"/>
          </rPr>
          <t xml:space="preserve">discount 200,000
</t>
        </r>
        <r>
          <rPr>
            <sz val="12"/>
            <color rgb="FF000000"/>
            <rFont val="Aptos Narrow"/>
            <family val="2"/>
          </rPr>
          <t>Giảm thêm 200,000 cho học sinh, sinh viên, giáo viên</t>
        </r>
      </text>
    </comment>
    <comment ref="F16" authorId="0" shapeId="0" xr:uid="{275E64F0-97DB-F842-95C6-94C1572C979C}">
      <text>
        <r>
          <rPr>
            <sz val="12"/>
            <color theme="1"/>
            <rFont val="Aptos Narrow"/>
            <family val="2"/>
            <scheme val="minor"/>
          </rPr>
          <t>was 15,290,000</t>
        </r>
      </text>
    </comment>
    <comment ref="E17" authorId="0" shapeId="0" xr:uid="{40E7F16B-8009-1D4B-AFF7-B3202FBF6A97}">
      <text>
        <r>
          <rPr>
            <sz val="12"/>
            <color rgb="FF000000"/>
            <rFont val="Aptos Narrow"/>
            <family val="2"/>
          </rPr>
          <t xml:space="preserve">was 15,790,000
</t>
        </r>
        <r>
          <rPr>
            <sz val="12"/>
            <color rgb="FF000000"/>
            <rFont val="Aptos Narrow"/>
            <family val="2"/>
          </rPr>
          <t xml:space="preserve">base 15,990,000
</t>
        </r>
        <r>
          <rPr>
            <sz val="12"/>
            <color rgb="FF000000"/>
            <rFont val="Aptos Narrow"/>
            <family val="2"/>
          </rPr>
          <t xml:space="preserve">discount 200,000
</t>
        </r>
        <r>
          <rPr>
            <sz val="12"/>
            <color rgb="FF000000"/>
            <rFont val="Aptos Narrow"/>
            <family val="2"/>
          </rPr>
          <t>Giảm thêm 200,000 cho học sinh, sinh viên, giáo viên</t>
        </r>
      </text>
    </comment>
    <comment ref="C20" authorId="0" shapeId="0" xr:uid="{1D025BD8-85F3-3F4D-87CA-D69610B98638}">
      <text>
        <r>
          <rPr>
            <sz val="12"/>
            <color theme="1"/>
            <rFont val="Aptos Narrow"/>
            <family val="2"/>
            <scheme val="minor"/>
          </rPr>
          <t>was 28,090,000</t>
        </r>
      </text>
    </comment>
    <comment ref="D20" authorId="0" shapeId="0" xr:uid="{59C30357-1AFA-6049-8930-75C93B0249B4}">
      <text>
        <r>
          <rPr>
            <sz val="12"/>
            <color rgb="FF000000"/>
            <rFont val="Aptos Narrow"/>
            <family val="2"/>
          </rPr>
          <t>was 28,090,000</t>
        </r>
      </text>
    </comment>
    <comment ref="F20" authorId="0" shapeId="0" xr:uid="{60550464-3C20-3B43-BCF2-0AE512F0D9F3}">
      <text>
        <r>
          <rPr>
            <sz val="12"/>
            <color theme="1"/>
            <rFont val="Aptos Narrow"/>
            <family val="2"/>
            <scheme val="minor"/>
          </rPr>
          <t>was 28,090,000</t>
        </r>
      </text>
    </comment>
    <comment ref="C22" authorId="0" shapeId="0" xr:uid="{3EBF7048-99A0-1048-9A0D-278F67DC0D3C}">
      <text>
        <r>
          <rPr>
            <sz val="12"/>
            <color theme="1"/>
            <rFont val="Aptos Narrow"/>
            <family val="2"/>
            <scheme val="minor"/>
          </rPr>
          <t>was 6,290,000</t>
        </r>
      </text>
    </comment>
    <comment ref="D22" authorId="0" shapeId="0" xr:uid="{F2206808-D56D-2A47-B869-6FCF072559B1}">
      <text>
        <r>
          <rPr>
            <sz val="12"/>
            <color theme="1"/>
            <rFont val="Aptos Narrow"/>
            <family val="2"/>
            <scheme val="minor"/>
          </rPr>
          <t>was 6,290,000</t>
        </r>
      </text>
    </comment>
    <comment ref="F22" authorId="0" shapeId="0" xr:uid="{2433840A-0938-9C4F-B1FC-E59D61AF71DF}">
      <text>
        <r>
          <rPr>
            <sz val="12"/>
            <color theme="1"/>
            <rFont val="Aptos Narrow"/>
            <family val="2"/>
            <scheme val="minor"/>
          </rPr>
          <t>was 6,290,000</t>
        </r>
      </text>
    </comment>
    <comment ref="G22" authorId="0" shapeId="0" xr:uid="{B100D0CB-EF06-F34E-A000-02BE8791CAB1}">
      <text>
        <r>
          <rPr>
            <sz val="12"/>
            <color theme="1"/>
            <rFont val="Aptos Narrow"/>
            <family val="2"/>
            <scheme val="minor"/>
          </rPr>
          <t>was 6,290,000</t>
        </r>
      </text>
    </comment>
    <comment ref="C23" authorId="0" shapeId="0" xr:uid="{7F2B7FD0-EFE5-2A41-B8D1-E32342385FBB}">
      <text>
        <r>
          <rPr>
            <sz val="12"/>
            <color theme="1"/>
            <rFont val="Aptos Narrow"/>
            <family val="2"/>
            <scheme val="minor"/>
          </rPr>
          <t>was 7,690,000</t>
        </r>
      </text>
    </comment>
    <comment ref="F23" authorId="0" shapeId="0" xr:uid="{3BE6C53E-8FE1-2F48-9ED6-43F957086C9D}">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53617670-4535-1A4C-9D43-E99AF8D8ED79}">
      <text>
        <r>
          <rPr>
            <sz val="12"/>
            <color theme="1"/>
            <rFont val="Aptos Narrow"/>
            <family val="2"/>
            <scheme val="minor"/>
          </rPr>
          <t>was 6,990,000</t>
        </r>
      </text>
    </comment>
    <comment ref="D24" authorId="0" shapeId="0" xr:uid="{F95A1BC5-749D-034F-8418-5D84288F73B3}">
      <text>
        <r>
          <rPr>
            <sz val="12"/>
            <color theme="1"/>
            <rFont val="Aptos Narrow"/>
            <family val="2"/>
            <scheme val="minor"/>
          </rPr>
          <t>was 6,990,000</t>
        </r>
      </text>
    </comment>
    <comment ref="G24" authorId="0" shapeId="0" xr:uid="{2A2BD10C-20D9-504E-81C8-8E806D84EF47}">
      <text>
        <r>
          <rPr>
            <sz val="12"/>
            <color rgb="FF000000"/>
            <rFont val="Aptos Narrow"/>
            <family val="2"/>
          </rPr>
          <t>was 7,190,000</t>
        </r>
      </text>
    </comment>
    <comment ref="C25" authorId="0" shapeId="0" xr:uid="{BC63F712-CDAF-4546-8009-E76648574CC4}">
      <text>
        <r>
          <rPr>
            <sz val="12"/>
            <color theme="1"/>
            <rFont val="Aptos Narrow"/>
            <family val="2"/>
            <scheme val="minor"/>
          </rPr>
          <t>was 8,490,000</t>
        </r>
      </text>
    </comment>
    <comment ref="F25" authorId="0" shapeId="0" xr:uid="{B6F112B7-9E45-934F-B9ED-E258434A704A}">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26" authorId="0" shapeId="0" xr:uid="{842CE375-ED3A-4F47-9675-DBF3E44D92A5}">
      <text>
        <r>
          <rPr>
            <sz val="12"/>
            <color theme="1"/>
            <rFont val="Aptos Narrow"/>
            <family val="2"/>
            <scheme val="minor"/>
          </rPr>
          <t>was 9,190,000</t>
        </r>
      </text>
    </comment>
    <comment ref="D26" authorId="0" shapeId="0" xr:uid="{E9DF1844-207D-1A4E-9E7D-1A2265721E4C}">
      <text>
        <r>
          <rPr>
            <sz val="12"/>
            <color theme="1"/>
            <rFont val="Aptos Narrow"/>
            <family val="2"/>
            <scheme val="minor"/>
          </rPr>
          <t>was 9,190,000</t>
        </r>
      </text>
    </comment>
    <comment ref="F26" authorId="0" shapeId="0" xr:uid="{538E2AC0-0AFC-574B-94A8-28E142B113FE}">
      <text>
        <r>
          <rPr>
            <sz val="12"/>
            <color theme="1"/>
            <rFont val="Aptos Narrow"/>
            <family val="2"/>
            <scheme val="minor"/>
          </rPr>
          <t>was 9,190,000</t>
        </r>
      </text>
    </comment>
    <comment ref="G26" authorId="0" shapeId="0" xr:uid="{45DD83C6-02AE-0D42-9FE2-950DE2E755DC}">
      <text>
        <r>
          <rPr>
            <sz val="12"/>
            <color theme="1"/>
            <rFont val="Aptos Narrow"/>
            <family val="2"/>
            <scheme val="minor"/>
          </rPr>
          <t>was 8,990,000</t>
        </r>
      </text>
    </comment>
    <comment ref="C28" authorId="0" shapeId="0" xr:uid="{F83164A3-79A2-9346-960E-C43D2F0B35A7}">
      <text>
        <r>
          <rPr>
            <sz val="12"/>
            <color theme="1"/>
            <rFont val="Aptos Narrow"/>
            <family val="2"/>
            <scheme val="minor"/>
          </rPr>
          <t>was 9,990,000</t>
        </r>
      </text>
    </comment>
    <comment ref="D28" authorId="0" shapeId="0" xr:uid="{3D93FBFC-3FC1-CA47-B914-EE216E3C8EDF}">
      <text>
        <r>
          <rPr>
            <sz val="12"/>
            <color theme="1"/>
            <rFont val="Aptos Narrow"/>
            <family val="2"/>
            <scheme val="minor"/>
          </rPr>
          <t>was 9,990,000</t>
        </r>
      </text>
    </comment>
    <comment ref="F28" authorId="0" shapeId="0" xr:uid="{0746516A-5C4A-3A4D-9B11-0B644F0E9E5D}">
      <text>
        <r>
          <rPr>
            <sz val="12"/>
            <color theme="1"/>
            <rFont val="Aptos Narrow"/>
            <family val="2"/>
            <scheme val="minor"/>
          </rPr>
          <t>was 9,990,000</t>
        </r>
      </text>
    </comment>
    <comment ref="G28" authorId="0" shapeId="0" xr:uid="{9DD389A0-7F05-B042-92F5-02F717D1A12A}">
      <text>
        <r>
          <rPr>
            <sz val="12"/>
            <color theme="1"/>
            <rFont val="Aptos Narrow"/>
            <family val="2"/>
            <scheme val="minor"/>
          </rPr>
          <t>was 9,890,000</t>
        </r>
      </text>
    </comment>
    <comment ref="C30" authorId="0" shapeId="0" xr:uid="{F293CB2A-98C2-F143-9A2B-60E3C9B81EB0}">
      <text>
        <r>
          <rPr>
            <sz val="12"/>
            <color theme="1"/>
            <rFont val="Aptos Narrow"/>
            <family val="2"/>
            <scheme val="minor"/>
          </rPr>
          <t>was 22,490,000</t>
        </r>
      </text>
    </comment>
    <comment ref="D30" authorId="0" shapeId="0" xr:uid="{E5EC8346-ECB4-CF4D-9975-41EAB2CA1BEE}">
      <text>
        <r>
          <rPr>
            <sz val="12"/>
            <color theme="1"/>
            <rFont val="Aptos Narrow"/>
            <family val="2"/>
            <scheme val="minor"/>
          </rPr>
          <t>was 22,990,000</t>
        </r>
      </text>
    </comment>
    <comment ref="D31" authorId="0" shapeId="0" xr:uid="{44207A78-A18D-F641-9D74-E9CEE8AEC380}">
      <text>
        <r>
          <rPr>
            <sz val="12"/>
            <color theme="1"/>
            <rFont val="Aptos Narrow"/>
            <family val="2"/>
            <scheme val="minor"/>
          </rPr>
          <t>was 4,990,000</t>
        </r>
      </text>
    </comment>
    <comment ref="D32" authorId="0" shapeId="0" xr:uid="{3AD769BD-DBA6-9042-9DC6-A0816AD4C1E9}">
      <text>
        <r>
          <rPr>
            <sz val="12"/>
            <color theme="1"/>
            <rFont val="Aptos Narrow"/>
            <family val="2"/>
            <scheme val="minor"/>
          </rPr>
          <t>was 4,290,000</t>
        </r>
      </text>
    </comment>
    <comment ref="C33" authorId="0" shapeId="0" xr:uid="{2F5304C9-88B8-4C45-A28A-6AA925C57D28}">
      <text>
        <r>
          <rPr>
            <sz val="12"/>
            <color theme="1"/>
            <rFont val="Aptos Narrow"/>
            <family val="2"/>
            <scheme val="minor"/>
          </rPr>
          <t>was 2,990,000</t>
        </r>
      </text>
    </comment>
    <comment ref="D33" authorId="0" shapeId="0" xr:uid="{249BF2E1-6C45-3B43-AECC-149E116759CE}">
      <text>
        <r>
          <rPr>
            <sz val="12"/>
            <color theme="1"/>
            <rFont val="Aptos Narrow"/>
            <family val="2"/>
            <scheme val="minor"/>
          </rPr>
          <t>was 2,990,000</t>
        </r>
      </text>
    </comment>
    <comment ref="D34" authorId="0" shapeId="0" xr:uid="{E32325BA-6DCA-F845-82ED-7AEF3B654287}">
      <text>
        <r>
          <rPr>
            <sz val="12"/>
            <color theme="1"/>
            <rFont val="Aptos Narrow"/>
            <family val="2"/>
            <scheme val="minor"/>
          </rPr>
          <t>was 6,190,000</t>
        </r>
      </text>
    </comment>
    <comment ref="D35" authorId="0" shapeId="0" xr:uid="{E6942E3F-3B55-F14F-8EF3-8A95B4BDA92A}">
      <text>
        <r>
          <rPr>
            <sz val="12"/>
            <color theme="1"/>
            <rFont val="Aptos Narrow"/>
            <family val="2"/>
            <scheme val="minor"/>
          </rPr>
          <t>was 28,990,000</t>
        </r>
      </text>
    </comment>
    <comment ref="G35" authorId="0" shapeId="0" xr:uid="{6B62EB98-74DD-974E-A32E-A88AFA39625E}">
      <text>
        <r>
          <rPr>
            <sz val="12"/>
            <color rgb="FF000000"/>
            <rFont val="Aptos Narrow"/>
            <family val="2"/>
          </rPr>
          <t>was 29,290,000</t>
        </r>
      </text>
    </comment>
    <comment ref="C38" authorId="0" shapeId="0" xr:uid="{6ABEE485-CDA7-8841-9464-1E124CD0751F}">
      <text>
        <r>
          <rPr>
            <sz val="12"/>
            <color theme="1"/>
            <rFont val="Aptos Narrow"/>
            <family val="2"/>
            <scheme val="minor"/>
          </rPr>
          <t>was 34,490,000</t>
        </r>
      </text>
    </comment>
    <comment ref="D40" authorId="0" shapeId="0" xr:uid="{67BCD21C-9103-A347-AC5E-7E3FA33EF87B}">
      <text>
        <r>
          <rPr>
            <sz val="12"/>
            <color theme="1"/>
            <rFont val="Aptos Narrow"/>
            <family val="2"/>
            <scheme val="minor"/>
          </rPr>
          <t>was 72,490,000</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C2" authorId="0" shapeId="0" xr:uid="{C54032D0-7BDE-BD4F-811E-B10BC3B66914}">
      <text>
        <r>
          <rPr>
            <sz val="12"/>
            <color theme="1"/>
            <rFont val="Aptos Narrow"/>
            <family val="2"/>
            <scheme val="minor"/>
          </rPr>
          <t>was 17,490,000</t>
        </r>
      </text>
    </comment>
    <comment ref="D2" authorId="0" shapeId="0" xr:uid="{0EA3E1D0-03DB-0F4E-ADE2-26C752B9924C}">
      <text>
        <r>
          <rPr>
            <sz val="12"/>
            <color theme="1"/>
            <rFont val="Aptos Narrow"/>
            <family val="2"/>
            <scheme val="minor"/>
          </rPr>
          <t>was 17,490,000</t>
        </r>
      </text>
    </comment>
    <comment ref="E4" authorId="0" shapeId="0" xr:uid="{EDC2C76A-B5EC-C84D-8057-4413FD9CABC8}">
      <text>
        <r>
          <rPr>
            <sz val="12"/>
            <color rgb="FF000000"/>
            <rFont val="Aptos Narrow"/>
            <family val="2"/>
          </rPr>
          <t>was 22,990,000</t>
        </r>
      </text>
    </comment>
    <comment ref="E5" authorId="0" shapeId="0" xr:uid="{EA38F713-1AE9-0E4E-822E-BB5481378DDA}">
      <text>
        <r>
          <rPr>
            <sz val="12"/>
            <color rgb="FF000000"/>
            <rFont val="Aptos Narrow"/>
            <family val="2"/>
          </rPr>
          <t xml:space="preserve">was 32,690,000
</t>
        </r>
        <r>
          <rPr>
            <sz val="12"/>
            <color rgb="FF000000"/>
            <rFont val="Aptos Narrow"/>
            <family val="2"/>
          </rPr>
          <t xml:space="preserve">base 33,190,000
</t>
        </r>
        <r>
          <rPr>
            <sz val="12"/>
            <color rgb="FF000000"/>
            <rFont val="Aptos Narrow"/>
            <family val="2"/>
          </rPr>
          <t xml:space="preserve">discount 500,000
</t>
        </r>
        <r>
          <rPr>
            <sz val="12"/>
            <color rgb="FF000000"/>
            <rFont val="Aptos Narrow"/>
            <family val="2"/>
          </rPr>
          <t>Giảm thêm 500,000 cho khách hàng cũ của Viettel</t>
        </r>
      </text>
    </comment>
    <comment ref="F6" authorId="0" shapeId="0" xr:uid="{4AD0EE45-8BDC-FC41-8988-7A062DA0DB7C}">
      <text>
        <r>
          <rPr>
            <sz val="12"/>
            <color theme="1"/>
            <rFont val="Aptos Narrow"/>
            <family val="2"/>
            <scheme val="minor"/>
          </rPr>
          <t>was 36,790,000</t>
        </r>
      </text>
    </comment>
    <comment ref="F7" authorId="0" shapeId="0" xr:uid="{03F0B3A4-9708-0342-B86E-61E716540E22}">
      <text>
        <r>
          <rPr>
            <sz val="12"/>
            <color rgb="FF000000"/>
            <rFont val="Aptos Narrow"/>
            <family val="2"/>
          </rPr>
          <t xml:space="preserve">was 12,190,000
</t>
        </r>
        <r>
          <rPr>
            <sz val="12"/>
            <color rgb="FF000000"/>
            <rFont val="Aptos Narrow"/>
            <family val="2"/>
          </rPr>
          <t xml:space="preserve">html 13,690,000
</t>
        </r>
        <r>
          <rPr>
            <sz val="12"/>
            <color rgb="FF000000"/>
            <rFont val="Aptos Narrow"/>
            <family val="2"/>
          </rPr>
          <t xml:space="preserve">rendered 12,190,000
</t>
        </r>
        <r>
          <rPr>
            <sz val="12"/>
            <color rgb="FF000000"/>
            <rFont val="Aptos Narrow"/>
            <family val="2"/>
          </rPr>
          <t xml:space="preserve">risk WARN_HTML_RENDER_MISMATCH|WARN_WEEK_CHANGE
</t>
        </r>
        <r>
          <rPr>
            <sz val="12"/>
            <color rgb="FF000000"/>
            <rFont val="Aptos Narrow"/>
            <family val="2"/>
          </rPr>
          <t xml:space="preserve">confidence REVIEW
</t>
        </r>
        <r>
          <rPr>
            <sz val="12"/>
            <color rgb="FF000000"/>
            <rFont val="Aptos Narrow"/>
            <family val="2"/>
          </rPr>
          <t>html 13,690,000 vs rendered 12,190,000 via rendered_dom:.sale-price</t>
        </r>
      </text>
    </comment>
    <comment ref="E8" authorId="0" shapeId="0" xr:uid="{441B8C38-28A5-7043-A5A9-6DB5B07B2A88}">
      <text>
        <r>
          <rPr>
            <sz val="12"/>
            <color rgb="FF000000"/>
            <rFont val="Aptos Narrow"/>
            <family val="2"/>
          </rPr>
          <t>was 20,490,000</t>
        </r>
      </text>
    </comment>
    <comment ref="F8" authorId="0" shapeId="0" xr:uid="{7FB1F16A-A808-DE4A-8804-A56A532FC361}">
      <text>
        <r>
          <rPr>
            <sz val="12"/>
            <color theme="1"/>
            <rFont val="Aptos Narrow"/>
            <family val="2"/>
            <scheme val="minor"/>
          </rPr>
          <t>was 20,790,000</t>
        </r>
      </text>
    </comment>
    <comment ref="F9" authorId="0" shapeId="0" xr:uid="{6332234B-03EF-304C-BD86-14CE7382353A}">
      <text>
        <r>
          <rPr>
            <sz val="12"/>
            <color theme="1"/>
            <rFont val="Aptos Narrow"/>
            <family val="2"/>
            <scheme val="minor"/>
          </rPr>
          <t>was 23,990,000</t>
        </r>
      </text>
    </comment>
    <comment ref="E10" authorId="0" shapeId="0" xr:uid="{96E9068A-E5EC-5840-89AC-5534257CA2C2}">
      <text>
        <r>
          <rPr>
            <sz val="12"/>
            <color rgb="FF000000"/>
            <rFont val="Aptos Narrow"/>
            <family val="2"/>
          </rPr>
          <t>was 17,290,000</t>
        </r>
      </text>
    </comment>
    <comment ref="F12" authorId="0" shapeId="0" xr:uid="{995DDBFF-8C96-3344-94BE-E2D38FD99294}">
      <text>
        <r>
          <rPr>
            <sz val="12"/>
            <color theme="1"/>
            <rFont val="Aptos Narrow"/>
            <family val="2"/>
            <scheme val="minor"/>
          </rPr>
          <t>was 13,990,000</t>
        </r>
      </text>
    </comment>
    <comment ref="D14" authorId="0" shapeId="0" xr:uid="{88DB9BCB-D0A8-7247-B189-6326B538CA17}">
      <text>
        <r>
          <rPr>
            <sz val="12"/>
            <color theme="1"/>
            <rFont val="Aptos Narrow"/>
            <family val="2"/>
            <scheme val="minor"/>
          </rPr>
          <t>was 13,490,000</t>
        </r>
      </text>
    </comment>
    <comment ref="E14" authorId="0" shapeId="0" xr:uid="{72E0F946-2014-D449-8AFA-0A85467F4EBD}">
      <text>
        <r>
          <rPr>
            <sz val="12"/>
            <color theme="1"/>
            <rFont val="Aptos Narrow"/>
            <family val="2"/>
            <scheme val="minor"/>
          </rPr>
          <t>was 13,290,000
base 13,490,000
discount 200,000
Giảm thêm 200,000 cho học sinh, sinh viên, giáo viên</t>
        </r>
      </text>
    </comment>
    <comment ref="F14" authorId="0" shapeId="0" xr:uid="{92DB0056-120E-E545-8332-B8B79701516A}">
      <text>
        <r>
          <rPr>
            <sz val="12"/>
            <color theme="1"/>
            <rFont val="Aptos Narrow"/>
            <family val="2"/>
            <scheme val="minor"/>
          </rPr>
          <t>was 12,890,000</t>
        </r>
      </text>
    </comment>
    <comment ref="G14" authorId="0" shapeId="0" xr:uid="{54C30016-0F62-6E41-9D20-E90D4D52462C}">
      <text>
        <r>
          <rPr>
            <sz val="12"/>
            <color theme="1"/>
            <rFont val="Aptos Narrow"/>
            <family val="2"/>
            <scheme val="minor"/>
          </rPr>
          <t>was 12,890,000</t>
        </r>
      </text>
    </comment>
    <comment ref="E15" authorId="0" shapeId="0" xr:uid="{CA63F3FC-6586-4944-9AF2-6C2615C93A5D}">
      <text>
        <r>
          <rPr>
            <sz val="12"/>
            <color rgb="FF000000"/>
            <rFont val="Aptos Narrow"/>
            <family val="2"/>
          </rPr>
          <t xml:space="preserve">was 9,190,000
</t>
        </r>
        <r>
          <rPr>
            <sz val="12"/>
            <color rgb="FF000000"/>
            <rFont val="Aptos Narrow"/>
            <family val="2"/>
          </rPr>
          <t xml:space="preserve">base 8,990,000
</t>
        </r>
        <r>
          <rPr>
            <sz val="12"/>
            <color rgb="FF000000"/>
            <rFont val="Aptos Narrow"/>
            <family val="2"/>
          </rPr>
          <t xml:space="preserve">discount 200,000
</t>
        </r>
        <r>
          <rPr>
            <sz val="12"/>
            <color rgb="FF000000"/>
            <rFont val="Aptos Narrow"/>
            <family val="2"/>
          </rPr>
          <t>Giảm thêm 200,000 cho học sinh, sinh viên, giáo viên</t>
        </r>
      </text>
    </comment>
    <comment ref="D16" authorId="0" shapeId="0" xr:uid="{0E849837-45DB-7B42-B510-0E932CD0C5CB}">
      <text>
        <r>
          <rPr>
            <sz val="12"/>
            <color theme="1"/>
            <rFont val="Aptos Narrow"/>
            <family val="2"/>
            <scheme val="minor"/>
          </rPr>
          <t>was 14,690,000</t>
        </r>
      </text>
    </comment>
    <comment ref="E17" authorId="0" shapeId="0" xr:uid="{3731C05A-BB9F-FC4C-9FFC-92C41232B868}">
      <text>
        <r>
          <rPr>
            <sz val="12"/>
            <color rgb="FF000000"/>
            <rFont val="Aptos Narrow"/>
            <family val="2"/>
          </rPr>
          <t xml:space="preserve">was 15,790,000
</t>
        </r>
        <r>
          <rPr>
            <sz val="12"/>
            <color rgb="FF000000"/>
            <rFont val="Aptos Narrow"/>
            <family val="2"/>
          </rPr>
          <t xml:space="preserve">base 15,790,000
</t>
        </r>
        <r>
          <rPr>
            <sz val="12"/>
            <color rgb="FF000000"/>
            <rFont val="Aptos Narrow"/>
            <family val="2"/>
          </rPr>
          <t xml:space="preserve">discount 200,000
</t>
        </r>
        <r>
          <rPr>
            <sz val="12"/>
            <color rgb="FF000000"/>
            <rFont val="Aptos Narrow"/>
            <family val="2"/>
          </rPr>
          <t>Giảm thêm 200,000 cho học sinh, sinh viên, giáo viên</t>
        </r>
      </text>
    </comment>
    <comment ref="F20" authorId="0" shapeId="0" xr:uid="{45024122-2D90-EE43-97B7-47622C171D21}">
      <text>
        <r>
          <rPr>
            <sz val="12"/>
            <color theme="1"/>
            <rFont val="Aptos Narrow"/>
            <family val="2"/>
            <scheme val="minor"/>
          </rPr>
          <t>was 27,990,000</t>
        </r>
      </text>
    </comment>
    <comment ref="C22" authorId="0" shapeId="0" xr:uid="{C31D28AD-FDF7-3B4F-A27F-864A720D05C0}">
      <text>
        <r>
          <rPr>
            <sz val="12"/>
            <color theme="1"/>
            <rFont val="Aptos Narrow"/>
            <family val="2"/>
            <scheme val="minor"/>
          </rPr>
          <t>was 5,890,000</t>
        </r>
      </text>
    </comment>
    <comment ref="D22" authorId="0" shapeId="0" xr:uid="{EF7F49A7-1D3F-1943-9522-A0E9FC596916}">
      <text>
        <r>
          <rPr>
            <sz val="12"/>
            <color theme="1"/>
            <rFont val="Aptos Narrow"/>
            <family val="2"/>
            <scheme val="minor"/>
          </rPr>
          <t>was 5,890,000</t>
        </r>
      </text>
    </comment>
    <comment ref="E22" authorId="0" shapeId="0" xr:uid="{6BE7294A-D9BA-5A4B-B87C-8D07124ED244}">
      <text>
        <r>
          <rPr>
            <sz val="12"/>
            <color rgb="FF000000"/>
            <rFont val="Aptos Narrow"/>
            <family val="2"/>
          </rPr>
          <t>was 6,190,000</t>
        </r>
      </text>
    </comment>
    <comment ref="F22" authorId="0" shapeId="0" xr:uid="{45EB0D95-1501-5048-BEB1-CF9387D77D89}">
      <text>
        <r>
          <rPr>
            <sz val="12"/>
            <color theme="1"/>
            <rFont val="Aptos Narrow"/>
            <family val="2"/>
            <scheme val="minor"/>
          </rPr>
          <t>was 5,890,000</t>
        </r>
      </text>
    </comment>
    <comment ref="G22" authorId="0" shapeId="0" xr:uid="{920866B3-3DE1-AD4F-8EB7-DAC3278C87B8}">
      <text>
        <r>
          <rPr>
            <sz val="12"/>
            <color theme="1"/>
            <rFont val="Aptos Narrow"/>
            <family val="2"/>
            <scheme val="minor"/>
          </rPr>
          <t>was 6,090,000</t>
        </r>
      </text>
    </comment>
    <comment ref="C23" authorId="0" shapeId="0" xr:uid="{8925098D-B69F-6143-A6B9-3419636AE902}">
      <text>
        <r>
          <rPr>
            <sz val="12"/>
            <color theme="1"/>
            <rFont val="Aptos Narrow"/>
            <family val="2"/>
            <scheme val="minor"/>
          </rPr>
          <t>was 7,390,000</t>
        </r>
      </text>
    </comment>
    <comment ref="D23" authorId="0" shapeId="0" xr:uid="{50EB1E9C-930E-FA46-8889-68E982737696}">
      <text>
        <r>
          <rPr>
            <sz val="12"/>
            <color theme="1"/>
            <rFont val="Aptos Narrow"/>
            <family val="2"/>
            <scheme val="minor"/>
          </rPr>
          <t>was 7,690,000</t>
        </r>
      </text>
    </comment>
    <comment ref="E23" authorId="0" shapeId="0" xr:uid="{AA45AF5C-320B-584B-B335-35E6D4B85958}">
      <text>
        <r>
          <rPr>
            <sz val="12"/>
            <color rgb="FF000000"/>
            <rFont val="Aptos Narrow"/>
            <family val="2"/>
          </rPr>
          <t>was 7,790,000</t>
        </r>
      </text>
    </comment>
    <comment ref="F23" authorId="0" shapeId="0" xr:uid="{EC0A1511-EFBE-944F-964A-654D63BA23EE}">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45A43FC8-1950-6A45-B58E-E58D88BDE0E1}">
      <text>
        <r>
          <rPr>
            <sz val="12"/>
            <color theme="1"/>
            <rFont val="Aptos Narrow"/>
            <family val="2"/>
            <scheme val="minor"/>
          </rPr>
          <t>was 6,690,000</t>
        </r>
      </text>
    </comment>
    <comment ref="D24" authorId="0" shapeId="0" xr:uid="{0BF29165-3E81-7D48-BE6B-E5506A81159C}">
      <text>
        <r>
          <rPr>
            <sz val="12"/>
            <color theme="1"/>
            <rFont val="Aptos Narrow"/>
            <family val="2"/>
            <scheme val="minor"/>
          </rPr>
          <t>was 6,690,000</t>
        </r>
      </text>
    </comment>
    <comment ref="E24" authorId="0" shapeId="0" xr:uid="{49F81AFC-D156-A748-A0CB-2464AE0A1C80}">
      <text>
        <r>
          <rPr>
            <sz val="12"/>
            <color rgb="FF000000"/>
            <rFont val="Aptos Narrow"/>
            <family val="2"/>
          </rPr>
          <t>was 6,990,000</t>
        </r>
      </text>
    </comment>
    <comment ref="F24" authorId="0" shapeId="0" xr:uid="{813BD972-1505-BA40-B162-9764F5764459}">
      <text>
        <r>
          <rPr>
            <sz val="12"/>
            <color theme="1"/>
            <rFont val="Aptos Narrow"/>
            <family val="2"/>
            <scheme val="minor"/>
          </rPr>
          <t>was 6,990,000</t>
        </r>
      </text>
    </comment>
    <comment ref="G24" authorId="0" shapeId="0" xr:uid="{9C76C97B-238C-414B-818D-B896903B31AC}">
      <text>
        <r>
          <rPr>
            <sz val="12"/>
            <color theme="1"/>
            <rFont val="Aptos Narrow"/>
            <family val="2"/>
            <scheme val="minor"/>
          </rPr>
          <t>was 6,990,000</t>
        </r>
      </text>
    </comment>
    <comment ref="C25" authorId="0" shapeId="0" xr:uid="{8E448907-B211-844E-9D48-E9B958E5FA4C}">
      <text>
        <r>
          <rPr>
            <sz val="12"/>
            <color theme="1"/>
            <rFont val="Aptos Narrow"/>
            <family val="2"/>
            <scheme val="minor"/>
          </rPr>
          <t>was 8,190,000</t>
        </r>
      </text>
    </comment>
    <comment ref="D25" authorId="0" shapeId="0" xr:uid="{371A069D-F160-1A4E-B978-5AFF95D175D4}">
      <text>
        <r>
          <rPr>
            <sz val="12"/>
            <color theme="1"/>
            <rFont val="Aptos Narrow"/>
            <family val="2"/>
            <scheme val="minor"/>
          </rPr>
          <t>was 8,490,000</t>
        </r>
      </text>
    </comment>
    <comment ref="E25" authorId="0" shapeId="0" xr:uid="{06ACBD4D-27B5-9E47-96F8-A0F33E1AD505}">
      <text>
        <r>
          <rPr>
            <sz val="12"/>
            <color rgb="FF000000"/>
            <rFont val="Aptos Narrow"/>
            <family val="2"/>
          </rPr>
          <t>was 8,590,000</t>
        </r>
      </text>
    </comment>
    <comment ref="F25" authorId="0" shapeId="0" xr:uid="{B1D7D722-F1A7-1043-B518-DDF339C52162}">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26" authorId="0" shapeId="0" xr:uid="{31450BEB-DE39-384A-9EAF-D2B579913D04}">
      <text>
        <r>
          <rPr>
            <sz val="12"/>
            <color theme="1"/>
            <rFont val="Aptos Narrow"/>
            <family val="2"/>
            <scheme val="minor"/>
          </rPr>
          <t>was 8,790,000</t>
        </r>
      </text>
    </comment>
    <comment ref="D26" authorId="0" shapeId="0" xr:uid="{7D04C81B-06F7-9647-B637-038411B9225F}">
      <text>
        <r>
          <rPr>
            <sz val="12"/>
            <color theme="1"/>
            <rFont val="Aptos Narrow"/>
            <family val="2"/>
            <scheme val="minor"/>
          </rPr>
          <t>was 8,790,000</t>
        </r>
      </text>
    </comment>
    <comment ref="E26" authorId="0" shapeId="0" xr:uid="{B358055C-5768-6C46-A84E-F9B1535C2262}">
      <text>
        <r>
          <rPr>
            <sz val="12"/>
            <color theme="1"/>
            <rFont val="Aptos Narrow"/>
            <family val="2"/>
            <scheme val="minor"/>
          </rPr>
          <t>was 8,990,000</t>
        </r>
      </text>
    </comment>
    <comment ref="F26" authorId="0" shapeId="0" xr:uid="{4E10FC20-9329-1143-BCF9-A7C6C4F681B1}">
      <text>
        <r>
          <rPr>
            <sz val="12"/>
            <color theme="1"/>
            <rFont val="Aptos Narrow"/>
            <family val="2"/>
            <scheme val="minor"/>
          </rPr>
          <t>was 8,790,000</t>
        </r>
      </text>
    </comment>
    <comment ref="G26" authorId="0" shapeId="0" xr:uid="{85A57689-8924-CE47-9104-5782AE3E5BA8}">
      <text>
        <r>
          <rPr>
            <sz val="12"/>
            <color theme="1"/>
            <rFont val="Aptos Narrow"/>
            <family val="2"/>
            <scheme val="minor"/>
          </rPr>
          <t>was 8,890,000</t>
        </r>
      </text>
    </comment>
    <comment ref="D27" authorId="0" shapeId="0" xr:uid="{4925D107-B4E9-EE4B-8497-0DEE609620C9}">
      <text>
        <r>
          <rPr>
            <sz val="12"/>
            <color theme="1"/>
            <rFont val="Aptos Narrow"/>
            <family val="2"/>
            <scheme val="minor"/>
          </rPr>
          <t>was 11,990,000</t>
        </r>
      </text>
    </comment>
    <comment ref="E27" authorId="0" shapeId="0" xr:uid="{7B27779C-BB8B-3744-A946-7D563567D5CC}">
      <text>
        <r>
          <rPr>
            <sz val="12"/>
            <color theme="1"/>
            <rFont val="Aptos Narrow"/>
            <family val="2"/>
            <scheme val="minor"/>
          </rPr>
          <t>was 11,990,000</t>
        </r>
      </text>
    </comment>
    <comment ref="G27" authorId="0" shapeId="0" xr:uid="{B47D9963-BFC0-E74C-B646-D317C56E61B0}">
      <text>
        <r>
          <rPr>
            <sz val="12"/>
            <color theme="1"/>
            <rFont val="Aptos Narrow"/>
            <family val="2"/>
            <scheme val="minor"/>
          </rPr>
          <t>was 11,990,000</t>
        </r>
      </text>
    </comment>
    <comment ref="C28" authorId="0" shapeId="0" xr:uid="{8D330E07-7A92-E34E-B1F7-46CC872E6374}">
      <text>
        <r>
          <rPr>
            <sz val="12"/>
            <color theme="1"/>
            <rFont val="Aptos Narrow"/>
            <family val="2"/>
            <scheme val="minor"/>
          </rPr>
          <t>was 9,590,000</t>
        </r>
      </text>
    </comment>
    <comment ref="D28" authorId="0" shapeId="0" xr:uid="{9846E306-1BBE-194B-B675-B1FC4A1EC314}">
      <text>
        <r>
          <rPr>
            <sz val="12"/>
            <color theme="1"/>
            <rFont val="Aptos Narrow"/>
            <family val="2"/>
            <scheme val="minor"/>
          </rPr>
          <t>was 9,590,000</t>
        </r>
      </text>
    </comment>
    <comment ref="E28" authorId="0" shapeId="0" xr:uid="{AED7F5AF-196F-FC4A-9F89-B84C75F5893D}">
      <text>
        <r>
          <rPr>
            <sz val="12"/>
            <color rgb="FF000000"/>
            <rFont val="Aptos Narrow"/>
            <family val="2"/>
          </rPr>
          <t>was 9,690,000</t>
        </r>
      </text>
    </comment>
    <comment ref="F28" authorId="0" shapeId="0" xr:uid="{C5D08F35-A541-C749-835A-8636E014F78D}">
      <text>
        <r>
          <rPr>
            <sz val="12"/>
            <color theme="1"/>
            <rFont val="Aptos Narrow"/>
            <family val="2"/>
            <scheme val="minor"/>
          </rPr>
          <t>was 9,590,000</t>
        </r>
      </text>
    </comment>
    <comment ref="G28" authorId="0" shapeId="0" xr:uid="{C247E533-E23A-C948-B416-30B3AC244F40}">
      <text>
        <r>
          <rPr>
            <sz val="12"/>
            <color theme="1"/>
            <rFont val="Aptos Narrow"/>
            <family val="2"/>
            <scheme val="minor"/>
          </rPr>
          <t>was 9,790,000</t>
        </r>
      </text>
    </comment>
    <comment ref="C29" authorId="0" shapeId="0" xr:uid="{CCD727CB-0EA1-E545-B38D-0F612F7C8B19}">
      <text>
        <r>
          <rPr>
            <sz val="12"/>
            <color theme="1"/>
            <rFont val="Aptos Narrow"/>
            <family val="2"/>
            <scheme val="minor"/>
          </rPr>
          <t>was 12,490,000</t>
        </r>
      </text>
    </comment>
    <comment ref="D29" authorId="0" shapeId="0" xr:uid="{B27C32E6-A279-DE4E-839C-52C50605C990}">
      <text>
        <r>
          <rPr>
            <sz val="12"/>
            <color theme="1"/>
            <rFont val="Aptos Narrow"/>
            <family val="2"/>
            <scheme val="minor"/>
          </rPr>
          <t>was 12,490,000</t>
        </r>
      </text>
    </comment>
    <comment ref="E29" authorId="0" shapeId="0" xr:uid="{19143405-56F5-E24A-8E93-6E81B9609EDC}">
      <text>
        <r>
          <rPr>
            <sz val="12"/>
            <color rgb="FF000000"/>
            <rFont val="Aptos Narrow"/>
            <family val="2"/>
          </rPr>
          <t>was 12,490,000</t>
        </r>
      </text>
    </comment>
    <comment ref="F29" authorId="0" shapeId="0" xr:uid="{B9C0CA55-6091-3741-82E0-0E8B83C79AC3}">
      <text>
        <r>
          <rPr>
            <sz val="12"/>
            <color theme="1"/>
            <rFont val="Aptos Narrow"/>
            <family val="2"/>
            <scheme val="minor"/>
          </rPr>
          <t>was 12,990,000</t>
        </r>
      </text>
    </comment>
    <comment ref="G29" authorId="0" shapeId="0" xr:uid="{4733FC7F-E371-E344-939A-9ECD521DFAA2}">
      <text>
        <r>
          <rPr>
            <sz val="12"/>
            <color theme="1"/>
            <rFont val="Aptos Narrow"/>
            <family val="2"/>
            <scheme val="minor"/>
          </rPr>
          <t>was 12,090,000</t>
        </r>
      </text>
    </comment>
    <comment ref="C30" authorId="0" shapeId="0" xr:uid="{472EDBFF-5C11-A94D-89C4-52C32E7E53F4}">
      <text>
        <r>
          <rPr>
            <sz val="12"/>
            <color theme="1"/>
            <rFont val="Aptos Narrow"/>
            <family val="2"/>
            <scheme val="minor"/>
          </rPr>
          <t>was 22,990,000</t>
        </r>
      </text>
    </comment>
    <comment ref="D30" authorId="0" shapeId="0" xr:uid="{D2EF8C90-A302-7649-8FD2-BC177FB942AC}">
      <text>
        <r>
          <rPr>
            <sz val="12"/>
            <color theme="1"/>
            <rFont val="Aptos Narrow"/>
            <family val="2"/>
            <scheme val="minor"/>
          </rPr>
          <t>was 22,490,000</t>
        </r>
      </text>
    </comment>
    <comment ref="F30" authorId="0" shapeId="0" xr:uid="{DB4AB478-9892-F64C-9863-F9C36064C363}">
      <text>
        <r>
          <rPr>
            <sz val="12"/>
            <color theme="1"/>
            <rFont val="Aptos Narrow"/>
            <family val="2"/>
            <scheme val="minor"/>
          </rPr>
          <t>was 22,490,000</t>
        </r>
      </text>
    </comment>
    <comment ref="D31" authorId="0" shapeId="0" xr:uid="{861FA28F-E81C-AE47-8DCE-E9DA9B31DE05}">
      <text>
        <r>
          <rPr>
            <sz val="12"/>
            <color theme="1"/>
            <rFont val="Aptos Narrow"/>
            <family val="2"/>
            <scheme val="minor"/>
          </rPr>
          <t>was 4,790,000</t>
        </r>
      </text>
    </comment>
    <comment ref="C32" authorId="0" shapeId="0" xr:uid="{1DD4A415-81B4-3441-854C-84D6EBBE00AB}">
      <text>
        <r>
          <rPr>
            <sz val="12"/>
            <color theme="1"/>
            <rFont val="Aptos Narrow"/>
            <family val="2"/>
            <scheme val="minor"/>
          </rPr>
          <t>was 4,290,000</t>
        </r>
      </text>
    </comment>
    <comment ref="D32" authorId="0" shapeId="0" xr:uid="{C34D6F0A-CE0B-E244-8962-53AFE25543AA}">
      <text>
        <r>
          <rPr>
            <sz val="12"/>
            <color theme="1"/>
            <rFont val="Aptos Narrow"/>
            <family val="2"/>
            <scheme val="minor"/>
          </rPr>
          <t>was 4,200,000</t>
        </r>
      </text>
    </comment>
    <comment ref="E32" authorId="0" shapeId="0" xr:uid="{A752F03D-FB4C-1B4D-8C74-9A1922993039}">
      <text>
        <r>
          <rPr>
            <sz val="12"/>
            <color theme="1"/>
            <rFont val="Aptos Narrow"/>
            <family val="2"/>
            <scheme val="minor"/>
          </rPr>
          <t>was 4,290,000</t>
        </r>
      </text>
    </comment>
    <comment ref="F32" authorId="0" shapeId="0" xr:uid="{722D9AFC-8B91-7B43-A19F-35DB4462E779}">
      <text>
        <r>
          <rPr>
            <sz val="12"/>
            <color theme="1"/>
            <rFont val="Aptos Narrow"/>
            <family val="2"/>
            <scheme val="minor"/>
          </rPr>
          <t>was 4,290,000</t>
        </r>
      </text>
    </comment>
    <comment ref="G32" authorId="0" shapeId="0" xr:uid="{85C57B08-47D5-0549-93A3-1E20083B996C}">
      <text>
        <r>
          <rPr>
            <sz val="12"/>
            <color theme="1"/>
            <rFont val="Aptos Narrow"/>
            <family val="2"/>
            <scheme val="minor"/>
          </rPr>
          <t>was 4,290,000</t>
        </r>
      </text>
    </comment>
    <comment ref="C33" authorId="0" shapeId="0" xr:uid="{52929B68-086F-C54B-A909-92AAE699474F}">
      <text>
        <r>
          <rPr>
            <sz val="12"/>
            <color theme="1"/>
            <rFont val="Aptos Narrow"/>
            <family val="2"/>
            <scheme val="minor"/>
          </rPr>
          <t>was 3,090,000</t>
        </r>
      </text>
    </comment>
    <comment ref="D33" authorId="0" shapeId="0" xr:uid="{F4949DF8-3A72-8546-9B97-864A8E540FE3}">
      <text>
        <r>
          <rPr>
            <sz val="12"/>
            <color theme="1"/>
            <rFont val="Aptos Narrow"/>
            <family val="2"/>
            <scheme val="minor"/>
          </rPr>
          <t>was 2,900,000</t>
        </r>
      </text>
    </comment>
    <comment ref="E33" authorId="0" shapeId="0" xr:uid="{CBADC2C0-BEB3-EF4A-A943-E78C78F6781A}">
      <text>
        <r>
          <rPr>
            <sz val="12"/>
            <color theme="1"/>
            <rFont val="Aptos Narrow"/>
            <family val="2"/>
            <scheme val="minor"/>
          </rPr>
          <t>was 2,990,000</t>
        </r>
      </text>
    </comment>
    <comment ref="F33" authorId="0" shapeId="0" xr:uid="{1342061A-BB27-504A-A488-22EB45633F5D}">
      <text>
        <r>
          <rPr>
            <sz val="12"/>
            <color theme="1"/>
            <rFont val="Aptos Narrow"/>
            <family val="2"/>
            <scheme val="minor"/>
          </rPr>
          <t>was 2,990,000</t>
        </r>
      </text>
    </comment>
    <comment ref="G33" authorId="0" shapeId="0" xr:uid="{A7D1D0E4-73F1-A642-9E4A-1624FCD09AF7}">
      <text>
        <r>
          <rPr>
            <sz val="12"/>
            <color theme="1"/>
            <rFont val="Aptos Narrow"/>
            <family val="2"/>
            <scheme val="minor"/>
          </rPr>
          <t>was 2,990,000</t>
        </r>
      </text>
    </comment>
    <comment ref="C34" authorId="0" shapeId="0" xr:uid="{3D8E964C-FDFE-AE4F-8A90-61296F2E6DE8}">
      <text>
        <r>
          <rPr>
            <sz val="12"/>
            <color theme="1"/>
            <rFont val="Aptos Narrow"/>
            <family val="2"/>
            <scheme val="minor"/>
          </rPr>
          <t>was 6,190,000</t>
        </r>
      </text>
    </comment>
    <comment ref="D34" authorId="0" shapeId="0" xr:uid="{5B71D98E-48BE-D94B-8724-5543E534BE13}">
      <text>
        <r>
          <rPr>
            <sz val="12"/>
            <color theme="1"/>
            <rFont val="Aptos Narrow"/>
            <family val="2"/>
            <scheme val="minor"/>
          </rPr>
          <t>was 6,100,000</t>
        </r>
      </text>
    </comment>
    <comment ref="F34" authorId="0" shapeId="0" xr:uid="{1AC7A95E-AF2C-0949-BC7F-E7526F8C44EB}">
      <text>
        <r>
          <rPr>
            <sz val="12"/>
            <color theme="1"/>
            <rFont val="Aptos Narrow"/>
            <family val="2"/>
            <scheme val="minor"/>
          </rPr>
          <t>was 6,190,000</t>
        </r>
      </text>
    </comment>
    <comment ref="G34" authorId="0" shapeId="0" xr:uid="{475BD46A-F6B2-6C4A-8F2A-7D2E0979C388}">
      <text>
        <r>
          <rPr>
            <sz val="12"/>
            <color theme="1"/>
            <rFont val="Aptos Narrow"/>
            <family val="2"/>
            <scheme val="minor"/>
          </rPr>
          <t>was 5,990,000</t>
        </r>
      </text>
    </comment>
    <comment ref="C35" authorId="0" shapeId="0" xr:uid="{6364496B-B785-0049-BF98-61DB014329C7}">
      <text>
        <r>
          <rPr>
            <sz val="12"/>
            <color theme="1"/>
            <rFont val="Aptos Narrow"/>
            <family val="2"/>
            <scheme val="minor"/>
          </rPr>
          <t>was 29,490,000</t>
        </r>
      </text>
    </comment>
    <comment ref="D39" authorId="0" shapeId="0" xr:uid="{3CB8BAF2-41F1-B244-8CA4-C9147A8807F9}">
      <text>
        <r>
          <rPr>
            <sz val="12"/>
            <color theme="1"/>
            <rFont val="Aptos Narrow"/>
            <family val="2"/>
            <scheme val="minor"/>
          </rPr>
          <t>was 44,490,000</t>
        </r>
      </text>
    </comment>
    <comment ref="D40" authorId="0" shapeId="0" xr:uid="{F6DC53CE-15D8-D243-BF17-34141C45C684}">
      <text>
        <r>
          <rPr>
            <sz val="12"/>
            <color theme="1"/>
            <rFont val="Aptos Narrow"/>
            <family val="2"/>
            <scheme val="minor"/>
          </rPr>
          <t>was 71,990,000</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Microsoft Office User</author>
    <author>Price Check Tool</author>
  </authors>
  <commentList>
    <comment ref="E4" authorId="0" shapeId="0" xr:uid="{A9CE3F6C-B86A-AD41-A442-1D9BBB8FCFAC}">
      <text>
        <r>
          <rPr>
            <b/>
            <sz val="10"/>
            <color rgb="FF000000"/>
            <rFont val="Tahoma"/>
            <family val="2"/>
          </rPr>
          <t>was 23390</t>
        </r>
        <r>
          <rPr>
            <sz val="10"/>
            <color rgb="FF000000"/>
            <rFont val="Tahoma"/>
            <family val="2"/>
          </rPr>
          <t xml:space="preserve">
</t>
        </r>
      </text>
    </comment>
    <comment ref="E5" authorId="1" shapeId="0" xr:uid="{E7B1DB13-CA15-224C-B4C9-084B6985DC8C}">
      <text>
        <r>
          <rPr>
            <sz val="12"/>
            <color theme="1"/>
            <rFont val="Aptos Narrow"/>
            <family val="2"/>
            <scheme val="minor"/>
          </rPr>
          <t>was 32,690,000
base 33,190,000
discount 500,000
Giảm thêm 500,000 cho khách hàng cũ của Viettel</t>
        </r>
      </text>
    </comment>
    <comment ref="C6" authorId="1" shapeId="0" xr:uid="{CBF2946A-35BA-C54C-8A0F-95635F860BFC}">
      <text>
        <r>
          <rPr>
            <sz val="12"/>
            <color theme="1"/>
            <rFont val="Aptos Narrow"/>
            <family val="2"/>
            <scheme val="minor"/>
          </rPr>
          <t>was 36,990,000</t>
        </r>
      </text>
    </comment>
    <comment ref="D6" authorId="1" shapeId="0" xr:uid="{4F1FCF98-2104-D34D-99D7-B3F8F073D61C}">
      <text>
        <r>
          <rPr>
            <sz val="12"/>
            <color theme="1"/>
            <rFont val="Aptos Narrow"/>
            <family val="2"/>
            <scheme val="minor"/>
          </rPr>
          <t>was 36,990,000</t>
        </r>
      </text>
    </comment>
    <comment ref="F6" authorId="1" shapeId="0" xr:uid="{3BED5E64-C3FE-634C-B759-1D1EEF56DD10}">
      <text>
        <r>
          <rPr>
            <sz val="12"/>
            <color theme="1"/>
            <rFont val="Aptos Narrow"/>
            <family val="2"/>
            <scheme val="minor"/>
          </rPr>
          <t>was 36,590,000</t>
        </r>
      </text>
    </comment>
    <comment ref="G6" authorId="1" shapeId="0" xr:uid="{B9DD65A8-6357-F840-98E1-6D47B3FDE4B5}">
      <text>
        <r>
          <rPr>
            <sz val="12"/>
            <color theme="1"/>
            <rFont val="Aptos Narrow"/>
            <family val="2"/>
            <scheme val="minor"/>
          </rPr>
          <t>was 35,990,000</t>
        </r>
      </text>
    </comment>
    <comment ref="F12" authorId="1" shapeId="0" xr:uid="{2583EA18-7AAB-A248-9A3D-13D7E3581C2D}">
      <text>
        <r>
          <rPr>
            <sz val="12"/>
            <color theme="1"/>
            <rFont val="Aptos Narrow"/>
            <family val="2"/>
            <scheme val="minor"/>
          </rPr>
          <t>was 14,590,000</t>
        </r>
      </text>
    </comment>
    <comment ref="F13" authorId="1" shapeId="0" xr:uid="{A8F636A3-29AE-0A4D-B677-942A26E771B4}">
      <text>
        <r>
          <rPr>
            <sz val="12"/>
            <color rgb="FF000000"/>
            <rFont val="Aptos Narrow"/>
            <family val="2"/>
          </rPr>
          <t>was 11,990,000</t>
        </r>
      </text>
    </comment>
    <comment ref="C14" authorId="1" shapeId="0" xr:uid="{57718FA8-244B-DE49-B848-FC2C1637163D}">
      <text>
        <r>
          <rPr>
            <sz val="12"/>
            <color theme="1"/>
            <rFont val="Aptos Narrow"/>
            <family val="2"/>
            <scheme val="minor"/>
          </rPr>
          <t>was 13,290,000</t>
        </r>
      </text>
    </comment>
    <comment ref="D14" authorId="1" shapeId="0" xr:uid="{B59D45E0-D824-EC48-83E6-285ED27947C3}">
      <text>
        <r>
          <rPr>
            <sz val="12"/>
            <color theme="1"/>
            <rFont val="Aptos Narrow"/>
            <family val="2"/>
            <scheme val="minor"/>
          </rPr>
          <t>was 13,290,000</t>
        </r>
      </text>
    </comment>
    <comment ref="E14" authorId="1" shapeId="0" xr:uid="{2FEF689E-A878-FC4F-A4E0-BBCE5A0201C9}">
      <text>
        <r>
          <rPr>
            <sz val="12"/>
            <color theme="1"/>
            <rFont val="Aptos Narrow"/>
            <family val="2"/>
            <scheme val="minor"/>
          </rPr>
          <t>was 13,290,000</t>
        </r>
      </text>
    </comment>
    <comment ref="F14" authorId="1" shapeId="0" xr:uid="{505B5395-8EF7-274C-B622-1D7EC81EA402}">
      <text>
        <r>
          <rPr>
            <sz val="12"/>
            <color theme="1"/>
            <rFont val="Aptos Narrow"/>
            <family val="2"/>
            <scheme val="minor"/>
          </rPr>
          <t>was 13,290,000</t>
        </r>
      </text>
    </comment>
    <comment ref="G14" authorId="1" shapeId="0" xr:uid="{7F60A360-254C-4E49-8D1A-DA68C1537E77}">
      <text>
        <r>
          <rPr>
            <sz val="12"/>
            <color theme="1"/>
            <rFont val="Aptos Narrow"/>
            <family val="2"/>
            <scheme val="minor"/>
          </rPr>
          <t>was 13,490,000</t>
        </r>
      </text>
    </comment>
    <comment ref="C15" authorId="1" shapeId="0" xr:uid="{4CBD649F-6D2B-C746-A460-BBF81F1386C8}">
      <text>
        <r>
          <rPr>
            <sz val="12"/>
            <color theme="1"/>
            <rFont val="Aptos Narrow"/>
            <family val="2"/>
            <scheme val="minor"/>
          </rPr>
          <t>was 9,290,000</t>
        </r>
      </text>
    </comment>
    <comment ref="D15" authorId="1" shapeId="0" xr:uid="{0EE2825A-1EF8-6A4F-A09F-8139BE18976E}">
      <text>
        <r>
          <rPr>
            <sz val="12"/>
            <color theme="1"/>
            <rFont val="Aptos Narrow"/>
            <family val="2"/>
            <scheme val="minor"/>
          </rPr>
          <t>was 9,290,000</t>
        </r>
      </text>
    </comment>
    <comment ref="E15" authorId="1" shapeId="0" xr:uid="{614A83CA-76F8-C140-BDAF-68737DC2B5FF}">
      <text>
        <r>
          <rPr>
            <sz val="12"/>
            <color theme="1"/>
            <rFont val="Aptos Narrow"/>
            <family val="2"/>
            <scheme val="minor"/>
          </rPr>
          <t>was 8,790,000
base 11,290,000
discount 200,000
Giảm thêm 200,000 cho học sinh, sinh viên, giáo viên</t>
        </r>
      </text>
    </comment>
    <comment ref="F15" authorId="1" shapeId="0" xr:uid="{4435F94E-B6BF-3446-9973-C32F76E6AE48}">
      <text>
        <r>
          <rPr>
            <sz val="12"/>
            <color rgb="FF000000"/>
            <rFont val="Aptos Narrow"/>
            <family val="2"/>
          </rPr>
          <t>was 9,290,000</t>
        </r>
      </text>
    </comment>
    <comment ref="G15" authorId="1" shapeId="0" xr:uid="{C7ED5354-FF32-454A-925E-2B63BAE54755}">
      <text>
        <r>
          <rPr>
            <sz val="12"/>
            <color theme="1"/>
            <rFont val="Aptos Narrow"/>
            <family val="2"/>
            <scheme val="minor"/>
          </rPr>
          <t>was 9,190,000</t>
        </r>
      </text>
    </comment>
    <comment ref="D16" authorId="1" shapeId="0" xr:uid="{BEEAD24B-0F04-CC42-8C08-746F27E7A945}">
      <text>
        <r>
          <rPr>
            <sz val="12"/>
            <color theme="1"/>
            <rFont val="Aptos Narrow"/>
            <family val="2"/>
            <scheme val="minor"/>
          </rPr>
          <t>was 14,490,000</t>
        </r>
      </text>
    </comment>
    <comment ref="F16" authorId="1" shapeId="0" xr:uid="{5582E3AE-C9E6-4F4B-920E-39C2C251294C}">
      <text>
        <r>
          <rPr>
            <sz val="12"/>
            <color theme="1"/>
            <rFont val="Aptos Narrow"/>
            <family val="2"/>
            <scheme val="minor"/>
          </rPr>
          <t>was 14,790,000</t>
        </r>
      </text>
    </comment>
    <comment ref="C17" authorId="1" shapeId="0" xr:uid="{25FC1A9A-1BD8-8049-83C1-C4769F84FCEA}">
      <text>
        <r>
          <rPr>
            <sz val="12"/>
            <color theme="1"/>
            <rFont val="Aptos Narrow"/>
            <family val="2"/>
            <scheme val="minor"/>
          </rPr>
          <t>was 16,390,000</t>
        </r>
      </text>
    </comment>
    <comment ref="D17" authorId="1" shapeId="0" xr:uid="{728D9875-8B22-DA48-BFB0-2065B3383EC9}">
      <text>
        <r>
          <rPr>
            <sz val="12"/>
            <color theme="1"/>
            <rFont val="Aptos Narrow"/>
            <family val="2"/>
            <scheme val="minor"/>
          </rPr>
          <t>was 16,390,000</t>
        </r>
      </text>
    </comment>
    <comment ref="E17" authorId="1" shapeId="0" xr:uid="{454A6FF8-37DC-A34B-9979-F95950CA6E06}">
      <text>
        <r>
          <rPr>
            <sz val="12"/>
            <color rgb="FF000000"/>
            <rFont val="Aptos Narrow"/>
            <family val="2"/>
          </rPr>
          <t xml:space="preserve">was 15,590,000
</t>
        </r>
        <r>
          <rPr>
            <sz val="12"/>
            <color rgb="FF000000"/>
            <rFont val="Aptos Narrow"/>
            <family val="2"/>
          </rPr>
          <t xml:space="preserve">base 19,690,000
</t>
        </r>
        <r>
          <rPr>
            <sz val="12"/>
            <color rgb="FF000000"/>
            <rFont val="Aptos Narrow"/>
            <family val="2"/>
          </rPr>
          <t xml:space="preserve">discount 200,000
</t>
        </r>
        <r>
          <rPr>
            <sz val="12"/>
            <color rgb="FF000000"/>
            <rFont val="Aptos Narrow"/>
            <family val="2"/>
          </rPr>
          <t>Giảm thêm 200,000 cho học sinh, sinh viên, giáo viên</t>
        </r>
      </text>
    </comment>
    <comment ref="F17" authorId="1" shapeId="0" xr:uid="{D29399C0-DAE6-214A-B33D-FC469198309C}">
      <text>
        <r>
          <rPr>
            <sz val="12"/>
            <color theme="1"/>
            <rFont val="Aptos Narrow"/>
            <family val="2"/>
            <scheme val="minor"/>
          </rPr>
          <t>was 16,390,000</t>
        </r>
      </text>
    </comment>
    <comment ref="G17" authorId="1" shapeId="0" xr:uid="{757611E0-59EF-EC46-AA3C-A69E337475AA}">
      <text>
        <r>
          <rPr>
            <sz val="12"/>
            <color theme="1"/>
            <rFont val="Aptos Narrow"/>
            <family val="2"/>
            <scheme val="minor"/>
          </rPr>
          <t>was 16,090,000</t>
        </r>
      </text>
    </comment>
    <comment ref="C18" authorId="1" shapeId="0" xr:uid="{0D4E178E-363A-2744-9BB5-3569AA5E698D}">
      <text>
        <r>
          <rPr>
            <sz val="12"/>
            <color theme="1"/>
            <rFont val="Aptos Narrow"/>
            <family val="2"/>
            <scheme val="minor"/>
          </rPr>
          <t>was 18,290,000</t>
        </r>
      </text>
    </comment>
    <comment ref="D18" authorId="1" shapeId="0" xr:uid="{AB2AED79-81A6-C542-8375-B424EF9D949A}">
      <text>
        <r>
          <rPr>
            <sz val="12"/>
            <color theme="1"/>
            <rFont val="Aptos Narrow"/>
            <family val="2"/>
            <scheme val="minor"/>
          </rPr>
          <t>was 19,990,000</t>
        </r>
      </text>
    </comment>
    <comment ref="D19" authorId="1" shapeId="0" xr:uid="{72D52485-E5CA-B745-ACC9-3CD7C79510AA}">
      <text>
        <r>
          <rPr>
            <sz val="12"/>
            <color rgb="FF000000"/>
            <rFont val="Aptos Narrow"/>
            <family val="2"/>
          </rPr>
          <t>was 21,590,000</t>
        </r>
      </text>
    </comment>
    <comment ref="E19" authorId="0" shapeId="0" xr:uid="{2F026CE0-94E2-0E41-905E-8B875075DB79}">
      <text>
        <r>
          <rPr>
            <b/>
            <sz val="10"/>
            <color rgb="FF000000"/>
            <rFont val="Tahoma"/>
            <family val="2"/>
          </rPr>
          <t>was 21290</t>
        </r>
        <r>
          <rPr>
            <sz val="10"/>
            <color rgb="FF000000"/>
            <rFont val="Tahoma"/>
            <family val="2"/>
          </rPr>
          <t xml:space="preserve">
</t>
        </r>
      </text>
    </comment>
    <comment ref="F19" authorId="1" shapeId="0" xr:uid="{E8A5A598-1990-904E-B8DF-B3B7163730C2}">
      <text>
        <r>
          <rPr>
            <sz val="12"/>
            <color rgb="FF000000"/>
            <rFont val="Aptos Narrow"/>
            <family val="2"/>
          </rPr>
          <t>was 21,590,000</t>
        </r>
      </text>
    </comment>
    <comment ref="G19" authorId="1" shapeId="0" xr:uid="{CD8EF7E9-F51A-B34B-819C-EF24218F4B3E}">
      <text>
        <r>
          <rPr>
            <sz val="12"/>
            <color rgb="FF000000"/>
            <rFont val="Aptos Narrow"/>
            <family val="2"/>
          </rPr>
          <t>was 21,490,000</t>
        </r>
      </text>
    </comment>
    <comment ref="C20" authorId="1" shapeId="0" xr:uid="{D615800B-4626-AA45-85D1-C892CFFA5D89}">
      <text>
        <r>
          <rPr>
            <sz val="12"/>
            <color theme="1"/>
            <rFont val="Aptos Narrow"/>
            <family val="2"/>
            <scheme val="minor"/>
          </rPr>
          <t>was 28,090,000</t>
        </r>
      </text>
    </comment>
    <comment ref="D20" authorId="1" shapeId="0" xr:uid="{687DFEF2-CC1B-594E-A9D4-99C290395A90}">
      <text>
        <r>
          <rPr>
            <sz val="12"/>
            <color rgb="FF000000"/>
            <rFont val="Aptos Narrow"/>
            <family val="2"/>
          </rPr>
          <t>was 27,890,000</t>
        </r>
      </text>
    </comment>
    <comment ref="F20" authorId="1" shapeId="0" xr:uid="{D54878E4-657A-9D46-AB6B-AF48E4CB82B0}">
      <text>
        <r>
          <rPr>
            <sz val="12"/>
            <color theme="1"/>
            <rFont val="Aptos Narrow"/>
            <family val="2"/>
            <scheme val="minor"/>
          </rPr>
          <t>was 27,890,000</t>
        </r>
      </text>
    </comment>
    <comment ref="G20" authorId="1" shapeId="0" xr:uid="{534DCDED-10EA-1047-821A-E5B12F767A5C}">
      <text>
        <r>
          <rPr>
            <sz val="12"/>
            <color rgb="FF000000"/>
            <rFont val="Aptos Narrow"/>
            <family val="2"/>
          </rPr>
          <t>was 28,090,000</t>
        </r>
      </text>
    </comment>
    <comment ref="C21" authorId="1" shapeId="0" xr:uid="{13BD1663-5AF3-8F4B-9ECF-C6269927B255}">
      <text>
        <r>
          <rPr>
            <sz val="12"/>
            <color theme="1"/>
            <rFont val="Aptos Narrow"/>
            <family val="2"/>
            <scheme val="minor"/>
          </rPr>
          <t>was 38,690,000</t>
        </r>
      </text>
    </comment>
    <comment ref="D21" authorId="1" shapeId="0" xr:uid="{86026AF6-ADDA-234D-8DAE-19DA7F698DEF}">
      <text>
        <r>
          <rPr>
            <sz val="12"/>
            <color theme="1"/>
            <rFont val="Aptos Narrow"/>
            <family val="2"/>
            <scheme val="minor"/>
          </rPr>
          <t>was 38,690,000</t>
        </r>
      </text>
    </comment>
    <comment ref="F21" authorId="1" shapeId="0" xr:uid="{F99181A3-A8E2-9940-A2D0-5D747E7A85D7}">
      <text>
        <r>
          <rPr>
            <sz val="12"/>
            <color theme="1"/>
            <rFont val="Aptos Narrow"/>
            <family val="2"/>
            <scheme val="minor"/>
          </rPr>
          <t>was 38,690,000</t>
        </r>
      </text>
    </comment>
    <comment ref="E22" authorId="1" shapeId="0" xr:uid="{2E906F95-A7BA-694B-8D4A-9233DD4A5023}">
      <text>
        <r>
          <rPr>
            <sz val="12"/>
            <color rgb="FF000000"/>
            <rFont val="Aptos Narrow"/>
            <family val="2"/>
          </rPr>
          <t>was 6,490,000</t>
        </r>
      </text>
    </comment>
    <comment ref="F22" authorId="1" shapeId="0" xr:uid="{D5F20A75-91EA-5F44-9AA1-18E612AB8AF8}">
      <text>
        <r>
          <rPr>
            <sz val="12"/>
            <color theme="1"/>
            <rFont val="Aptos Narrow"/>
            <family val="2"/>
            <scheme val="minor"/>
          </rPr>
          <t>was 6,790,000</t>
        </r>
      </text>
    </comment>
    <comment ref="G22" authorId="1" shapeId="0" xr:uid="{9813B9DD-4BA4-9F44-BD42-465308F9844C}">
      <text>
        <r>
          <rPr>
            <sz val="12"/>
            <color theme="1"/>
            <rFont val="Aptos Narrow"/>
            <family val="2"/>
            <scheme val="minor"/>
          </rPr>
          <t>was 6,690,000</t>
        </r>
      </text>
    </comment>
    <comment ref="E23" authorId="1" shapeId="0" xr:uid="{A0EECDBC-27AD-2742-84FD-09D3570D5544}">
      <text>
        <r>
          <rPr>
            <sz val="12"/>
            <color theme="1"/>
            <rFont val="Aptos Narrow"/>
            <family val="2"/>
            <scheme val="minor"/>
          </rPr>
          <t>was 7,990,000</t>
        </r>
      </text>
    </comment>
    <comment ref="F23" authorId="1" shapeId="0" xr:uid="{7F651B47-6852-014A-BBA1-B48E54B1CE0C}">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E24" authorId="1" shapeId="0" xr:uid="{2E354E2E-BDF8-9B45-819B-AF6D79B035BA}">
      <text>
        <r>
          <rPr>
            <sz val="12"/>
            <color theme="1"/>
            <rFont val="Aptos Narrow"/>
            <family val="2"/>
            <scheme val="minor"/>
          </rPr>
          <t>was 7,390,000</t>
        </r>
      </text>
    </comment>
    <comment ref="F24" authorId="1" shapeId="0" xr:uid="{9A589868-0F4D-3246-BDD8-920792AB1CAD}">
      <text>
        <r>
          <rPr>
            <sz val="12"/>
            <color theme="1"/>
            <rFont val="Aptos Narrow"/>
            <family val="2"/>
            <scheme val="minor"/>
          </rPr>
          <t>was 7,690,000</t>
        </r>
      </text>
    </comment>
    <comment ref="E25" authorId="1" shapeId="0" xr:uid="{D6E8B9EE-517C-D447-B428-3925C7DA612F}">
      <text>
        <r>
          <rPr>
            <sz val="12"/>
            <color theme="1"/>
            <rFont val="Aptos Narrow"/>
            <family val="2"/>
            <scheme val="minor"/>
          </rPr>
          <t>was 8,990,000</t>
        </r>
      </text>
    </comment>
    <comment ref="F25" authorId="1" shapeId="0" xr:uid="{F9AD2290-F72E-2240-96EC-E15513822708}">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E26" authorId="1" shapeId="0" xr:uid="{8D0D3073-8B9E-2147-B925-1520D9006244}">
      <text>
        <r>
          <rPr>
            <sz val="12"/>
            <color rgb="FF000000"/>
            <rFont val="Aptos Narrow"/>
            <family val="2"/>
          </rPr>
          <t>was 10,690,000</t>
        </r>
      </text>
    </comment>
    <comment ref="F26" authorId="1" shapeId="0" xr:uid="{7B6F8E17-3987-8E4A-84D3-B4103FA2819F}">
      <text>
        <r>
          <rPr>
            <sz val="12"/>
            <color rgb="FF000000"/>
            <rFont val="Aptos Narrow"/>
            <family val="2"/>
          </rPr>
          <t>was 11,190,000</t>
        </r>
      </text>
    </comment>
    <comment ref="E27" authorId="1" shapeId="0" xr:uid="{F707863A-AAA4-F94B-9796-C10BCA800D65}">
      <text>
        <r>
          <rPr>
            <sz val="12"/>
            <color rgb="FF000000"/>
            <rFont val="Aptos Narrow"/>
            <family val="2"/>
          </rPr>
          <t>was 13,990,000</t>
        </r>
      </text>
    </comment>
    <comment ref="E28" authorId="1" shapeId="0" xr:uid="{7D6FB603-65E1-264D-BECB-E73BE32EA7FF}">
      <text>
        <r>
          <rPr>
            <sz val="12"/>
            <color rgb="FF000000"/>
            <rFont val="Aptos Narrow"/>
            <family val="2"/>
          </rPr>
          <t>was 11,490,000</t>
        </r>
      </text>
    </comment>
    <comment ref="F28" authorId="1" shapeId="0" xr:uid="{2089E4DD-E8E4-3043-AC8F-D14F837550B2}">
      <text>
        <r>
          <rPr>
            <sz val="12"/>
            <color theme="1"/>
            <rFont val="Aptos Narrow"/>
            <family val="2"/>
            <scheme val="minor"/>
          </rPr>
          <t>was 11,990,000</t>
        </r>
      </text>
    </comment>
    <comment ref="G28" authorId="1" shapeId="0" xr:uid="{4C20C485-F06E-564B-ADD7-3ED4BA2ADAC8}">
      <text>
        <r>
          <rPr>
            <sz val="12"/>
            <color theme="1"/>
            <rFont val="Aptos Narrow"/>
            <family val="2"/>
            <scheme val="minor"/>
          </rPr>
          <t>was 11,990,000</t>
        </r>
      </text>
    </comment>
    <comment ref="E29" authorId="1" shapeId="0" xr:uid="{44120E4E-244D-1F4A-8D16-2654A1ABA350}">
      <text>
        <r>
          <rPr>
            <sz val="12"/>
            <color rgb="FF000000"/>
            <rFont val="Aptos Narrow"/>
            <family val="2"/>
          </rPr>
          <t>was 14,490,000</t>
        </r>
      </text>
    </comment>
    <comment ref="C30" authorId="1" shapeId="0" xr:uid="{C69B0322-7A79-CE42-981C-A09A5233FC8A}">
      <text>
        <r>
          <rPr>
            <sz val="12"/>
            <color theme="1"/>
            <rFont val="Aptos Narrow"/>
            <family val="2"/>
            <scheme val="minor"/>
          </rPr>
          <t>was 23,490,000</t>
        </r>
      </text>
    </comment>
    <comment ref="D32" authorId="1" shapeId="0" xr:uid="{DEF05ABA-63B1-5C45-BD60-D2EF69A16FAF}">
      <text>
        <r>
          <rPr>
            <sz val="12"/>
            <color theme="1"/>
            <rFont val="Aptos Narrow"/>
            <family val="2"/>
            <scheme val="minor"/>
          </rPr>
          <t>was 4,590,000</t>
        </r>
      </text>
    </comment>
    <comment ref="E32" authorId="1" shapeId="0" xr:uid="{9B5180D2-093C-8B4A-94A2-AC010CB3C778}">
      <text>
        <r>
          <rPr>
            <sz val="12"/>
            <color theme="1"/>
            <rFont val="Aptos Narrow"/>
            <family val="2"/>
            <scheme val="minor"/>
          </rPr>
          <t>was 4,190,000</t>
        </r>
      </text>
    </comment>
    <comment ref="G32" authorId="1" shapeId="0" xr:uid="{1CEACB5D-AFCA-254A-8DC3-C13DF32F170D}">
      <text>
        <r>
          <rPr>
            <sz val="12"/>
            <color theme="1"/>
            <rFont val="Aptos Narrow"/>
            <family val="2"/>
            <scheme val="minor"/>
          </rPr>
          <t>was 4,490,000</t>
        </r>
      </text>
    </comment>
    <comment ref="E33" authorId="1" shapeId="0" xr:uid="{846CF5F5-8B46-4E41-964F-95D5BCCEFF9B}">
      <text>
        <r>
          <rPr>
            <sz val="12"/>
            <color theme="1"/>
            <rFont val="Aptos Narrow"/>
            <family val="2"/>
            <scheme val="minor"/>
          </rPr>
          <t>was 3,190,000</t>
        </r>
      </text>
    </comment>
    <comment ref="G33" authorId="1" shapeId="0" xr:uid="{3C91CCA9-BB21-8E4D-A14B-EBC965B27521}">
      <text>
        <r>
          <rPr>
            <sz val="12"/>
            <color theme="1"/>
            <rFont val="Aptos Narrow"/>
            <family val="2"/>
            <scheme val="minor"/>
          </rPr>
          <t>was 3,090,000</t>
        </r>
      </text>
    </comment>
    <comment ref="D34" authorId="1" shapeId="0" xr:uid="{6EE38BF1-AF55-CD42-9AF4-83CDFF941F05}">
      <text>
        <r>
          <rPr>
            <sz val="12"/>
            <color theme="1"/>
            <rFont val="Aptos Narrow"/>
            <family val="2"/>
            <scheme val="minor"/>
          </rPr>
          <t>was 6,590,000</t>
        </r>
      </text>
    </comment>
    <comment ref="E34" authorId="1" shapeId="0" xr:uid="{9D3E276F-0306-4542-ADFE-14589B4F215B}">
      <text>
        <r>
          <rPr>
            <sz val="12"/>
            <color theme="1"/>
            <rFont val="Aptos Narrow"/>
            <family val="2"/>
            <scheme val="minor"/>
          </rPr>
          <t>was 5,990,000</t>
        </r>
      </text>
    </comment>
    <comment ref="G34" authorId="1" shapeId="0" xr:uid="{4D2186A5-2585-D94A-ABDA-934C47B5489B}">
      <text>
        <r>
          <rPr>
            <sz val="12"/>
            <color theme="1"/>
            <rFont val="Aptos Narrow"/>
            <family val="2"/>
            <scheme val="minor"/>
          </rPr>
          <t>was 6,190,000</t>
        </r>
      </text>
    </comment>
    <comment ref="C35" authorId="1" shapeId="0" xr:uid="{F8AFA9C9-F23B-684C-851A-138D09D1F769}">
      <text>
        <r>
          <rPr>
            <sz val="12"/>
            <color theme="1"/>
            <rFont val="Aptos Narrow"/>
            <family val="2"/>
            <scheme val="minor"/>
          </rPr>
          <t>was 28,990,000</t>
        </r>
      </text>
    </comment>
    <comment ref="D35" authorId="1" shapeId="0" xr:uid="{E536F79C-07CC-D345-8C7F-91C814159A06}">
      <text>
        <r>
          <rPr>
            <sz val="12"/>
            <color theme="1"/>
            <rFont val="Aptos Narrow"/>
            <family val="2"/>
            <scheme val="minor"/>
          </rPr>
          <t>was 29,490,000</t>
        </r>
      </text>
    </comment>
    <comment ref="F35" authorId="1" shapeId="0" xr:uid="{0ADC8AA6-E4E1-B749-939F-F28A8CE7219F}">
      <text>
        <r>
          <rPr>
            <sz val="12"/>
            <color theme="1"/>
            <rFont val="Aptos Narrow"/>
            <family val="2"/>
            <scheme val="minor"/>
          </rPr>
          <t>was 28,990,000</t>
        </r>
      </text>
    </comment>
    <comment ref="G35" authorId="1" shapeId="0" xr:uid="{DDCFC2E6-E967-2E49-A24D-865B5CBEC5F3}">
      <text>
        <r>
          <rPr>
            <sz val="12"/>
            <color theme="1"/>
            <rFont val="Aptos Narrow"/>
            <family val="2"/>
            <scheme val="minor"/>
          </rPr>
          <t>was 28,990,000</t>
        </r>
      </text>
    </comment>
    <comment ref="C36" authorId="1" shapeId="0" xr:uid="{84B3E51B-49A1-924E-9FD1-C0A4AA42D8EB}">
      <text>
        <r>
          <rPr>
            <sz val="12"/>
            <color theme="1"/>
            <rFont val="Aptos Narrow"/>
            <family val="2"/>
            <scheme val="minor"/>
          </rPr>
          <t>was 15,990,000</t>
        </r>
      </text>
    </comment>
    <comment ref="D36" authorId="1" shapeId="0" xr:uid="{BA108154-4EAB-5F45-8F8E-99E4784D7403}">
      <text>
        <r>
          <rPr>
            <sz val="12"/>
            <color rgb="FF000000"/>
            <rFont val="Aptos Narrow"/>
            <family val="2"/>
          </rPr>
          <t>was 15,990,000</t>
        </r>
      </text>
    </comment>
    <comment ref="F36" authorId="1" shapeId="0" xr:uid="{ED82251A-67AF-C84B-9125-2EF79B6B277C}">
      <text>
        <r>
          <rPr>
            <sz val="12"/>
            <color theme="1"/>
            <rFont val="Aptos Narrow"/>
            <family val="2"/>
            <scheme val="minor"/>
          </rPr>
          <t>was 15,990,000</t>
        </r>
      </text>
    </comment>
    <comment ref="G36" authorId="1" shapeId="0" xr:uid="{DCAD8C88-4299-8349-9A45-2C2944976634}">
      <text>
        <r>
          <rPr>
            <sz val="12"/>
            <color theme="1"/>
            <rFont val="Aptos Narrow"/>
            <family val="2"/>
            <scheme val="minor"/>
          </rPr>
          <t>was 15,490,000</t>
        </r>
      </text>
    </comment>
    <comment ref="C38" authorId="1" shapeId="0" xr:uid="{DCAD1E68-0445-074E-97CD-3DC0A75E281B}">
      <text>
        <r>
          <rPr>
            <sz val="12"/>
            <color theme="1"/>
            <rFont val="Aptos Narrow"/>
            <family val="2"/>
            <scheme val="minor"/>
          </rPr>
          <t>was 33,490,000</t>
        </r>
      </text>
    </comment>
    <comment ref="D38" authorId="1" shapeId="0" xr:uid="{B5C8C25E-613D-4D4A-83D3-A8D06360F43E}">
      <text>
        <r>
          <rPr>
            <sz val="12"/>
            <color theme="1"/>
            <rFont val="Aptos Narrow"/>
            <family val="2"/>
            <scheme val="minor"/>
          </rPr>
          <t>was 33,490,000</t>
        </r>
      </text>
    </comment>
    <comment ref="F38" authorId="1" shapeId="0" xr:uid="{A6A2D083-0F03-5C45-900B-8EFC16593D18}">
      <text>
        <r>
          <rPr>
            <sz val="12"/>
            <color theme="1"/>
            <rFont val="Aptos Narrow"/>
            <family val="2"/>
            <scheme val="minor"/>
          </rPr>
          <t>was 33,490,000</t>
        </r>
      </text>
    </comment>
    <comment ref="G38" authorId="1" shapeId="0" xr:uid="{7B525799-94B4-DF40-B9E3-6FE6E4F4DA00}">
      <text>
        <r>
          <rPr>
            <sz val="12"/>
            <color theme="1"/>
            <rFont val="Aptos Narrow"/>
            <family val="2"/>
            <scheme val="minor"/>
          </rPr>
          <t>was 33,490,000</t>
        </r>
      </text>
    </comment>
    <comment ref="D39" authorId="1" shapeId="0" xr:uid="{F4F5D36A-0354-1C4E-8EC5-1B393382ED70}">
      <text>
        <r>
          <rPr>
            <sz val="12"/>
            <color theme="1"/>
            <rFont val="Aptos Narrow"/>
            <family val="2"/>
            <scheme val="minor"/>
          </rPr>
          <t>was 43,990,000</t>
        </r>
      </text>
    </comment>
    <comment ref="F39" authorId="1" shapeId="0" xr:uid="{A71643A3-8936-4843-A71D-6B203E0436BD}">
      <text>
        <r>
          <rPr>
            <sz val="12"/>
            <color theme="1"/>
            <rFont val="Aptos Narrow"/>
            <family val="2"/>
            <scheme val="minor"/>
          </rPr>
          <t>was 41,490,000</t>
        </r>
      </text>
    </comment>
    <comment ref="G39" authorId="1" shapeId="0" xr:uid="{66AE3A7A-2A5F-3444-971D-0697073144BF}">
      <text>
        <r>
          <rPr>
            <sz val="12"/>
            <color theme="1"/>
            <rFont val="Aptos Narrow"/>
            <family val="2"/>
            <scheme val="minor"/>
          </rPr>
          <t>was 41,490,000</t>
        </r>
      </text>
    </comment>
    <comment ref="D40" authorId="1" shapeId="0" xr:uid="{1B99149C-E0AC-3647-934F-64BC12DDBA1B}">
      <text>
        <r>
          <rPr>
            <sz val="12"/>
            <color theme="1"/>
            <rFont val="Aptos Narrow"/>
            <family val="2"/>
            <scheme val="minor"/>
          </rPr>
          <t>was 70,990,000</t>
        </r>
      </text>
    </comment>
    <comment ref="F40" authorId="1" shapeId="0" xr:uid="{A1C1838D-838B-BF45-BE12-F5AE2512A61A}">
      <text>
        <r>
          <rPr>
            <sz val="12"/>
            <color theme="1"/>
            <rFont val="Aptos Narrow"/>
            <family val="2"/>
            <scheme val="minor"/>
          </rPr>
          <t>was 71,990,000</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C2" authorId="0" shapeId="0" xr:uid="{0E1335D8-7A89-284D-BC86-8522C7DB6D93}">
      <text>
        <r>
          <rPr>
            <sz val="12"/>
            <color theme="1"/>
            <rFont val="Aptos Narrow"/>
            <family val="2"/>
            <scheme val="minor"/>
          </rPr>
          <t>was 17,590,000</t>
        </r>
      </text>
    </comment>
    <comment ref="F3" authorId="0" shapeId="0" xr:uid="{788F426C-8282-0849-A6AE-98374F50AB72}">
      <text>
        <r>
          <rPr>
            <sz val="12"/>
            <color theme="1"/>
            <rFont val="Aptos Narrow"/>
            <family val="2"/>
            <scheme val="minor"/>
          </rPr>
          <t>was 23,690,000</t>
        </r>
      </text>
    </comment>
    <comment ref="D4" authorId="0" shapeId="0" xr:uid="{5F5A3225-0683-5343-AC3B-9B4275260FBB}">
      <text>
        <r>
          <rPr>
            <sz val="12"/>
            <color theme="1"/>
            <rFont val="Aptos Narrow"/>
            <family val="2"/>
            <scheme val="minor"/>
          </rPr>
          <t>was 22,890,000</t>
        </r>
      </text>
    </comment>
    <comment ref="E4" authorId="0" shapeId="0" xr:uid="{6DBC5F49-5BEE-4E44-91A3-CAB61FAD77B3}">
      <text>
        <r>
          <rPr>
            <sz val="12"/>
            <color rgb="FF000000"/>
            <rFont val="Aptos Narrow"/>
            <family val="2"/>
          </rPr>
          <t>was 23,390,000</t>
        </r>
      </text>
    </comment>
    <comment ref="C5" authorId="0" shapeId="0" xr:uid="{C69D40DF-CAB4-7343-B5EA-EF104840950B}">
      <text>
        <r>
          <rPr>
            <sz val="12"/>
            <color theme="1"/>
            <rFont val="Aptos Narrow"/>
            <family val="2"/>
            <scheme val="minor"/>
          </rPr>
          <t>was 33,890,000</t>
        </r>
      </text>
    </comment>
    <comment ref="D5" authorId="0" shapeId="0" xr:uid="{336EDEF5-802B-0142-8786-D493E5509680}">
      <text>
        <r>
          <rPr>
            <sz val="12"/>
            <color theme="1"/>
            <rFont val="Aptos Narrow"/>
            <family val="2"/>
            <scheme val="minor"/>
          </rPr>
          <t>was 33,790,000</t>
        </r>
      </text>
    </comment>
    <comment ref="E5" authorId="0" shapeId="0" xr:uid="{3215A533-553C-B447-A53F-759728F1EC9E}">
      <text>
        <r>
          <rPr>
            <sz val="12"/>
            <color rgb="FF000000"/>
            <rFont val="Aptos Narrow"/>
            <family val="2"/>
          </rPr>
          <t>was 32,690,000</t>
        </r>
      </text>
    </comment>
    <comment ref="F5" authorId="0" shapeId="0" xr:uid="{77926E79-1E16-074F-9AF7-CB3800EE5326}">
      <text>
        <r>
          <rPr>
            <sz val="12"/>
            <color theme="1"/>
            <rFont val="Aptos Narrow"/>
            <family val="2"/>
            <scheme val="minor"/>
          </rPr>
          <t>was 33,590,000</t>
        </r>
      </text>
    </comment>
    <comment ref="G5" authorId="0" shapeId="0" xr:uid="{24B924C8-DA76-0547-8B48-C3450C53CB40}">
      <text>
        <r>
          <rPr>
            <sz val="12"/>
            <color theme="1"/>
            <rFont val="Aptos Narrow"/>
            <family val="2"/>
            <scheme val="minor"/>
          </rPr>
          <t>was 33,490,000</t>
        </r>
      </text>
    </comment>
    <comment ref="E7" authorId="0" shapeId="0" xr:uid="{04E90957-18A8-8641-A4B8-547753BCF982}">
      <text>
        <r>
          <rPr>
            <sz val="12"/>
            <color rgb="FF000000"/>
            <rFont val="Aptos Narrow"/>
            <family val="2"/>
          </rPr>
          <t>was 11,990,000</t>
        </r>
      </text>
    </comment>
    <comment ref="D8" authorId="0" shapeId="0" xr:uid="{CAE6D653-7290-7445-97CB-DAA12DC089A2}">
      <text>
        <r>
          <rPr>
            <sz val="12"/>
            <color theme="1"/>
            <rFont val="Aptos Narrow"/>
            <family val="2"/>
            <scheme val="minor"/>
          </rPr>
          <t>was 20,490,000</t>
        </r>
      </text>
    </comment>
    <comment ref="E8" authorId="0" shapeId="0" xr:uid="{0AF6588E-47B6-FC45-ABD9-6886C23D5A94}">
      <text>
        <r>
          <rPr>
            <sz val="12"/>
            <color rgb="FF000000"/>
            <rFont val="Aptos Narrow"/>
            <family val="2"/>
          </rPr>
          <t>was 20,390,000</t>
        </r>
      </text>
    </comment>
    <comment ref="F8" authorId="0" shapeId="0" xr:uid="{A7097D20-E144-B848-8F6C-2F71923CCCA3}">
      <text>
        <r>
          <rPr>
            <sz val="12"/>
            <color theme="1"/>
            <rFont val="Aptos Narrow"/>
            <family val="2"/>
            <scheme val="minor"/>
          </rPr>
          <t>was 20,490,000</t>
        </r>
      </text>
    </comment>
    <comment ref="D9" authorId="0" shapeId="0" xr:uid="{182EE36E-79C0-3B4B-923B-461FE348709B}">
      <text>
        <r>
          <rPr>
            <sz val="12"/>
            <color theme="1"/>
            <rFont val="Aptos Narrow"/>
            <family val="2"/>
            <scheme val="minor"/>
          </rPr>
          <t>was 23,490,000</t>
        </r>
      </text>
    </comment>
    <comment ref="E9" authorId="0" shapeId="0" xr:uid="{698736BE-BF26-4044-A543-5A8DB4AAB833}">
      <text>
        <r>
          <rPr>
            <sz val="12"/>
            <color rgb="FF000000"/>
            <rFont val="Aptos Narrow"/>
            <family val="2"/>
          </rPr>
          <t>was 24,790,000</t>
        </r>
      </text>
    </comment>
    <comment ref="F9" authorId="0" shapeId="0" xr:uid="{CB9E9EBB-B1B3-7846-8148-F881CA505003}">
      <text>
        <r>
          <rPr>
            <sz val="12"/>
            <color theme="1"/>
            <rFont val="Aptos Narrow"/>
            <family val="2"/>
            <scheme val="minor"/>
          </rPr>
          <t>was 23,490,000</t>
        </r>
      </text>
    </comment>
    <comment ref="D10" authorId="0" shapeId="0" xr:uid="{C97CD17B-D195-D341-9A43-6916A6C0165F}">
      <text>
        <r>
          <rPr>
            <sz val="12"/>
            <color theme="1"/>
            <rFont val="Aptos Narrow"/>
            <family val="2"/>
            <scheme val="minor"/>
          </rPr>
          <t>was 17,690,000</t>
        </r>
      </text>
    </comment>
    <comment ref="E10" authorId="0" shapeId="0" xr:uid="{642992EF-263C-7945-B95C-609193919D28}">
      <text>
        <r>
          <rPr>
            <sz val="12"/>
            <color rgb="FF000000"/>
            <rFont val="Aptos Narrow"/>
            <family val="2"/>
          </rPr>
          <t>was 17,190,000</t>
        </r>
      </text>
    </comment>
    <comment ref="C14" authorId="0" shapeId="0" xr:uid="{5BADA394-58B5-B342-8AFE-CB28FECE251E}">
      <text>
        <r>
          <rPr>
            <sz val="12"/>
            <color theme="1"/>
            <rFont val="Aptos Narrow"/>
            <family val="2"/>
            <scheme val="minor"/>
          </rPr>
          <t>was 13,790,000</t>
        </r>
      </text>
    </comment>
    <comment ref="D14" authorId="0" shapeId="0" xr:uid="{D5BA8EA9-1EBA-8346-838C-AA8803E6A06D}">
      <text>
        <r>
          <rPr>
            <sz val="12"/>
            <color theme="1"/>
            <rFont val="Aptos Narrow"/>
            <family val="2"/>
            <scheme val="minor"/>
          </rPr>
          <t>was 15,990,000</t>
        </r>
      </text>
    </comment>
    <comment ref="E14" authorId="0" shapeId="0" xr:uid="{DBC54254-C0BF-C54A-B528-086C88C0DB3B}">
      <text>
        <r>
          <rPr>
            <sz val="12"/>
            <color rgb="FF000000"/>
            <rFont val="Aptos Narrow"/>
            <family val="2"/>
          </rPr>
          <t>was 15,490,000</t>
        </r>
      </text>
    </comment>
    <comment ref="F14" authorId="0" shapeId="0" xr:uid="{8DF161F5-7A70-634C-8B6C-F1B70959B975}">
      <text>
        <r>
          <rPr>
            <sz val="12"/>
            <color theme="1"/>
            <rFont val="Aptos Narrow"/>
            <family val="2"/>
            <scheme val="minor"/>
          </rPr>
          <t>was 15,990,000</t>
        </r>
      </text>
    </comment>
    <comment ref="C15" authorId="0" shapeId="0" xr:uid="{50B08A65-389A-A14D-BE88-4DA97D3E39E2}">
      <text>
        <r>
          <rPr>
            <sz val="12"/>
            <color theme="1"/>
            <rFont val="Aptos Narrow"/>
            <family val="2"/>
            <scheme val="minor"/>
          </rPr>
          <t>was 9,790,000</t>
        </r>
      </text>
    </comment>
    <comment ref="D15" authorId="0" shapeId="0" xr:uid="{93D5593F-0B0F-CA41-8CCA-FB9026CB43B2}">
      <text>
        <r>
          <rPr>
            <sz val="12"/>
            <color theme="1"/>
            <rFont val="Aptos Narrow"/>
            <family val="2"/>
            <scheme val="minor"/>
          </rPr>
          <t>was 12,290,000</t>
        </r>
      </text>
    </comment>
    <comment ref="E15" authorId="0" shapeId="0" xr:uid="{16B12EC5-923C-7D4E-A13C-3F96D791CF83}">
      <text>
        <r>
          <rPr>
            <sz val="12"/>
            <color rgb="FF000000"/>
            <rFont val="Aptos Narrow"/>
            <family val="2"/>
          </rPr>
          <t>was 11,090,000</t>
        </r>
      </text>
    </comment>
    <comment ref="F15" authorId="0" shapeId="0" xr:uid="{D1A3FF76-583E-BD47-BD65-64B5DA930B95}">
      <text>
        <r>
          <rPr>
            <sz val="12"/>
            <color rgb="FF000000"/>
            <rFont val="Aptos Narrow"/>
            <family val="2"/>
          </rPr>
          <t>was 11,990,000</t>
        </r>
      </text>
    </comment>
    <comment ref="F16" authorId="0" shapeId="0" xr:uid="{9D0F2EE8-A181-A847-8D53-7E4A9FC1DA0D}">
      <text>
        <r>
          <rPr>
            <sz val="12"/>
            <color theme="1"/>
            <rFont val="Aptos Narrow"/>
            <family val="2"/>
            <scheme val="minor"/>
          </rPr>
          <t>was 18,590,000</t>
        </r>
      </text>
    </comment>
    <comment ref="C17" authorId="0" shapeId="0" xr:uid="{DF706634-DCF8-3648-8B6F-08D539450B88}">
      <text>
        <r>
          <rPr>
            <sz val="12"/>
            <color theme="1"/>
            <rFont val="Aptos Narrow"/>
            <family val="2"/>
            <scheme val="minor"/>
          </rPr>
          <t>was 16,690,000</t>
        </r>
      </text>
    </comment>
    <comment ref="D17" authorId="0" shapeId="0" xr:uid="{F3C95997-DD72-6841-A2F2-B6240F77203B}">
      <text>
        <r>
          <rPr>
            <sz val="12"/>
            <color theme="1"/>
            <rFont val="Aptos Narrow"/>
            <family val="2"/>
            <scheme val="minor"/>
          </rPr>
          <t>was 20,690,000</t>
        </r>
      </text>
    </comment>
    <comment ref="E17" authorId="0" shapeId="0" xr:uid="{BD86D9B2-F60D-F94F-B46C-4A65897FDEBF}">
      <text>
        <r>
          <rPr>
            <sz val="12"/>
            <color rgb="FF000000"/>
            <rFont val="Aptos Narrow"/>
            <family val="2"/>
          </rPr>
          <t>was 19,490,000</t>
        </r>
      </text>
    </comment>
    <comment ref="F17" authorId="0" shapeId="0" xr:uid="{EE26C131-A45C-2A45-897C-6626DA596D49}">
      <text>
        <r>
          <rPr>
            <sz val="12"/>
            <color theme="1"/>
            <rFont val="Aptos Narrow"/>
            <family val="2"/>
            <scheme val="minor"/>
          </rPr>
          <t>was 19,990,000</t>
        </r>
      </text>
    </comment>
    <comment ref="G17" authorId="0" shapeId="0" xr:uid="{F517FAA8-B027-E949-A60D-2F1E6D8340C8}">
      <text>
        <r>
          <rPr>
            <sz val="12"/>
            <color theme="1"/>
            <rFont val="Aptos Narrow"/>
            <family val="2"/>
            <scheme val="minor"/>
          </rPr>
          <t>was 19,490,000</t>
        </r>
      </text>
    </comment>
    <comment ref="C18" authorId="0" shapeId="0" xr:uid="{13B853F6-23A9-EA4F-856E-7D6673A36AB1}">
      <text>
        <r>
          <rPr>
            <sz val="12"/>
            <color theme="1"/>
            <rFont val="Aptos Narrow"/>
            <family val="2"/>
            <scheme val="minor"/>
          </rPr>
          <t>was 18,890,000</t>
        </r>
      </text>
    </comment>
    <comment ref="D18" authorId="0" shapeId="0" xr:uid="{2824CA4E-8F91-B34F-A7A7-EC41457DD24A}">
      <text>
        <r>
          <rPr>
            <sz val="12"/>
            <color theme="1"/>
            <rFont val="Aptos Narrow"/>
            <family val="2"/>
            <scheme val="minor"/>
          </rPr>
          <t>was 21,990,000</t>
        </r>
      </text>
    </comment>
    <comment ref="D19" authorId="0" shapeId="0" xr:uid="{6749FC18-CA8F-5D4B-8154-1B7AA0AD325D}">
      <text>
        <r>
          <rPr>
            <sz val="12"/>
            <color theme="1"/>
            <rFont val="Aptos Narrow"/>
            <family val="2"/>
            <scheme val="minor"/>
          </rPr>
          <t>was 26,090,000</t>
        </r>
      </text>
    </comment>
    <comment ref="E19" authorId="0" shapeId="0" xr:uid="{D60AC01F-874C-3F49-A82E-636D39C2423D}">
      <text>
        <r>
          <rPr>
            <sz val="12"/>
            <color theme="1"/>
            <rFont val="Aptos Narrow"/>
            <family val="2"/>
            <scheme val="minor"/>
          </rPr>
          <t>was 21,290,000</t>
        </r>
      </text>
    </comment>
    <comment ref="F19" authorId="0" shapeId="0" xr:uid="{C71B3550-1E3D-A74D-ADEE-096FA123B357}">
      <text>
        <r>
          <rPr>
            <sz val="12"/>
            <color rgb="FF000000"/>
            <rFont val="Aptos Narrow"/>
            <family val="2"/>
          </rPr>
          <t>was 25,990,000</t>
        </r>
      </text>
    </comment>
    <comment ref="C20" authorId="0" shapeId="0" xr:uid="{29DCEB23-5E5B-3647-A41C-C2911288D7AB}">
      <text>
        <r>
          <rPr>
            <sz val="12"/>
            <color theme="1"/>
            <rFont val="Aptos Narrow"/>
            <family val="2"/>
            <scheme val="minor"/>
          </rPr>
          <t>was 29,990,000</t>
        </r>
      </text>
    </comment>
    <comment ref="D20" authorId="0" shapeId="0" xr:uid="{E60680BE-687A-1440-9F29-3A4A07C541FD}">
      <text>
        <r>
          <rPr>
            <sz val="12"/>
            <color theme="1"/>
            <rFont val="Aptos Narrow"/>
            <family val="2"/>
            <scheme val="minor"/>
          </rPr>
          <t>was 33,490,000</t>
        </r>
      </text>
    </comment>
    <comment ref="E20" authorId="0" shapeId="0" xr:uid="{141C9EB5-404B-DA46-BACD-DE9A7AA4C034}">
      <text>
        <r>
          <rPr>
            <sz val="12"/>
            <color rgb="FF000000"/>
            <rFont val="Aptos Narrow"/>
            <family val="2"/>
          </rPr>
          <t>was 27,990,000</t>
        </r>
      </text>
    </comment>
    <comment ref="F20" authorId="0" shapeId="0" xr:uid="{1F3B5441-4041-444D-9BBD-997C084DD242}">
      <text>
        <r>
          <rPr>
            <sz val="12"/>
            <color theme="1"/>
            <rFont val="Aptos Narrow"/>
            <family val="2"/>
            <scheme val="minor"/>
          </rPr>
          <t>was 34,490,000</t>
        </r>
      </text>
    </comment>
    <comment ref="G20" authorId="0" shapeId="0" xr:uid="{829B774A-4EE9-9340-842A-CA66283374F1}">
      <text>
        <r>
          <rPr>
            <sz val="12"/>
            <color theme="1"/>
            <rFont val="Aptos Narrow"/>
            <family val="2"/>
            <scheme val="minor"/>
          </rPr>
          <t>was 34,190,000</t>
        </r>
      </text>
    </comment>
    <comment ref="C21" authorId="0" shapeId="0" xr:uid="{0F3F5ED5-9A30-494F-8BBE-714C16667F94}">
      <text>
        <r>
          <rPr>
            <sz val="12"/>
            <color theme="1"/>
            <rFont val="Aptos Narrow"/>
            <family val="2"/>
            <scheme val="minor"/>
          </rPr>
          <t>was 39,990,000</t>
        </r>
      </text>
    </comment>
    <comment ref="D21" authorId="0" shapeId="0" xr:uid="{02C9AC26-0E29-F841-9D6E-307F04E0375F}">
      <text>
        <r>
          <rPr>
            <sz val="12"/>
            <color theme="1"/>
            <rFont val="Aptos Narrow"/>
            <family val="2"/>
            <scheme val="minor"/>
          </rPr>
          <t>was 44,290,000</t>
        </r>
      </text>
    </comment>
    <comment ref="E21" authorId="0" shapeId="0" xr:uid="{DD471E6F-2150-0C41-B01F-54FA7A040C9E}">
      <text>
        <r>
          <rPr>
            <sz val="12"/>
            <color theme="1"/>
            <rFont val="Aptos Narrow"/>
            <family val="2"/>
            <scheme val="minor"/>
          </rPr>
          <t>was 37,990,000</t>
        </r>
      </text>
    </comment>
    <comment ref="G21" authorId="0" shapeId="0" xr:uid="{6F32712B-E6A6-9442-A34F-C06CB5F48B61}">
      <text>
        <r>
          <rPr>
            <sz val="12"/>
            <color theme="1"/>
            <rFont val="Aptos Narrow"/>
            <family val="2"/>
            <scheme val="minor"/>
          </rPr>
          <t>was 38,990,000</t>
        </r>
      </text>
    </comment>
    <comment ref="E22" authorId="0" shapeId="0" xr:uid="{73733C0F-C61A-EE49-8CD4-01BFA00FDFB6}">
      <text>
        <r>
          <rPr>
            <sz val="12"/>
            <color theme="1"/>
            <rFont val="Aptos Narrow"/>
            <family val="2"/>
            <scheme val="minor"/>
          </rPr>
          <t>was 5,990,000</t>
        </r>
      </text>
    </comment>
    <comment ref="F22" authorId="0" shapeId="0" xr:uid="{01FD09F4-349A-364B-A50B-2D2BA774B72D}">
      <text>
        <r>
          <rPr>
            <sz val="12"/>
            <color theme="1"/>
            <rFont val="Aptos Narrow"/>
            <family val="2"/>
            <scheme val="minor"/>
          </rPr>
          <t>was 6,590,000</t>
        </r>
      </text>
    </comment>
    <comment ref="E23" authorId="0" shapeId="0" xr:uid="{B5ECF7C1-329B-8B4C-B9D1-8D5574CA33EB}">
      <text>
        <r>
          <rPr>
            <sz val="12"/>
            <color theme="1"/>
            <rFont val="Aptos Narrow"/>
            <family val="2"/>
            <scheme val="minor"/>
          </rPr>
          <t>was 7,690,000</t>
        </r>
      </text>
    </comment>
    <comment ref="F23" authorId="0" shapeId="0" xr:uid="{BE05D914-DA63-E84F-ABEF-B9BB5750942D}">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E24" authorId="0" shapeId="0" xr:uid="{9E6873F3-E764-F849-99CB-927BB5BDA086}">
      <text>
        <r>
          <rPr>
            <sz val="12"/>
            <color theme="1"/>
            <rFont val="Aptos Narrow"/>
            <family val="2"/>
            <scheme val="minor"/>
          </rPr>
          <t>was 6,690,000</t>
        </r>
      </text>
    </comment>
    <comment ref="F24" authorId="0" shapeId="0" xr:uid="{93508C0D-67D3-EA40-9C35-1C99B86CC8F6}">
      <text>
        <r>
          <rPr>
            <sz val="12"/>
            <color theme="1"/>
            <rFont val="Aptos Narrow"/>
            <family val="2"/>
            <scheme val="minor"/>
          </rPr>
          <t>was 7,490,000</t>
        </r>
      </text>
    </comment>
    <comment ref="E25" authorId="0" shapeId="0" xr:uid="{B9B5690C-B64C-F145-93A8-B790BC7DBE54}">
      <text>
        <r>
          <rPr>
            <sz val="12"/>
            <color theme="1"/>
            <rFont val="Aptos Narrow"/>
            <family val="2"/>
            <scheme val="minor"/>
          </rPr>
          <t>was 8,490,000</t>
        </r>
      </text>
    </comment>
    <comment ref="F25" authorId="0" shapeId="0" xr:uid="{7241B01D-FBD5-3E41-A5A8-A5FB38FA1148}">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E26" authorId="0" shapeId="0" xr:uid="{B78DF7E5-A3DC-C44F-85C3-B60C5F45D8A4}">
      <text>
        <r>
          <rPr>
            <sz val="12"/>
            <color theme="1"/>
            <rFont val="Aptos Narrow"/>
            <family val="2"/>
            <scheme val="minor"/>
          </rPr>
          <t>was 8,890,000</t>
        </r>
      </text>
    </comment>
    <comment ref="F26" authorId="0" shapeId="0" xr:uid="{9E65D1EF-460F-DB43-BA73-D4B2189034F7}">
      <text>
        <r>
          <rPr>
            <sz val="12"/>
            <color theme="1"/>
            <rFont val="Aptos Narrow"/>
            <family val="2"/>
            <scheme val="minor"/>
          </rPr>
          <t>was 10,990,000</t>
        </r>
      </text>
    </comment>
    <comment ref="E27" authorId="0" shapeId="0" xr:uid="{0F6136B1-001F-554B-9DBC-BDE8763F4DA9}">
      <text>
        <r>
          <rPr>
            <sz val="12"/>
            <color theme="1"/>
            <rFont val="Aptos Narrow"/>
            <family val="2"/>
            <scheme val="minor"/>
          </rPr>
          <t>was 11,690,000</t>
        </r>
      </text>
    </comment>
    <comment ref="E28" authorId="0" shapeId="0" xr:uid="{1E1DC20D-0E36-7A40-9942-8C9C3ABA393F}">
      <text>
        <r>
          <rPr>
            <sz val="12"/>
            <color theme="1"/>
            <rFont val="Aptos Narrow"/>
            <family val="2"/>
            <scheme val="minor"/>
          </rPr>
          <t>was 9,490,000</t>
        </r>
      </text>
    </comment>
    <comment ref="F28" authorId="0" shapeId="0" xr:uid="{85E96E0A-2CAD-6846-BA58-889282395BE5}">
      <text>
        <r>
          <rPr>
            <sz val="12"/>
            <color theme="1"/>
            <rFont val="Aptos Narrow"/>
            <family val="2"/>
            <scheme val="minor"/>
          </rPr>
          <t>was 11,790,000</t>
        </r>
      </text>
    </comment>
    <comment ref="C30" authorId="0" shapeId="0" xr:uid="{9050FCCE-435D-B84C-8596-BB740E507BAC}">
      <text>
        <r>
          <rPr>
            <sz val="12"/>
            <color theme="1"/>
            <rFont val="Aptos Narrow"/>
            <family val="2"/>
            <scheme val="minor"/>
          </rPr>
          <t>was 22,990,000</t>
        </r>
      </text>
    </comment>
    <comment ref="E30" authorId="0" shapeId="0" xr:uid="{F8FEF5E9-226B-824F-8183-F8904709189E}">
      <text>
        <r>
          <rPr>
            <sz val="12"/>
            <color theme="1"/>
            <rFont val="Aptos Narrow"/>
            <family val="2"/>
            <scheme val="minor"/>
          </rPr>
          <t>was 22,490,000</t>
        </r>
      </text>
    </comment>
    <comment ref="F30" authorId="0" shapeId="0" xr:uid="{5A1E39A0-6AC6-ED46-B9BC-E6BD05E1502C}">
      <text>
        <r>
          <rPr>
            <sz val="12"/>
            <color theme="1"/>
            <rFont val="Aptos Narrow"/>
            <family val="2"/>
            <scheme val="minor"/>
          </rPr>
          <t>was 22,790,000</t>
        </r>
      </text>
    </comment>
    <comment ref="D31" authorId="0" shapeId="0" xr:uid="{71DF92A2-EF89-9A40-BADE-0E8EB145BCB4}">
      <text>
        <r>
          <rPr>
            <sz val="12"/>
            <color theme="1"/>
            <rFont val="Aptos Narrow"/>
            <family val="2"/>
            <scheme val="minor"/>
          </rPr>
          <t>was 4,990,000</t>
        </r>
      </text>
    </comment>
    <comment ref="D32" authorId="0" shapeId="0" xr:uid="{A10BDE58-1C39-FD40-A5EF-36471A9EF3AA}">
      <text>
        <r>
          <rPr>
            <sz val="12"/>
            <color theme="1"/>
            <rFont val="Aptos Narrow"/>
            <family val="2"/>
            <scheme val="minor"/>
          </rPr>
          <t>was 4,490,000</t>
        </r>
      </text>
    </comment>
    <comment ref="D34" authorId="0" shapeId="0" xr:uid="{AF34E46D-D926-AE4B-802C-14C036E7E34D}">
      <text>
        <r>
          <rPr>
            <sz val="12"/>
            <color theme="1"/>
            <rFont val="Aptos Narrow"/>
            <family val="2"/>
            <scheme val="minor"/>
          </rPr>
          <t>was 6,490,000</t>
        </r>
      </text>
    </comment>
    <comment ref="C35" authorId="0" shapeId="0" xr:uid="{CA67B499-BEAE-EB45-A1BF-EFFECEA5066D}">
      <text>
        <r>
          <rPr>
            <sz val="12"/>
            <color theme="1"/>
            <rFont val="Aptos Narrow"/>
            <family val="2"/>
            <scheme val="minor"/>
          </rPr>
          <t>was 29,490,000</t>
        </r>
      </text>
    </comment>
    <comment ref="F35" authorId="0" shapeId="0" xr:uid="{86E43EA7-1685-5B4E-9EB3-007C49B52120}">
      <text>
        <r>
          <rPr>
            <sz val="12"/>
            <color theme="1"/>
            <rFont val="Aptos Narrow"/>
            <family val="2"/>
            <scheme val="minor"/>
          </rPr>
          <t>was 35,490,000</t>
        </r>
      </text>
    </comment>
    <comment ref="G35" authorId="0" shapeId="0" xr:uid="{D6DBB87F-26DB-2644-AC42-2DB82FA48E3C}">
      <text>
        <r>
          <rPr>
            <sz val="12"/>
            <color theme="1"/>
            <rFont val="Aptos Narrow"/>
            <family val="2"/>
            <scheme val="minor"/>
          </rPr>
          <t>was 35,190,000</t>
        </r>
      </text>
    </comment>
    <comment ref="C36" authorId="0" shapeId="0" xr:uid="{47A122CE-856B-C64D-91DE-37A5FFE5BA0F}">
      <text>
        <r>
          <rPr>
            <sz val="12"/>
            <color theme="1"/>
            <rFont val="Aptos Narrow"/>
            <family val="2"/>
            <scheme val="minor"/>
          </rPr>
          <t>was 16,490,000</t>
        </r>
      </text>
    </comment>
    <comment ref="G36" authorId="0" shapeId="0" xr:uid="{94792ED9-CB1D-DB4B-898D-D802170A7DD8}">
      <text>
        <r>
          <rPr>
            <sz val="12"/>
            <color theme="1"/>
            <rFont val="Aptos Narrow"/>
            <family val="2"/>
            <scheme val="minor"/>
          </rPr>
          <t>was 19,290,000</t>
        </r>
      </text>
    </comment>
    <comment ref="C38" authorId="0" shapeId="0" xr:uid="{CA656BBA-206C-3E40-855A-F1DEFF82517B}">
      <text>
        <r>
          <rPr>
            <sz val="12"/>
            <color theme="1"/>
            <rFont val="Aptos Narrow"/>
            <family val="2"/>
            <scheme val="minor"/>
          </rPr>
          <t>was 34,490,000</t>
        </r>
      </text>
    </comment>
    <comment ref="D38" authorId="0" shapeId="0" xr:uid="{186F8E28-4B57-A848-8BA2-C947EBE8AC0B}">
      <text>
        <r>
          <rPr>
            <sz val="12"/>
            <color theme="1"/>
            <rFont val="Aptos Narrow"/>
            <family val="2"/>
            <scheme val="minor"/>
          </rPr>
          <t>was 40,490,000</t>
        </r>
      </text>
    </comment>
    <comment ref="D39" authorId="0" shapeId="0" xr:uid="{C74158B4-7D5E-924A-940E-4762DC908641}">
      <text>
        <r>
          <rPr>
            <sz val="12"/>
            <color theme="1"/>
            <rFont val="Aptos Narrow"/>
            <family val="2"/>
            <scheme val="minor"/>
          </rPr>
          <t>was 52,090,000</t>
        </r>
      </text>
    </comment>
    <comment ref="D40" authorId="0" shapeId="0" xr:uid="{45E5B239-59BD-D348-B97A-A452E0D3B835}">
      <text>
        <r>
          <rPr>
            <sz val="12"/>
            <color theme="1"/>
            <rFont val="Aptos Narrow"/>
            <family val="2"/>
            <scheme val="minor"/>
          </rPr>
          <t>was 79,990,000</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D2" authorId="0" shapeId="0" xr:uid="{9948BBF8-C870-2C44-91FC-EDAED52FCE5F}">
      <text>
        <r>
          <rPr>
            <sz val="12"/>
            <color theme="1"/>
            <rFont val="Aptos Narrow"/>
            <family val="2"/>
            <scheme val="minor"/>
          </rPr>
          <t>was 17,390,000</t>
        </r>
      </text>
    </comment>
    <comment ref="F3" authorId="0" shapeId="0" xr:uid="{26CB3474-4C69-EA4A-ACEB-D210F471A03E}">
      <text>
        <r>
          <rPr>
            <sz val="12"/>
            <color theme="1"/>
            <rFont val="Aptos Narrow"/>
            <family val="2"/>
            <scheme val="minor"/>
          </rPr>
          <t>was OOS</t>
        </r>
      </text>
    </comment>
    <comment ref="G3" authorId="0" shapeId="0" xr:uid="{6ECAF576-FC7B-1649-B503-CC27C1AE1E2D}">
      <text>
        <r>
          <rPr>
            <sz val="12"/>
            <color theme="1"/>
            <rFont val="Aptos Narrow"/>
            <family val="2"/>
            <scheme val="minor"/>
          </rPr>
          <t>was 23,790,000</t>
        </r>
      </text>
    </comment>
    <comment ref="D5" authorId="0" shapeId="0" xr:uid="{152B6461-0846-C848-8312-5AC15C0702A4}">
      <text>
        <r>
          <rPr>
            <sz val="12"/>
            <color theme="1"/>
            <rFont val="Aptos Narrow"/>
            <family val="2"/>
            <scheme val="minor"/>
          </rPr>
          <t>was 33,990,000</t>
        </r>
      </text>
    </comment>
    <comment ref="G5" authorId="0" shapeId="0" xr:uid="{8136A13B-2FA2-1947-B35B-4CBC9CDE50D6}">
      <text>
        <r>
          <rPr>
            <sz val="12"/>
            <color theme="1"/>
            <rFont val="Aptos Narrow"/>
            <family val="2"/>
            <scheme val="minor"/>
          </rPr>
          <t>was 33,590,000</t>
        </r>
      </text>
    </comment>
    <comment ref="G6" authorId="0" shapeId="0" xr:uid="{581C97B8-9050-9348-9873-770B2938620E}">
      <text>
        <r>
          <rPr>
            <sz val="12"/>
            <color theme="1"/>
            <rFont val="Aptos Narrow"/>
            <family val="2"/>
            <scheme val="minor"/>
          </rPr>
          <t>was 35,790,000</t>
        </r>
      </text>
    </comment>
    <comment ref="F9" authorId="0" shapeId="0" xr:uid="{E4070179-65C7-684E-A5FE-1A915B1BA624}">
      <text>
        <r>
          <rPr>
            <sz val="12"/>
            <color theme="1"/>
            <rFont val="Aptos Narrow"/>
            <family val="2"/>
            <scheme val="minor"/>
          </rPr>
          <t>was OOS</t>
        </r>
      </text>
    </comment>
    <comment ref="E10" authorId="0" shapeId="0" xr:uid="{674AB2B9-1284-F84C-9AB0-B597CEF4AF29}">
      <text>
        <r>
          <rPr>
            <sz val="12"/>
            <color theme="1"/>
            <rFont val="Aptos Narrow"/>
            <family val="2"/>
            <scheme val="minor"/>
          </rPr>
          <t>was 17,590,000</t>
        </r>
      </text>
    </comment>
    <comment ref="C11" authorId="0" shapeId="0" xr:uid="{DAF3A52D-0B7C-5444-9661-7B54AA27817B}">
      <text>
        <r>
          <rPr>
            <sz val="12"/>
            <color theme="1"/>
            <rFont val="Aptos Narrow"/>
            <family val="2"/>
            <scheme val="minor"/>
          </rPr>
          <t>was 17,990,000</t>
        </r>
      </text>
    </comment>
    <comment ref="F12" authorId="0" shapeId="0" xr:uid="{17DF9F2E-949E-554A-8581-3ECF71BB4A4E}">
      <text>
        <r>
          <rPr>
            <sz val="12"/>
            <color theme="1"/>
            <rFont val="Aptos Narrow"/>
            <family val="2"/>
            <scheme val="minor"/>
          </rPr>
          <t>was 15,190,000</t>
        </r>
      </text>
    </comment>
    <comment ref="C13" authorId="0" shapeId="0" xr:uid="{391EC5F4-156D-FF45-B98A-A87E36D3A602}">
      <text>
        <r>
          <rPr>
            <sz val="12"/>
            <color rgb="FF000000"/>
            <rFont val="Aptos Narrow"/>
            <family val="2"/>
          </rPr>
          <t>was 11,990,000</t>
        </r>
      </text>
    </comment>
    <comment ref="D13" authorId="0" shapeId="0" xr:uid="{5E8362AB-29DE-C442-8638-0D4156E6E94A}">
      <text>
        <r>
          <rPr>
            <sz val="12"/>
            <color theme="1"/>
            <rFont val="Aptos Narrow"/>
            <family val="2"/>
            <scheme val="minor"/>
          </rPr>
          <t>was 11,990,000</t>
        </r>
      </text>
    </comment>
    <comment ref="F13" authorId="0" shapeId="0" xr:uid="{CD24A24E-E754-104D-954E-E7689DE72D30}">
      <text>
        <r>
          <rPr>
            <sz val="12"/>
            <color theme="1"/>
            <rFont val="Aptos Narrow"/>
            <family val="2"/>
            <scheme val="minor"/>
          </rPr>
          <t>was 12,590,000</t>
        </r>
      </text>
    </comment>
    <comment ref="C14" authorId="0" shapeId="0" xr:uid="{1D4111A6-427B-5B48-952F-1FE13776280A}">
      <text>
        <r>
          <rPr>
            <sz val="12"/>
            <color theme="1"/>
            <rFont val="Aptos Narrow"/>
            <family val="2"/>
            <scheme val="minor"/>
          </rPr>
          <t>was OOS</t>
        </r>
      </text>
    </comment>
    <comment ref="C15" authorId="0" shapeId="0" xr:uid="{F75E4645-F7FA-BC41-B8F6-7F4552E38758}">
      <text>
        <r>
          <rPr>
            <sz val="12"/>
            <color theme="1"/>
            <rFont val="Aptos Narrow"/>
            <family val="2"/>
            <scheme val="minor"/>
          </rPr>
          <t>was OOS</t>
        </r>
      </text>
    </comment>
    <comment ref="G15" authorId="0" shapeId="0" xr:uid="{D379B23E-4B82-7C45-9DCB-BB664397803C}">
      <text>
        <r>
          <rPr>
            <sz val="12"/>
            <color theme="1"/>
            <rFont val="Aptos Narrow"/>
            <family val="2"/>
            <scheme val="minor"/>
          </rPr>
          <t>was 11,490,000</t>
        </r>
      </text>
    </comment>
    <comment ref="C17" authorId="0" shapeId="0" xr:uid="{70FF664F-8EB7-F442-A817-EB8484F9A6C6}">
      <text>
        <r>
          <rPr>
            <sz val="12"/>
            <color theme="1"/>
            <rFont val="Aptos Narrow"/>
            <family val="2"/>
            <scheme val="minor"/>
          </rPr>
          <t>was OOS</t>
        </r>
      </text>
    </comment>
    <comment ref="G17" authorId="0" shapeId="0" xr:uid="{C9B0A585-7D54-7042-9F7A-8BED3B7FC1DF}">
      <text>
        <r>
          <rPr>
            <sz val="12"/>
            <color theme="1"/>
            <rFont val="Aptos Narrow"/>
            <family val="2"/>
            <scheme val="minor"/>
          </rPr>
          <t>was 20,490,000</t>
        </r>
      </text>
    </comment>
    <comment ref="C19" authorId="0" shapeId="0" xr:uid="{DBC873E4-A77D-D04B-82F7-C796DC219872}">
      <text>
        <r>
          <rPr>
            <sz val="12"/>
            <color theme="1"/>
            <rFont val="Aptos Narrow"/>
            <family val="2"/>
            <scheme val="minor"/>
          </rPr>
          <t>was OOS</t>
        </r>
      </text>
    </comment>
    <comment ref="G19" authorId="0" shapeId="0" xr:uid="{D3F83FEE-1940-5445-A439-ECF3CB65D525}">
      <text>
        <r>
          <rPr>
            <sz val="12"/>
            <color theme="1"/>
            <rFont val="Aptos Narrow"/>
            <family val="2"/>
            <scheme val="minor"/>
          </rPr>
          <t>was 25,590,000</t>
        </r>
      </text>
    </comment>
    <comment ref="C20" authorId="0" shapeId="0" xr:uid="{056DBB98-7BF2-0845-B09E-094C29A612C1}">
      <text>
        <r>
          <rPr>
            <sz val="12"/>
            <color theme="1"/>
            <rFont val="Aptos Narrow"/>
            <family val="2"/>
            <scheme val="minor"/>
          </rPr>
          <t>was OOS</t>
        </r>
      </text>
    </comment>
    <comment ref="G20" authorId="0" shapeId="0" xr:uid="{FD15F313-10E9-2E43-80D1-F6A05187FA56}">
      <text>
        <r>
          <rPr>
            <sz val="12"/>
            <color theme="1"/>
            <rFont val="Aptos Narrow"/>
            <family val="2"/>
            <scheme val="minor"/>
          </rPr>
          <t>was 32,990,000</t>
        </r>
      </text>
    </comment>
    <comment ref="C21" authorId="0" shapeId="0" xr:uid="{05E11CE2-1307-904A-9C25-BB77446614E9}">
      <text>
        <r>
          <rPr>
            <sz val="12"/>
            <color theme="1"/>
            <rFont val="Aptos Narrow"/>
            <family val="2"/>
            <scheme val="minor"/>
          </rPr>
          <t>was OOS</t>
        </r>
      </text>
    </comment>
    <comment ref="F23" authorId="0" shapeId="0" xr:uid="{77E14571-1E60-E24D-8A78-18EC1DCD0F87}">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F25" authorId="0" shapeId="0" xr:uid="{2763AF0B-B432-2C46-85CA-520D5550495D}">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F27" authorId="0" shapeId="0" xr:uid="{8BBC5059-66FB-F748-A9A8-3A2031F29501}">
      <text>
        <r>
          <rPr>
            <sz val="12"/>
            <color theme="1"/>
            <rFont val="Aptos Narrow"/>
            <family val="2"/>
            <scheme val="minor"/>
          </rPr>
          <t>was OOS</t>
        </r>
      </text>
    </comment>
    <comment ref="C30" authorId="0" shapeId="0" xr:uid="{1BBDADED-BD30-F14B-A71F-729D22FFF4DA}">
      <text>
        <r>
          <rPr>
            <sz val="12"/>
            <color theme="1"/>
            <rFont val="Aptos Narrow"/>
            <family val="2"/>
            <scheme val="minor"/>
          </rPr>
          <t>was OOS</t>
        </r>
      </text>
    </comment>
    <comment ref="C35" authorId="0" shapeId="0" xr:uid="{AF936864-5902-954E-90FB-C3CEE6D88343}">
      <text>
        <r>
          <rPr>
            <sz val="12"/>
            <color theme="1"/>
            <rFont val="Aptos Narrow"/>
            <family val="2"/>
            <scheme val="minor"/>
          </rPr>
          <t>was 35,490,000</t>
        </r>
      </text>
    </comment>
    <comment ref="F35" authorId="0" shapeId="0" xr:uid="{D80DEB78-EEFB-CF4B-AF5D-2E768477A043}">
      <text>
        <r>
          <rPr>
            <sz val="12"/>
            <color theme="1"/>
            <rFont val="Aptos Narrow"/>
            <family val="2"/>
            <scheme val="minor"/>
          </rPr>
          <t>was 35,990,000</t>
        </r>
      </text>
    </comment>
    <comment ref="G35" authorId="0" shapeId="0" xr:uid="{B9A84BB2-240F-AF4C-B99D-92AB14A01589}">
      <text>
        <r>
          <rPr>
            <sz val="12"/>
            <color theme="1"/>
            <rFont val="Aptos Narrow"/>
            <family val="2"/>
            <scheme val="minor"/>
          </rPr>
          <t>was OOS</t>
        </r>
      </text>
    </comment>
    <comment ref="F36" authorId="0" shapeId="0" xr:uid="{AA23CB7A-214F-224B-835D-AECC971D1F06}">
      <text>
        <r>
          <rPr>
            <sz val="12"/>
            <color theme="1"/>
            <rFont val="Aptos Narrow"/>
            <family val="2"/>
            <scheme val="minor"/>
          </rPr>
          <t>was 19,490,000</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F4" authorId="0" shapeId="0" xr:uid="{C07DBADA-92AB-5A4A-B104-63F1D12EA913}">
      <text>
        <r>
          <rPr>
            <sz val="12"/>
            <color theme="1"/>
            <rFont val="Aptos Narrow"/>
            <family val="2"/>
            <scheme val="minor"/>
          </rPr>
          <t>was 22,890,000</t>
        </r>
      </text>
    </comment>
    <comment ref="D5" authorId="0" shapeId="0" xr:uid="{CA15DA41-1E8C-094B-8364-B4FD774628B8}">
      <text>
        <r>
          <rPr>
            <sz val="12"/>
            <color theme="1"/>
            <rFont val="Aptos Narrow"/>
            <family val="2"/>
            <scheme val="minor"/>
          </rPr>
          <t>was 33,890,000</t>
        </r>
      </text>
    </comment>
    <comment ref="E5" authorId="0" shapeId="0" xr:uid="{568DCDA0-C46A-6E49-A1AC-CFE453AEE8BE}">
      <text>
        <r>
          <rPr>
            <sz val="12"/>
            <color rgb="FF000000"/>
            <rFont val="Aptos Narrow"/>
            <family val="2"/>
          </rPr>
          <t xml:space="preserve">was 33,190,000
</t>
        </r>
        <r>
          <rPr>
            <sz val="12"/>
            <color rgb="FF000000"/>
            <rFont val="Aptos Narrow"/>
            <family val="2"/>
          </rPr>
          <t xml:space="preserve">base 33,190,000
</t>
        </r>
        <r>
          <rPr>
            <sz val="12"/>
            <color rgb="FF000000"/>
            <rFont val="Aptos Narrow"/>
            <family val="2"/>
          </rPr>
          <t xml:space="preserve">discount 500,000
</t>
        </r>
        <r>
          <rPr>
            <sz val="12"/>
            <color rgb="FF000000"/>
            <rFont val="Aptos Narrow"/>
            <family val="2"/>
          </rPr>
          <t>Giảm thêm 500,000 cho khách hàng cũ của Viettel</t>
        </r>
      </text>
    </comment>
    <comment ref="G6" authorId="0" shapeId="0" xr:uid="{080F35F3-4A3D-0C4E-88F4-97AB98896721}">
      <text>
        <r>
          <rPr>
            <sz val="12"/>
            <color theme="1"/>
            <rFont val="Aptos Narrow"/>
            <family val="2"/>
            <scheme val="minor"/>
          </rPr>
          <t>was 35,590,000</t>
        </r>
      </text>
    </comment>
    <comment ref="F12" authorId="0" shapeId="0" xr:uid="{80AE7091-1450-2642-ABD9-E6A5C86DF712}">
      <text>
        <r>
          <rPr>
            <sz val="12"/>
            <color theme="1"/>
            <rFont val="Aptos Narrow"/>
            <family val="2"/>
            <scheme val="minor"/>
          </rPr>
          <t>was 15,290,000</t>
        </r>
      </text>
    </comment>
    <comment ref="D13" authorId="0" shapeId="0" xr:uid="{FC8250A2-B569-E04A-B1DB-B512AC3C2100}">
      <text>
        <r>
          <rPr>
            <sz val="12"/>
            <color theme="1"/>
            <rFont val="Aptos Narrow"/>
            <family val="2"/>
            <scheme val="minor"/>
          </rPr>
          <t>was 14,690,000</t>
        </r>
      </text>
    </comment>
    <comment ref="F13" authorId="0" shapeId="0" xr:uid="{9EC8AA8F-6C7E-F54D-A7C2-44D9490D2A57}">
      <text>
        <r>
          <rPr>
            <sz val="12"/>
            <color rgb="FF000000"/>
            <rFont val="Aptos Narrow"/>
            <family val="2"/>
          </rPr>
          <t>was 13,290,000</t>
        </r>
      </text>
    </comment>
    <comment ref="C14" authorId="0" shapeId="0" xr:uid="{022A3A3D-B267-DE4D-B94F-36DF52F0A587}">
      <text>
        <r>
          <rPr>
            <sz val="12"/>
            <color theme="1"/>
            <rFont val="Aptos Narrow"/>
            <family val="2"/>
            <scheme val="minor"/>
          </rPr>
          <t>was 16,490,000</t>
        </r>
      </text>
    </comment>
    <comment ref="F14" authorId="0" shapeId="0" xr:uid="{60E1F38D-2943-CB48-9165-D0E677D80EDE}">
      <text>
        <r>
          <rPr>
            <sz val="12"/>
            <color theme="1"/>
            <rFont val="Aptos Narrow"/>
            <family val="2"/>
            <scheme val="minor"/>
          </rPr>
          <t>was 16,490,000</t>
        </r>
      </text>
    </comment>
    <comment ref="C15" authorId="0" shapeId="0" xr:uid="{544430E0-23DA-5947-B6BF-5DE9E4EA3703}">
      <text>
        <r>
          <rPr>
            <sz val="12"/>
            <color theme="1"/>
            <rFont val="Aptos Narrow"/>
            <family val="2"/>
            <scheme val="minor"/>
          </rPr>
          <t>was 12,790,000</t>
        </r>
      </text>
    </comment>
    <comment ref="E15" authorId="0" shapeId="0" xr:uid="{0868DB91-8673-944C-8E5B-5D63D21E7F3A}">
      <text>
        <r>
          <rPr>
            <sz val="12"/>
            <color theme="1"/>
            <rFont val="Aptos Narrow"/>
            <family val="2"/>
            <scheme val="minor"/>
          </rPr>
          <t>was 12,390,000
base 11,990,000
discount 200,000
Giảm thêm 200,000 cho học sinh, sinh viên, giáo viên</t>
        </r>
      </text>
    </comment>
    <comment ref="F15" authorId="0" shapeId="0" xr:uid="{0C2A89D8-3D0D-834C-ADA2-DFB0441C47D4}">
      <text>
        <r>
          <rPr>
            <sz val="12"/>
            <color theme="1"/>
            <rFont val="Aptos Narrow"/>
            <family val="2"/>
            <scheme val="minor"/>
          </rPr>
          <t>was 12,790,000</t>
        </r>
      </text>
    </comment>
    <comment ref="C17" authorId="0" shapeId="0" xr:uid="{9FB4DC71-0A91-2942-9202-C2523286CCD7}">
      <text>
        <r>
          <rPr>
            <sz val="12"/>
            <color theme="1"/>
            <rFont val="Aptos Narrow"/>
            <family val="2"/>
            <scheme val="minor"/>
          </rPr>
          <t>was 20,990,000</t>
        </r>
      </text>
    </comment>
    <comment ref="E17" authorId="0" shapeId="0" xr:uid="{EF893C2F-4235-1646-8FBA-0A9C9CA0A0EA}">
      <text>
        <r>
          <rPr>
            <sz val="12"/>
            <color theme="1"/>
            <rFont val="Aptos Narrow"/>
            <family val="2"/>
            <scheme val="minor"/>
          </rPr>
          <t>was 19,890,000
base 19,890,000
discount 200,000
Giảm thêm 200,000 cho học sinh, sinh viên, giáo viên</t>
        </r>
      </text>
    </comment>
    <comment ref="F17" authorId="0" shapeId="0" xr:uid="{0E70F556-FE79-D84D-9013-533D8CA640A8}">
      <text>
        <r>
          <rPr>
            <sz val="12"/>
            <color theme="1"/>
            <rFont val="Aptos Narrow"/>
            <family val="2"/>
            <scheme val="minor"/>
          </rPr>
          <t>was 20,990,000</t>
        </r>
      </text>
    </comment>
    <comment ref="C19" authorId="0" shapeId="0" xr:uid="{301544B7-B942-3A4D-B4EC-7413E7EE6ED3}">
      <text>
        <r>
          <rPr>
            <sz val="12"/>
            <color theme="1"/>
            <rFont val="Aptos Narrow"/>
            <family val="2"/>
            <scheme val="minor"/>
          </rPr>
          <t>was 26,490,000</t>
        </r>
      </text>
    </comment>
    <comment ref="E19" authorId="0" shapeId="0" xr:uid="{5358D8A2-9E2E-4A42-B9B1-4792E7ABD12E}">
      <text>
        <r>
          <rPr>
            <sz val="12"/>
            <color theme="1"/>
            <rFont val="Aptos Narrow"/>
            <family val="2"/>
            <scheme val="minor"/>
          </rPr>
          <t>was 25,490,000
base 25,490,000
discount 200,000
Giảm thêm 200,000 cho học sinh, sinh viên, giáo viên</t>
        </r>
      </text>
    </comment>
    <comment ref="F19" authorId="0" shapeId="0" xr:uid="{DB28FF2B-177B-3944-B6BE-382C32BF959C}">
      <text>
        <r>
          <rPr>
            <sz val="12"/>
            <color theme="1"/>
            <rFont val="Aptos Narrow"/>
            <family val="2"/>
            <scheme val="minor"/>
          </rPr>
          <t>was 26,490,000</t>
        </r>
      </text>
    </comment>
    <comment ref="G19" authorId="0" shapeId="0" xr:uid="{F59AF530-A2FD-A14E-9487-2164A8A7F0AB}">
      <text>
        <r>
          <rPr>
            <sz val="12"/>
            <color theme="1"/>
            <rFont val="Aptos Narrow"/>
            <family val="2"/>
            <scheme val="minor"/>
          </rPr>
          <t>was 25,490,000</t>
        </r>
      </text>
    </comment>
    <comment ref="C20" authorId="0" shapeId="0" xr:uid="{E0D081AB-ECD0-204A-BD76-8A3EFE9799D8}">
      <text>
        <r>
          <rPr>
            <sz val="12"/>
            <color theme="1"/>
            <rFont val="Aptos Narrow"/>
            <family val="2"/>
            <scheme val="minor"/>
          </rPr>
          <t>was 35,590,000</t>
        </r>
      </text>
    </comment>
    <comment ref="F20" authorId="0" shapeId="0" xr:uid="{2717DA7A-6480-7C47-B9A7-F5E91B8CFC2D}">
      <text>
        <r>
          <rPr>
            <sz val="12"/>
            <color theme="1"/>
            <rFont val="Aptos Narrow"/>
            <family val="2"/>
            <scheme val="minor"/>
          </rPr>
          <t>was 35,590,000</t>
        </r>
      </text>
    </comment>
    <comment ref="C21" authorId="0" shapeId="0" xr:uid="{A7CCCC4A-68B8-6040-8CCB-2413A37630AA}">
      <text>
        <r>
          <rPr>
            <sz val="12"/>
            <color theme="1"/>
            <rFont val="Aptos Narrow"/>
            <family val="2"/>
            <scheme val="minor"/>
          </rPr>
          <t>was 45,590,000</t>
        </r>
      </text>
    </comment>
    <comment ref="F21" authorId="0" shapeId="0" xr:uid="{460FAFA2-9B72-1742-84D3-C648B03E97D3}">
      <text>
        <r>
          <rPr>
            <sz val="12"/>
            <color theme="1"/>
            <rFont val="Aptos Narrow"/>
            <family val="2"/>
            <scheme val="minor"/>
          </rPr>
          <t>was 44,590,000</t>
        </r>
      </text>
    </comment>
    <comment ref="C22" authorId="0" shapeId="0" xr:uid="{45014BDF-A09A-CB45-AD17-D429DDAE6A7C}">
      <text>
        <r>
          <rPr>
            <sz val="12"/>
            <color theme="1"/>
            <rFont val="Aptos Narrow"/>
            <family val="2"/>
            <scheme val="minor"/>
          </rPr>
          <t>was 6,790,000</t>
        </r>
      </text>
    </comment>
    <comment ref="D22" authorId="0" shapeId="0" xr:uid="{678B1855-A292-8E44-BEB0-3A4D5E27D510}">
      <text>
        <r>
          <rPr>
            <sz val="12"/>
            <color theme="1"/>
            <rFont val="Aptos Narrow"/>
            <family val="2"/>
            <scheme val="minor"/>
          </rPr>
          <t>was 6,790,000</t>
        </r>
      </text>
    </comment>
    <comment ref="F22" authorId="0" shapeId="0" xr:uid="{42DEC4A0-3F14-5F40-BD78-A85F3ACE1A41}">
      <text>
        <r>
          <rPr>
            <sz val="12"/>
            <color rgb="FF000000"/>
            <rFont val="Aptos Narrow"/>
            <family val="2"/>
          </rPr>
          <t>was 6,790,000</t>
        </r>
      </text>
    </comment>
    <comment ref="G22" authorId="0" shapeId="0" xr:uid="{D0738CA8-91CB-A441-8A01-5B7109BDADB2}">
      <text>
        <r>
          <rPr>
            <sz val="12"/>
            <color rgb="FF000000"/>
            <rFont val="Aptos Narrow"/>
            <family val="2"/>
          </rPr>
          <t>was 6,490,000</t>
        </r>
      </text>
    </comment>
    <comment ref="C23" authorId="0" shapeId="0" xr:uid="{B91CCE08-E810-0345-8A46-EA1E0C93F9D7}">
      <text>
        <r>
          <rPr>
            <sz val="12"/>
            <color theme="1"/>
            <rFont val="Aptos Narrow"/>
            <family val="2"/>
            <scheme val="minor"/>
          </rPr>
          <t>was 8,390,000</t>
        </r>
      </text>
    </comment>
    <comment ref="D23" authorId="0" shapeId="0" xr:uid="{4AA0A5BC-5494-2747-B316-F3A976B33DB4}">
      <text>
        <r>
          <rPr>
            <sz val="12"/>
            <color theme="1"/>
            <rFont val="Aptos Narrow"/>
            <family val="2"/>
            <scheme val="minor"/>
          </rPr>
          <t>was 8,290,000</t>
        </r>
      </text>
    </comment>
    <comment ref="F23" authorId="0" shapeId="0" xr:uid="{DDF16017-9178-D348-B4D2-BE9991D83C1D}">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G23" authorId="0" shapeId="0" xr:uid="{12253984-C005-CE4E-8B24-4A79A46D866E}">
      <text>
        <r>
          <rPr>
            <sz val="12"/>
            <color rgb="FF000000"/>
            <rFont val="Aptos Narrow"/>
            <family val="2"/>
          </rPr>
          <t>was 7,990,000</t>
        </r>
      </text>
    </comment>
    <comment ref="C24" authorId="0" shapeId="0" xr:uid="{E71471C8-F4D3-0347-8991-B52B35E45BB1}">
      <text>
        <r>
          <rPr>
            <sz val="12"/>
            <color theme="1"/>
            <rFont val="Aptos Narrow"/>
            <family val="2"/>
            <scheme val="minor"/>
          </rPr>
          <t>was 7,690,000</t>
        </r>
      </text>
    </comment>
    <comment ref="D24" authorId="0" shapeId="0" xr:uid="{C41CF4F1-5702-E24D-A3B3-AEDF525B4C61}">
      <text>
        <r>
          <rPr>
            <sz val="12"/>
            <color theme="1"/>
            <rFont val="Aptos Narrow"/>
            <family val="2"/>
            <scheme val="minor"/>
          </rPr>
          <t>was 7,690,000</t>
        </r>
      </text>
    </comment>
    <comment ref="F24" authorId="0" shapeId="0" xr:uid="{7AFC7A37-05E5-414C-A46A-AA4460003361}">
      <text>
        <r>
          <rPr>
            <sz val="12"/>
            <color theme="1"/>
            <rFont val="Aptos Narrow"/>
            <family val="2"/>
            <scheme val="minor"/>
          </rPr>
          <t>was 7,690,000</t>
        </r>
      </text>
    </comment>
    <comment ref="G24" authorId="0" shapeId="0" xr:uid="{98EADFCC-CCC6-404B-B345-633861719712}">
      <text>
        <r>
          <rPr>
            <sz val="12"/>
            <color theme="1"/>
            <rFont val="Aptos Narrow"/>
            <family val="2"/>
            <scheme val="minor"/>
          </rPr>
          <t>was 7,090,000</t>
        </r>
      </text>
    </comment>
    <comment ref="C25" authorId="0" shapeId="0" xr:uid="{75756F44-419B-8849-91BD-D40B62FF75AE}">
      <text>
        <r>
          <rPr>
            <sz val="12"/>
            <color rgb="FF000000"/>
            <rFont val="Aptos Narrow"/>
            <family val="2"/>
          </rPr>
          <t>was 9,190,000</t>
        </r>
      </text>
    </comment>
    <comment ref="D25" authorId="0" shapeId="0" xr:uid="{3672B818-4725-9046-BC1B-BFDED1C84073}">
      <text>
        <r>
          <rPr>
            <sz val="12"/>
            <color theme="1"/>
            <rFont val="Aptos Narrow"/>
            <family val="2"/>
            <scheme val="minor"/>
          </rPr>
          <t>was 9,190,000</t>
        </r>
      </text>
    </comment>
    <comment ref="F25" authorId="0" shapeId="0" xr:uid="{DA266B6D-B1F9-AB41-8D82-9A3991A00D83}">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G25" authorId="0" shapeId="0" xr:uid="{1B993883-83DD-3F42-B14C-836DC82BE441}">
      <text>
        <r>
          <rPr>
            <sz val="12"/>
            <color theme="1"/>
            <rFont val="Aptos Narrow"/>
            <family val="2"/>
            <scheme val="minor"/>
          </rPr>
          <t>was 8,790,000</t>
        </r>
      </text>
    </comment>
    <comment ref="C26" authorId="0" shapeId="0" xr:uid="{A12FA2D3-FFC9-9D43-B052-D9A0ACCCC549}">
      <text>
        <r>
          <rPr>
            <sz val="12"/>
            <color theme="1"/>
            <rFont val="Aptos Narrow"/>
            <family val="2"/>
            <scheme val="minor"/>
          </rPr>
          <t>was 11,190,000</t>
        </r>
      </text>
    </comment>
    <comment ref="D26" authorId="0" shapeId="0" xr:uid="{784E5413-20A1-C54D-A598-164516B2AC85}">
      <text>
        <r>
          <rPr>
            <sz val="12"/>
            <color theme="1"/>
            <rFont val="Aptos Narrow"/>
            <family val="2"/>
            <scheme val="minor"/>
          </rPr>
          <t>was 11,190,000</t>
        </r>
      </text>
    </comment>
    <comment ref="F26" authorId="0" shapeId="0" xr:uid="{B16737CB-D76E-9E40-8E47-DDDE6A06EE79}">
      <text>
        <r>
          <rPr>
            <sz val="12"/>
            <color theme="1"/>
            <rFont val="Aptos Narrow"/>
            <family val="2"/>
            <scheme val="minor"/>
          </rPr>
          <t>was 11,190,000</t>
        </r>
      </text>
    </comment>
    <comment ref="G26" authorId="0" shapeId="0" xr:uid="{A8CEB71C-D526-D64A-B649-BDC016485BAB}">
      <text>
        <r>
          <rPr>
            <sz val="12"/>
            <color rgb="FF000000"/>
            <rFont val="Aptos Narrow"/>
            <family val="2"/>
          </rPr>
          <t>was 10,990,000</t>
        </r>
      </text>
    </comment>
    <comment ref="D27" authorId="0" shapeId="0" xr:uid="{E2F54D8D-45E6-A943-B63B-42AAD2BF02B4}">
      <text>
        <r>
          <rPr>
            <sz val="12"/>
            <color theme="1"/>
            <rFont val="Aptos Narrow"/>
            <family val="2"/>
            <scheme val="minor"/>
          </rPr>
          <t>was 14,090,000</t>
        </r>
      </text>
    </comment>
    <comment ref="F27" authorId="0" shapeId="0" xr:uid="{C33F4246-5F02-254C-9508-00B23AAA0B55}">
      <text>
        <r>
          <rPr>
            <sz val="12"/>
            <color theme="1"/>
            <rFont val="Aptos Narrow"/>
            <family val="2"/>
            <scheme val="minor"/>
          </rPr>
          <t>was 13,990,000</t>
        </r>
      </text>
    </comment>
    <comment ref="G27" authorId="0" shapeId="0" xr:uid="{93D0BCCD-0C92-EE44-B498-BA3027E7A0F1}">
      <text>
        <r>
          <rPr>
            <sz val="12"/>
            <color theme="1"/>
            <rFont val="Aptos Narrow"/>
            <family val="2"/>
            <scheme val="minor"/>
          </rPr>
          <t>was 13,990,000</t>
        </r>
      </text>
    </comment>
    <comment ref="C28" authorId="0" shapeId="0" xr:uid="{A42CCB8E-C5F6-884D-B4F9-1CC1C023BC79}">
      <text>
        <r>
          <rPr>
            <sz val="12"/>
            <color theme="1"/>
            <rFont val="Aptos Narrow"/>
            <family val="2"/>
            <scheme val="minor"/>
          </rPr>
          <t>was 11,990,000</t>
        </r>
      </text>
    </comment>
    <comment ref="D28" authorId="0" shapeId="0" xr:uid="{D68317CF-97C0-324C-B966-635B590436CD}">
      <text>
        <r>
          <rPr>
            <sz val="12"/>
            <color theme="1"/>
            <rFont val="Aptos Narrow"/>
            <family val="2"/>
            <scheme val="minor"/>
          </rPr>
          <t>was 11,990,000</t>
        </r>
      </text>
    </comment>
    <comment ref="F28" authorId="0" shapeId="0" xr:uid="{091E4D67-919C-E34E-8BF8-1ADE36F030F2}">
      <text>
        <r>
          <rPr>
            <sz val="12"/>
            <color theme="1"/>
            <rFont val="Aptos Narrow"/>
            <family val="2"/>
            <scheme val="minor"/>
          </rPr>
          <t>was 11,990,000</t>
        </r>
      </text>
    </comment>
    <comment ref="G28" authorId="0" shapeId="0" xr:uid="{8582033D-8D12-DD43-A944-EC9303ACA34C}">
      <text>
        <r>
          <rPr>
            <sz val="12"/>
            <color theme="1"/>
            <rFont val="Aptos Narrow"/>
            <family val="2"/>
            <scheme val="minor"/>
          </rPr>
          <t>was 11,790,000</t>
        </r>
      </text>
    </comment>
    <comment ref="D29" authorId="0" shapeId="0" xr:uid="{D35F969A-CB93-964F-B1D8-9B66FEA7E4AA}">
      <text>
        <r>
          <rPr>
            <sz val="12"/>
            <color theme="1"/>
            <rFont val="Aptos Narrow"/>
            <family val="2"/>
            <scheme val="minor"/>
          </rPr>
          <t>was 14,990,000</t>
        </r>
      </text>
    </comment>
    <comment ref="F29" authorId="0" shapeId="0" xr:uid="{70454421-C064-8443-8E80-7B1B6428C3D9}">
      <text>
        <r>
          <rPr>
            <sz val="12"/>
            <color theme="1"/>
            <rFont val="Aptos Narrow"/>
            <family val="2"/>
            <scheme val="minor"/>
          </rPr>
          <t>was 14,990,000</t>
        </r>
      </text>
    </comment>
    <comment ref="G29" authorId="0" shapeId="0" xr:uid="{03026C9A-8EC4-284E-AE30-D4E1D27AF203}">
      <text>
        <r>
          <rPr>
            <sz val="12"/>
            <color rgb="FF000000"/>
            <rFont val="Aptos Narrow"/>
            <family val="2"/>
          </rPr>
          <t>was 14,990,000</t>
        </r>
      </text>
    </comment>
    <comment ref="C30" authorId="0" shapeId="0" xr:uid="{32F6D061-B0F2-024C-9363-3C6A29DFD82F}">
      <text>
        <r>
          <rPr>
            <sz val="12"/>
            <color theme="1"/>
            <rFont val="Aptos Narrow"/>
            <family val="2"/>
            <scheme val="minor"/>
          </rPr>
          <t>was 23,490,000</t>
        </r>
      </text>
    </comment>
    <comment ref="D30" authorId="0" shapeId="0" xr:uid="{4E2900B6-ABC5-604B-A7B9-8145B5210193}">
      <text>
        <r>
          <rPr>
            <sz val="12"/>
            <color theme="1"/>
            <rFont val="Aptos Narrow"/>
            <family val="2"/>
            <scheme val="minor"/>
          </rPr>
          <t>was 22,990,000</t>
        </r>
      </text>
    </comment>
    <comment ref="F30" authorId="0" shapeId="0" xr:uid="{8574F697-0E01-4D49-B62F-43D7A79F2251}">
      <text>
        <r>
          <rPr>
            <sz val="12"/>
            <color theme="1"/>
            <rFont val="Aptos Narrow"/>
            <family val="2"/>
            <scheme val="minor"/>
          </rPr>
          <t>was 22,990,000</t>
        </r>
      </text>
    </comment>
    <comment ref="G30" authorId="0" shapeId="0" xr:uid="{8DEF7AED-1BE2-E14F-894F-11865F813555}">
      <text>
        <r>
          <rPr>
            <sz val="12"/>
            <color rgb="FF000000"/>
            <rFont val="Aptos Narrow"/>
            <family val="2"/>
          </rPr>
          <t>was 22,990,000</t>
        </r>
      </text>
    </comment>
    <comment ref="C32" authorId="0" shapeId="0" xr:uid="{34F41976-9F50-B141-BAD5-C1F5DF3264CC}">
      <text>
        <r>
          <rPr>
            <sz val="12"/>
            <color theme="1"/>
            <rFont val="Aptos Narrow"/>
            <family val="2"/>
            <scheme val="minor"/>
          </rPr>
          <t>was 4,590,000</t>
        </r>
      </text>
    </comment>
    <comment ref="D32" authorId="0" shapeId="0" xr:uid="{3C9049E7-A3F4-7343-BB52-56843DD91DCF}">
      <text>
        <r>
          <rPr>
            <sz val="12"/>
            <color theme="1"/>
            <rFont val="Aptos Narrow"/>
            <family val="2"/>
            <scheme val="minor"/>
          </rPr>
          <t>was 4,590,000</t>
        </r>
      </text>
    </comment>
    <comment ref="E32" authorId="0" shapeId="0" xr:uid="{384DC298-2C7A-3D4B-9931-B8807D7DF9FC}">
      <text>
        <r>
          <rPr>
            <sz val="12"/>
            <color theme="1"/>
            <rFont val="Aptos Narrow"/>
            <family val="2"/>
            <scheme val="minor"/>
          </rPr>
          <t>was 4,490,000</t>
        </r>
      </text>
    </comment>
    <comment ref="F32" authorId="0" shapeId="0" xr:uid="{7EFC9FD8-D9FF-5D46-B3BD-C3E1620C85BC}">
      <text>
        <r>
          <rPr>
            <sz val="12"/>
            <color theme="1"/>
            <rFont val="Aptos Narrow"/>
            <family val="2"/>
            <scheme val="minor"/>
          </rPr>
          <t>was 4,590,000</t>
        </r>
      </text>
    </comment>
    <comment ref="C33" authorId="0" shapeId="0" xr:uid="{07B64D7F-77EE-0F46-829D-85490BD523AB}">
      <text>
        <r>
          <rPr>
            <sz val="12"/>
            <color theme="1"/>
            <rFont val="Aptos Narrow"/>
            <family val="2"/>
            <scheme val="minor"/>
          </rPr>
          <t>was 3,490,000</t>
        </r>
      </text>
    </comment>
    <comment ref="D33" authorId="0" shapeId="0" xr:uid="{C33AF215-7DEE-5A42-9B05-600B824F2A6E}">
      <text>
        <r>
          <rPr>
            <sz val="12"/>
            <color theme="1"/>
            <rFont val="Aptos Narrow"/>
            <family val="2"/>
            <scheme val="minor"/>
          </rPr>
          <t>was 3,490,000</t>
        </r>
      </text>
    </comment>
    <comment ref="E33" authorId="0" shapeId="0" xr:uid="{0ED01F76-C378-844B-9E75-07C44C4CAEAE}">
      <text>
        <r>
          <rPr>
            <sz val="12"/>
            <color theme="1"/>
            <rFont val="Aptos Narrow"/>
            <family val="2"/>
            <scheme val="minor"/>
          </rPr>
          <t>was 3,390,000</t>
        </r>
      </text>
    </comment>
    <comment ref="F33" authorId="0" shapeId="0" xr:uid="{710B34E6-294D-9247-84BC-83E2145BAC2D}">
      <text>
        <r>
          <rPr>
            <sz val="12"/>
            <color theme="1"/>
            <rFont val="Aptos Narrow"/>
            <family val="2"/>
            <scheme val="minor"/>
          </rPr>
          <t>was 3,490,000</t>
        </r>
      </text>
    </comment>
    <comment ref="C34" authorId="0" shapeId="0" xr:uid="{513A44CA-5346-C241-9DBC-5777902E7259}">
      <text>
        <r>
          <rPr>
            <sz val="12"/>
            <color theme="1"/>
            <rFont val="Aptos Narrow"/>
            <family val="2"/>
            <scheme val="minor"/>
          </rPr>
          <t>was 6,590,000</t>
        </r>
      </text>
    </comment>
    <comment ref="D34" authorId="0" shapeId="0" xr:uid="{8B1F7D47-6EE6-2D42-BC01-E55131C98340}">
      <text>
        <r>
          <rPr>
            <sz val="12"/>
            <color theme="1"/>
            <rFont val="Aptos Narrow"/>
            <family val="2"/>
            <scheme val="minor"/>
          </rPr>
          <t>was 6,590,000</t>
        </r>
      </text>
    </comment>
    <comment ref="E34" authorId="0" shapeId="0" xr:uid="{101C9280-E960-FD4E-94CC-2195CDD4084D}">
      <text>
        <r>
          <rPr>
            <sz val="12"/>
            <color theme="1"/>
            <rFont val="Aptos Narrow"/>
            <family val="2"/>
            <scheme val="minor"/>
          </rPr>
          <t>was 6,190,000</t>
        </r>
      </text>
    </comment>
    <comment ref="F34" authorId="0" shapeId="0" xr:uid="{2816C4BD-EBF3-6B41-A8C4-CAA3554E9CDC}">
      <text>
        <r>
          <rPr>
            <sz val="12"/>
            <color theme="1"/>
            <rFont val="Aptos Narrow"/>
            <family val="2"/>
            <scheme val="minor"/>
          </rPr>
          <t>was 6,590,000</t>
        </r>
      </text>
    </comment>
    <comment ref="C35" authorId="0" shapeId="0" xr:uid="{939F8E88-1B47-F746-B3A4-57722522ABEB}">
      <text>
        <r>
          <rPr>
            <sz val="12"/>
            <color theme="1"/>
            <rFont val="Aptos Narrow"/>
            <family val="2"/>
            <scheme val="minor"/>
          </rPr>
          <t>was 35,990,000</t>
        </r>
      </text>
    </comment>
    <comment ref="D35" authorId="0" shapeId="0" xr:uid="{F17EA4C0-63B2-4146-BB58-CF57CBC991E2}">
      <text>
        <r>
          <rPr>
            <sz val="12"/>
            <color theme="1"/>
            <rFont val="Aptos Narrow"/>
            <family val="2"/>
            <scheme val="minor"/>
          </rPr>
          <t>was 35,490,000</t>
        </r>
      </text>
    </comment>
    <comment ref="G35" authorId="0" shapeId="0" xr:uid="{7F368F22-817B-E74F-9539-63C716028CC6}">
      <text>
        <r>
          <rPr>
            <sz val="12"/>
            <color theme="1"/>
            <rFont val="Aptos Narrow"/>
            <family val="2"/>
            <scheme val="minor"/>
          </rPr>
          <t>was 34,990,000</t>
        </r>
      </text>
    </comment>
    <comment ref="C36" authorId="0" shapeId="0" xr:uid="{82D0A399-79FC-434E-B3E2-85FBFC7DC6D6}">
      <text>
        <r>
          <rPr>
            <sz val="12"/>
            <color theme="1"/>
            <rFont val="Aptos Narrow"/>
            <family val="2"/>
            <scheme val="minor"/>
          </rPr>
          <t>was 18,990,000</t>
        </r>
      </text>
    </comment>
    <comment ref="D36" authorId="0" shapeId="0" xr:uid="{6796DA2F-86D8-394C-96E4-AD9BC878421C}">
      <text>
        <r>
          <rPr>
            <sz val="12"/>
            <color theme="1"/>
            <rFont val="Aptos Narrow"/>
            <family val="2"/>
            <scheme val="minor"/>
          </rPr>
          <t>was 18,990,000</t>
        </r>
      </text>
    </comment>
    <comment ref="F36" authorId="0" shapeId="0" xr:uid="{997CCD7F-4424-9040-83AE-DC86FB828779}">
      <text>
        <r>
          <rPr>
            <sz val="12"/>
            <color theme="1"/>
            <rFont val="Aptos Narrow"/>
            <family val="2"/>
            <scheme val="minor"/>
          </rPr>
          <t>was 18,990,000</t>
        </r>
      </text>
    </comment>
    <comment ref="G36" authorId="0" shapeId="0" xr:uid="{5D80F8EE-B4CC-B343-BBF1-BC687EE859AF}">
      <text>
        <r>
          <rPr>
            <sz val="12"/>
            <color theme="1"/>
            <rFont val="Aptos Narrow"/>
            <family val="2"/>
            <scheme val="minor"/>
          </rPr>
          <t>was 18,990,000</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F3" authorId="0" shapeId="0" xr:uid="{E738B034-E3FB-7C4A-B5E2-62B696C590DD}">
      <text>
        <r>
          <rPr>
            <sz val="12"/>
            <color theme="1"/>
            <rFont val="Aptos Narrow"/>
            <family val="2"/>
            <scheme val="minor"/>
          </rPr>
          <t>was 23,990,000</t>
        </r>
      </text>
    </comment>
    <comment ref="E4" authorId="0" shapeId="0" xr:uid="{2C946AA1-77DB-5A45-8587-FF6301465858}">
      <text>
        <r>
          <rPr>
            <sz val="12"/>
            <color rgb="FF000000"/>
            <rFont val="Aptos Narrow"/>
            <family val="2"/>
          </rPr>
          <t xml:space="preserve">was 23,690,000
</t>
        </r>
        <r>
          <rPr>
            <sz val="12"/>
            <color rgb="FF000000"/>
            <rFont val="Aptos Narrow"/>
            <family val="2"/>
          </rPr>
          <t xml:space="preserve">base 23,690,000
</t>
        </r>
        <r>
          <rPr>
            <sz val="12"/>
            <color rgb="FF000000"/>
            <rFont val="Aptos Narrow"/>
            <family val="2"/>
          </rPr>
          <t xml:space="preserve">discount 500,000
</t>
        </r>
        <r>
          <rPr>
            <sz val="12"/>
            <color rgb="FF000000"/>
            <rFont val="Aptos Narrow"/>
            <family val="2"/>
          </rPr>
          <t>Giảm thêm 500,000 cho khách hàng cũ của Viettel</t>
        </r>
      </text>
    </comment>
    <comment ref="E5" authorId="0" shapeId="0" xr:uid="{461FC878-4851-1A49-8D03-58A046B94686}">
      <text>
        <r>
          <rPr>
            <sz val="12"/>
            <color theme="1"/>
            <rFont val="Aptos Narrow"/>
            <family val="2"/>
            <scheme val="minor"/>
          </rPr>
          <t>was 32,690,000
base 33,190,000
discount 500,000
Giảm thêm 500,000 cho khách hàng cũ của Viettel</t>
        </r>
      </text>
    </comment>
    <comment ref="E6" authorId="0" shapeId="0" xr:uid="{553C37D1-E3C4-E440-BAD9-52CBC70703B9}">
      <text>
        <r>
          <rPr>
            <sz val="12"/>
            <color rgb="FF000000"/>
            <rFont val="Aptos Narrow"/>
            <family val="2"/>
          </rPr>
          <t xml:space="preserve">was 35,990,000
</t>
        </r>
        <r>
          <rPr>
            <sz val="12"/>
            <color rgb="FF000000"/>
            <rFont val="Aptos Narrow"/>
            <family val="2"/>
          </rPr>
          <t xml:space="preserve">base 35,990,000
</t>
        </r>
        <r>
          <rPr>
            <sz val="12"/>
            <color rgb="FF000000"/>
            <rFont val="Aptos Narrow"/>
            <family val="2"/>
          </rPr>
          <t xml:space="preserve">discount 500,000
</t>
        </r>
        <r>
          <rPr>
            <sz val="12"/>
            <color rgb="FF000000"/>
            <rFont val="Aptos Narrow"/>
            <family val="2"/>
          </rPr>
          <t>Giảm thêm 500,000 cho khách hàng cũ của Viettel</t>
        </r>
      </text>
    </comment>
    <comment ref="G6" authorId="0" shapeId="0" xr:uid="{6BE5246F-E937-F342-B336-2DE504DE7319}">
      <text>
        <r>
          <rPr>
            <sz val="12"/>
            <color theme="1"/>
            <rFont val="Aptos Narrow"/>
            <family val="2"/>
            <scheme val="minor"/>
          </rPr>
          <t>was 35,690,000</t>
        </r>
      </text>
    </comment>
    <comment ref="C9" authorId="0" shapeId="0" xr:uid="{A5F88ED8-1186-0A4E-B8FD-049792918734}">
      <text>
        <r>
          <rPr>
            <sz val="12"/>
            <color theme="1"/>
            <rFont val="Aptos Narrow"/>
            <family val="2"/>
            <scheme val="minor"/>
          </rPr>
          <t>was 23,990,000</t>
        </r>
      </text>
    </comment>
    <comment ref="F9" authorId="0" shapeId="0" xr:uid="{C5EABA54-D69A-4946-A117-B28D1BB4CD05}">
      <text>
        <r>
          <rPr>
            <sz val="12"/>
            <color theme="1"/>
            <rFont val="Aptos Narrow"/>
            <family val="2"/>
            <scheme val="minor"/>
          </rPr>
          <t>was 24,490,000</t>
        </r>
      </text>
    </comment>
    <comment ref="G10" authorId="0" shapeId="0" xr:uid="{5481B246-BF27-0F4C-814C-81F6DE0CAF5A}">
      <text>
        <r>
          <rPr>
            <sz val="12"/>
            <color rgb="FF000000"/>
            <rFont val="Aptos Narrow"/>
            <family val="2"/>
          </rPr>
          <t>was 17,390,000</t>
        </r>
      </text>
    </comment>
    <comment ref="F13" authorId="0" shapeId="0" xr:uid="{F28AB174-7190-2042-91C3-1C616C3001CF}">
      <text>
        <r>
          <rPr>
            <sz val="12"/>
            <color rgb="FF000000"/>
            <rFont val="Aptos Narrow"/>
            <family val="2"/>
          </rPr>
          <t>was 13,490,000</t>
        </r>
      </text>
    </comment>
    <comment ref="C14" authorId="0" shapeId="0" xr:uid="{9713E40B-0848-4049-AD08-E7C0873613C6}">
      <text>
        <r>
          <rPr>
            <sz val="12"/>
            <color theme="1"/>
            <rFont val="Aptos Narrow"/>
            <family val="2"/>
            <scheme val="minor"/>
          </rPr>
          <t>was 16,190,000</t>
        </r>
      </text>
    </comment>
    <comment ref="D14" authorId="0" shapeId="0" xr:uid="{4AFD8BB0-A002-1F4F-93BA-ED45CEADC0D5}">
      <text>
        <r>
          <rPr>
            <sz val="12"/>
            <color theme="1"/>
            <rFont val="Aptos Narrow"/>
            <family val="2"/>
            <scheme val="minor"/>
          </rPr>
          <t>was 16,190,000</t>
        </r>
      </text>
    </comment>
    <comment ref="E14" authorId="0" shapeId="0" xr:uid="{538241B4-D982-E443-A14D-9EAA46B03101}">
      <text>
        <r>
          <rPr>
            <sz val="12"/>
            <color rgb="FF000000"/>
            <rFont val="Aptos Narrow"/>
            <family val="2"/>
          </rPr>
          <t>was 16,190,000</t>
        </r>
      </text>
    </comment>
    <comment ref="F14" authorId="0" shapeId="0" xr:uid="{CEFA2FF2-4209-B94A-95F3-09D64F086CA0}">
      <text>
        <r>
          <rPr>
            <sz val="12"/>
            <color theme="1"/>
            <rFont val="Aptos Narrow"/>
            <family val="2"/>
            <scheme val="minor"/>
          </rPr>
          <t>was 15,990,000</t>
        </r>
      </text>
    </comment>
    <comment ref="E15" authorId="0" shapeId="0" xr:uid="{12DC1D47-CD36-6E4F-B961-9B91B323DB31}">
      <text>
        <r>
          <rPr>
            <sz val="12"/>
            <color theme="1"/>
            <rFont val="Aptos Narrow"/>
            <family val="2"/>
            <scheme val="minor"/>
          </rPr>
          <t>was 11,790,000
base 11,990,000
discount 200,000
Giảm thêm 200,000 cho học sinh, sinh viên, giáo viên</t>
        </r>
      </text>
    </comment>
    <comment ref="F15" authorId="0" shapeId="0" xr:uid="{FB7E47AA-9E89-6442-A270-EB5A0BFE85CD}">
      <text>
        <r>
          <rPr>
            <sz val="12"/>
            <color theme="1"/>
            <rFont val="Aptos Narrow"/>
            <family val="2"/>
            <scheme val="minor"/>
          </rPr>
          <t>was 12,490,000</t>
        </r>
      </text>
    </comment>
    <comment ref="G15" authorId="0" shapeId="0" xr:uid="{F5D402F5-EA5E-1441-BE1C-63AF4593D410}">
      <text>
        <r>
          <rPr>
            <sz val="12"/>
            <color theme="1"/>
            <rFont val="Aptos Narrow"/>
            <family val="2"/>
            <scheme val="minor"/>
          </rPr>
          <t>was 12,390,000</t>
        </r>
      </text>
    </comment>
    <comment ref="F16" authorId="0" shapeId="0" xr:uid="{AF58A5D6-86F1-8F4F-BABA-851A972103EB}">
      <text>
        <r>
          <rPr>
            <sz val="12"/>
            <color theme="1"/>
            <rFont val="Aptos Narrow"/>
            <family val="2"/>
            <scheme val="minor"/>
          </rPr>
          <t>was 18,990,000</t>
        </r>
      </text>
    </comment>
    <comment ref="C17" authorId="0" shapeId="0" xr:uid="{79DE9CBA-B1B5-8B4C-8A70-A49B5BF4AC2E}">
      <text>
        <r>
          <rPr>
            <sz val="12"/>
            <color theme="1"/>
            <rFont val="Aptos Narrow"/>
            <family val="2"/>
            <scheme val="minor"/>
          </rPr>
          <t>was 20,690,000</t>
        </r>
      </text>
    </comment>
    <comment ref="D17" authorId="0" shapeId="0" xr:uid="{1331AC78-1880-FF47-A793-726D296B042F}">
      <text>
        <r>
          <rPr>
            <sz val="12"/>
            <color theme="1"/>
            <rFont val="Aptos Narrow"/>
            <family val="2"/>
            <scheme val="minor"/>
          </rPr>
          <t>was 20,490,000</t>
        </r>
      </text>
    </comment>
    <comment ref="E17" authorId="0" shapeId="0" xr:uid="{30C3EADF-E82D-3244-9A3B-977B85C2C5D8}">
      <text>
        <r>
          <rPr>
            <sz val="12"/>
            <color rgb="FF000000"/>
            <rFont val="Aptos Narrow"/>
            <family val="2"/>
          </rPr>
          <t xml:space="preserve">was 19,690,000
</t>
        </r>
        <r>
          <rPr>
            <sz val="12"/>
            <color rgb="FF000000"/>
            <rFont val="Aptos Narrow"/>
            <family val="2"/>
          </rPr>
          <t xml:space="preserve">base 19,190,000
</t>
        </r>
        <r>
          <rPr>
            <sz val="12"/>
            <color rgb="FF000000"/>
            <rFont val="Aptos Narrow"/>
            <family val="2"/>
          </rPr>
          <t xml:space="preserve">discount 200,000
</t>
        </r>
        <r>
          <rPr>
            <sz val="12"/>
            <color rgb="FF000000"/>
            <rFont val="Aptos Narrow"/>
            <family val="2"/>
          </rPr>
          <t>Giảm thêm 200,000 cho học sinh, sinh viên, giáo viên</t>
        </r>
      </text>
    </comment>
    <comment ref="F17" authorId="0" shapeId="0" xr:uid="{DB0F6937-963D-814E-B18D-58AC17E2F1FA}">
      <text>
        <r>
          <rPr>
            <sz val="12"/>
            <color theme="1"/>
            <rFont val="Aptos Narrow"/>
            <family val="2"/>
            <scheme val="minor"/>
          </rPr>
          <t>was 20,490,000</t>
        </r>
      </text>
    </comment>
    <comment ref="G17" authorId="0" shapeId="0" xr:uid="{517F912F-9F0B-DA40-9B08-1E61629D583B}">
      <text>
        <r>
          <rPr>
            <sz val="12"/>
            <color theme="1"/>
            <rFont val="Aptos Narrow"/>
            <family val="2"/>
            <scheme val="minor"/>
          </rPr>
          <t>was 19,890,000</t>
        </r>
      </text>
    </comment>
    <comment ref="C19" authorId="0" shapeId="0" xr:uid="{D0B8F219-A2EB-C24A-B605-4F23D0D52B59}">
      <text>
        <r>
          <rPr>
            <sz val="12"/>
            <color theme="1"/>
            <rFont val="Aptos Narrow"/>
            <family val="2"/>
            <scheme val="minor"/>
          </rPr>
          <t>was 26,190,000</t>
        </r>
      </text>
    </comment>
    <comment ref="D19" authorId="0" shapeId="0" xr:uid="{D31D898F-88B8-7845-A574-88DCFB73C1D3}">
      <text>
        <r>
          <rPr>
            <sz val="12"/>
            <color theme="1"/>
            <rFont val="Aptos Narrow"/>
            <family val="2"/>
            <scheme val="minor"/>
          </rPr>
          <t>was 25,990,000</t>
        </r>
      </text>
    </comment>
    <comment ref="E19" authorId="0" shapeId="0" xr:uid="{E786FB44-C61D-9547-BBB1-40ED6076A358}">
      <text>
        <r>
          <rPr>
            <sz val="12"/>
            <color rgb="FF000000"/>
            <rFont val="Aptos Narrow"/>
            <family val="2"/>
          </rPr>
          <t xml:space="preserve">was 25,290,000
</t>
        </r>
        <r>
          <rPr>
            <sz val="12"/>
            <color rgb="FF000000"/>
            <rFont val="Aptos Narrow"/>
            <family val="2"/>
          </rPr>
          <t xml:space="preserve">base 24,690,000
</t>
        </r>
        <r>
          <rPr>
            <sz val="12"/>
            <color rgb="FF000000"/>
            <rFont val="Aptos Narrow"/>
            <family val="2"/>
          </rPr>
          <t xml:space="preserve">discount 200,000
</t>
        </r>
        <r>
          <rPr>
            <sz val="12"/>
            <color rgb="FF000000"/>
            <rFont val="Aptos Narrow"/>
            <family val="2"/>
          </rPr>
          <t>Giảm thêm 200,000 cho học sinh, sinh viên, giáo viên</t>
        </r>
      </text>
    </comment>
    <comment ref="F19" authorId="0" shapeId="0" xr:uid="{6690F2BA-6281-974A-BDA1-4AE016B40FB0}">
      <text>
        <r>
          <rPr>
            <sz val="12"/>
            <color theme="1"/>
            <rFont val="Aptos Narrow"/>
            <family val="2"/>
            <scheme val="minor"/>
          </rPr>
          <t>was 25,990,000</t>
        </r>
      </text>
    </comment>
    <comment ref="G19" authorId="0" shapeId="0" xr:uid="{B71B72A6-05CE-4747-8871-987DE60A34C4}">
      <text>
        <r>
          <rPr>
            <sz val="12"/>
            <color theme="1"/>
            <rFont val="Aptos Narrow"/>
            <family val="2"/>
            <scheme val="minor"/>
          </rPr>
          <t>was 24,990,000</t>
        </r>
      </text>
    </comment>
    <comment ref="D20" authorId="0" shapeId="0" xr:uid="{E6B97F49-CD21-E54D-90CA-E065F38C63D4}">
      <text>
        <r>
          <rPr>
            <sz val="12"/>
            <color theme="1"/>
            <rFont val="Aptos Narrow"/>
            <family val="2"/>
            <scheme val="minor"/>
          </rPr>
          <t>was 34,590,000</t>
        </r>
      </text>
    </comment>
    <comment ref="F20" authorId="0" shapeId="0" xr:uid="{A3BB2F97-DAD5-1540-8CD6-E96A2CDBB33E}">
      <text>
        <r>
          <rPr>
            <sz val="12"/>
            <color theme="1"/>
            <rFont val="Aptos Narrow"/>
            <family val="2"/>
            <scheme val="minor"/>
          </rPr>
          <t>was 34,590,000</t>
        </r>
      </text>
    </comment>
    <comment ref="D21" authorId="0" shapeId="0" xr:uid="{23A55CEF-D6B1-0646-85CC-991EFA68CBAA}">
      <text>
        <r>
          <rPr>
            <sz val="12"/>
            <color theme="1"/>
            <rFont val="Aptos Narrow"/>
            <family val="2"/>
            <scheme val="minor"/>
          </rPr>
          <t>was 44,590,000</t>
        </r>
      </text>
    </comment>
    <comment ref="F22" authorId="0" shapeId="0" xr:uid="{E194E014-00AB-CD4F-B1B0-D6B8503EA50B}">
      <text>
        <r>
          <rPr>
            <sz val="12"/>
            <color theme="1"/>
            <rFont val="Aptos Narrow"/>
            <family val="2"/>
            <scheme val="minor"/>
          </rPr>
          <t>was 6,390,000</t>
        </r>
      </text>
    </comment>
    <comment ref="F23" authorId="0" shapeId="0" xr:uid="{A36B6335-BD4C-0C4A-BF76-C00E24072D7C}">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F25" authorId="0" shapeId="0" xr:uid="{4BBB3E3D-2649-7C41-A36A-D03D7FC61E5C}">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30" authorId="0" shapeId="0" xr:uid="{97223ECA-B60B-564E-B607-EF723F4080C2}">
      <text>
        <r>
          <rPr>
            <sz val="12"/>
            <color theme="1"/>
            <rFont val="Aptos Narrow"/>
            <family val="2"/>
            <scheme val="minor"/>
          </rPr>
          <t>was 18,890,000</t>
        </r>
      </text>
    </comment>
    <comment ref="F30" authorId="0" shapeId="0" xr:uid="{BCAC0E7F-79E3-1444-B1F9-CB114E608D9F}">
      <text>
        <r>
          <rPr>
            <sz val="12"/>
            <color theme="1"/>
            <rFont val="Aptos Narrow"/>
            <family val="2"/>
            <scheme val="minor"/>
          </rPr>
          <t>was 19,490,000</t>
        </r>
      </text>
    </comment>
    <comment ref="C35" authorId="0" shapeId="0" xr:uid="{416E32FE-F3F7-4741-B616-057E0171684C}">
      <text>
        <r>
          <rPr>
            <sz val="12"/>
            <color theme="1"/>
            <rFont val="Aptos Narrow"/>
            <family val="2"/>
            <scheme val="minor"/>
          </rPr>
          <t>was 35,290,000</t>
        </r>
      </text>
    </comment>
    <comment ref="F35" authorId="0" shapeId="0" xr:uid="{00EC4860-918F-0346-830A-18904E38F20D}">
      <text>
        <r>
          <rPr>
            <sz val="12"/>
            <color theme="1"/>
            <rFont val="Aptos Narrow"/>
            <family val="2"/>
            <scheme val="minor"/>
          </rPr>
          <t>was 35,490,000</t>
        </r>
      </text>
    </comment>
    <comment ref="G35" authorId="0" shapeId="0" xr:uid="{126A9B3A-6720-8B46-B4CC-2173212F8A6B}">
      <text>
        <r>
          <rPr>
            <sz val="12"/>
            <color theme="1"/>
            <rFont val="Aptos Narrow"/>
            <family val="2"/>
            <scheme val="minor"/>
          </rPr>
          <t>was 34,890,000</t>
        </r>
      </text>
    </comment>
    <comment ref="C36" authorId="0" shapeId="0" xr:uid="{54F06A76-020D-6E4A-BF46-0C245231DE81}">
      <text>
        <r>
          <rPr>
            <sz val="12"/>
            <color theme="1"/>
            <rFont val="Aptos Narrow"/>
            <family val="2"/>
            <scheme val="minor"/>
          </rPr>
          <t>was 18,790,000</t>
        </r>
      </text>
    </comment>
    <comment ref="G36" authorId="0" shapeId="0" xr:uid="{A134FF4A-7A9C-9442-91CD-35762CAA352B}">
      <text>
        <r>
          <rPr>
            <sz val="12"/>
            <color theme="1"/>
            <rFont val="Aptos Narrow"/>
            <family val="2"/>
            <scheme val="minor"/>
          </rPr>
          <t>was 18,790,000</t>
        </r>
      </text>
    </comment>
    <comment ref="D39" authorId="0" shapeId="0" xr:uid="{D6F8B9DC-5CA0-B149-A427-0DE5B4C0E1B3}">
      <text>
        <r>
          <rPr>
            <sz val="12"/>
            <color theme="1"/>
            <rFont val="Aptos Narrow"/>
            <family val="2"/>
            <scheme val="minor"/>
          </rPr>
          <t>was 53,490,000</t>
        </r>
      </text>
    </comment>
    <comment ref="D40" authorId="0" shapeId="0" xr:uid="{CDF49709-70C3-9845-B672-7AF090944890}">
      <text>
        <r>
          <rPr>
            <sz val="12"/>
            <color theme="1"/>
            <rFont val="Aptos Narrow"/>
            <family val="2"/>
            <scheme val="minor"/>
          </rPr>
          <t>was 80,990,000</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F3" authorId="0" shapeId="0" xr:uid="{41BA8AB0-284D-6E42-908C-5E5B43AB0DC5}">
      <text>
        <r>
          <rPr>
            <sz val="12"/>
            <color theme="1"/>
            <rFont val="Aptos Narrow"/>
            <family val="2"/>
            <scheme val="minor"/>
          </rPr>
          <t>was 23,890,000</t>
        </r>
      </text>
    </comment>
    <comment ref="G3" authorId="0" shapeId="0" xr:uid="{613CFCA0-1A82-D74D-8075-1930D2FEA8AF}">
      <text>
        <r>
          <rPr>
            <sz val="12"/>
            <color theme="1"/>
            <rFont val="Aptos Narrow"/>
            <family val="2"/>
            <scheme val="minor"/>
          </rPr>
          <t>was 23,490,000</t>
        </r>
      </text>
    </comment>
    <comment ref="E4" authorId="0" shapeId="0" xr:uid="{700A6966-50C8-AF49-94A7-C0B1BE42D463}">
      <text>
        <r>
          <rPr>
            <sz val="12"/>
            <color theme="1"/>
            <rFont val="Aptos Narrow"/>
            <family val="2"/>
            <scheme val="minor"/>
          </rPr>
          <t>was 23,190,000
base 23,690,000
discount 500,000
Giảm thêm 500,000 cho khách hàng cũ của Viettel</t>
        </r>
      </text>
    </comment>
    <comment ref="E5" authorId="0" shapeId="0" xr:uid="{25C63934-A8F9-6247-8EEB-ECBFCCB0FEA3}">
      <text>
        <r>
          <rPr>
            <sz val="12"/>
            <color theme="1"/>
            <rFont val="Aptos Narrow"/>
            <family val="2"/>
            <scheme val="minor"/>
          </rPr>
          <t>was 32,690,000
base 33,190,000
discount 500,000
Giảm thêm 500,000 cho khách hàng cũ của Viettel</t>
        </r>
      </text>
    </comment>
    <comment ref="G5" authorId="0" shapeId="0" xr:uid="{66EB7078-981D-3249-82FF-9699BC3A2596}">
      <text>
        <r>
          <rPr>
            <sz val="12"/>
            <color theme="1"/>
            <rFont val="Aptos Narrow"/>
            <family val="2"/>
            <scheme val="minor"/>
          </rPr>
          <t>was 33,490,000</t>
        </r>
      </text>
    </comment>
    <comment ref="E6" authorId="0" shapeId="0" xr:uid="{30FBCD20-1130-4342-A625-6B8E00EF25C8}">
      <text>
        <r>
          <rPr>
            <sz val="12"/>
            <color theme="1"/>
            <rFont val="Aptos Narrow"/>
            <family val="2"/>
            <scheme val="minor"/>
          </rPr>
          <t>was 35,490,000
base 35,990,000
discount 500,000
Giảm thêm 500,000 cho khách hàng cũ của Viettel</t>
        </r>
      </text>
    </comment>
    <comment ref="D9" authorId="0" shapeId="0" xr:uid="{C86105DF-4B3E-ED41-9D0E-EC3428667015}">
      <text>
        <r>
          <rPr>
            <sz val="12"/>
            <color rgb="FF000000"/>
            <rFont val="Aptos Narrow"/>
            <family val="2"/>
          </rPr>
          <t>was 23,990,000</t>
        </r>
      </text>
    </comment>
    <comment ref="E12" authorId="0" shapeId="0" xr:uid="{BCA7B89C-6101-0741-9C6D-A0CE5EE6D6B7}">
      <text>
        <r>
          <rPr>
            <sz val="12"/>
            <color theme="1"/>
            <rFont val="Aptos Narrow"/>
            <family val="2"/>
            <scheme val="minor"/>
          </rPr>
          <t>was 13,790,000</t>
        </r>
      </text>
    </comment>
    <comment ref="E13" authorId="0" shapeId="0" xr:uid="{A495B4AE-1839-A842-9A9B-0A5A4A10B7AD}">
      <text>
        <r>
          <rPr>
            <sz val="12"/>
            <color theme="1"/>
            <rFont val="Aptos Narrow"/>
            <family val="2"/>
            <scheme val="minor"/>
          </rPr>
          <t>was 12,090,000</t>
        </r>
      </text>
    </comment>
    <comment ref="F13" authorId="0" shapeId="0" xr:uid="{10660EF8-79F9-3345-8A73-F89961BE00CD}">
      <text>
        <r>
          <rPr>
            <sz val="12"/>
            <color rgb="FF000000"/>
            <rFont val="Aptos Narrow"/>
            <family val="2"/>
          </rPr>
          <t>was 13,990,000</t>
        </r>
      </text>
    </comment>
    <comment ref="E14" authorId="0" shapeId="0" xr:uid="{AB35E74A-842B-8D40-95E0-7C70F9724DDA}">
      <text>
        <r>
          <rPr>
            <sz val="12"/>
            <color rgb="FF000000"/>
            <rFont val="Aptos Narrow"/>
            <family val="2"/>
          </rPr>
          <t xml:space="preserve">was 14,190,000
</t>
        </r>
        <r>
          <rPr>
            <sz val="12"/>
            <color rgb="FF000000"/>
            <rFont val="Aptos Narrow"/>
            <family val="2"/>
          </rPr>
          <t xml:space="preserve">base 14,190,000
</t>
        </r>
        <r>
          <rPr>
            <sz val="12"/>
            <color rgb="FF000000"/>
            <rFont val="Aptos Narrow"/>
            <family val="2"/>
          </rPr>
          <t xml:space="preserve">discount 200,000
</t>
        </r>
        <r>
          <rPr>
            <sz val="12"/>
            <color rgb="FF000000"/>
            <rFont val="Aptos Narrow"/>
            <family val="2"/>
          </rPr>
          <t>Giảm thêm 200,000 cho học sinh, sinh viên, giáo viên</t>
        </r>
      </text>
    </comment>
    <comment ref="C15" authorId="0" shapeId="0" xr:uid="{E10CE28C-6969-C946-8570-48783464E874}">
      <text>
        <r>
          <rPr>
            <sz val="12"/>
            <color theme="1"/>
            <rFont val="Aptos Narrow"/>
            <family val="2"/>
            <scheme val="minor"/>
          </rPr>
          <t>was 12,490,000</t>
        </r>
      </text>
    </comment>
    <comment ref="D15" authorId="0" shapeId="0" xr:uid="{05801608-CC73-3043-A387-97844A87DD0D}">
      <text>
        <r>
          <rPr>
            <sz val="12"/>
            <color theme="1"/>
            <rFont val="Aptos Narrow"/>
            <family val="2"/>
            <scheme val="minor"/>
          </rPr>
          <t>was 12,490,000</t>
        </r>
      </text>
    </comment>
    <comment ref="E15" authorId="0" shapeId="0" xr:uid="{5F4D2B38-C13E-3140-B802-95B9FBA10FBC}">
      <text>
        <r>
          <rPr>
            <sz val="12"/>
            <color theme="1"/>
            <rFont val="Aptos Narrow"/>
            <family val="2"/>
            <scheme val="minor"/>
          </rPr>
          <t>was 11,790,000
base 11,990,000
discount 200,000
Giảm thêm 200,000 cho học sinh, sinh viên, giáo viên</t>
        </r>
      </text>
    </comment>
    <comment ref="F15" authorId="0" shapeId="0" xr:uid="{81C3DD6B-2F0D-3349-BD14-5521D5E35863}">
      <text>
        <r>
          <rPr>
            <sz val="12"/>
            <color theme="1"/>
            <rFont val="Aptos Narrow"/>
            <family val="2"/>
            <scheme val="minor"/>
          </rPr>
          <t>was 12,390,000</t>
        </r>
      </text>
    </comment>
    <comment ref="E16" authorId="0" shapeId="0" xr:uid="{97748E3F-F9A4-AA4E-8E66-F40D9B8A26BB}">
      <text>
        <r>
          <rPr>
            <sz val="12"/>
            <color theme="1"/>
            <rFont val="Aptos Narrow"/>
            <family val="2"/>
            <scheme val="minor"/>
          </rPr>
          <t>was 16,990,000</t>
        </r>
      </text>
    </comment>
    <comment ref="E17" authorId="0" shapeId="0" xr:uid="{E504AD8B-4D02-2646-942C-9CDFF50F2181}">
      <text>
        <r>
          <rPr>
            <sz val="12"/>
            <color theme="1"/>
            <rFont val="Aptos Narrow"/>
            <family val="2"/>
            <scheme val="minor"/>
          </rPr>
          <t>was 18,990,000
base 18,490,000
discount 200,000
Giảm thêm 200,000 cho học sinh, sinh viên, giáo viên</t>
        </r>
      </text>
    </comment>
    <comment ref="E18" authorId="0" shapeId="0" xr:uid="{9135E265-F0A8-4E48-A45B-762770FCB508}">
      <text>
        <r>
          <rPr>
            <sz val="12"/>
            <color rgb="FF000000"/>
            <rFont val="Aptos Narrow"/>
            <family val="2"/>
          </rPr>
          <t>was 17,990,000</t>
        </r>
      </text>
    </comment>
    <comment ref="E19" authorId="0" shapeId="0" xr:uid="{26CA6B8A-17FA-E44E-8EC0-7A68AF7AA158}">
      <text>
        <r>
          <rPr>
            <sz val="12"/>
            <color theme="1"/>
            <rFont val="Aptos Narrow"/>
            <family val="2"/>
            <scheme val="minor"/>
          </rPr>
          <t>was 24,490,000
base 23,990,000
discount 200,000
Giảm thêm 200,000 cho học sinh, sinh viên, giáo viên</t>
        </r>
      </text>
    </comment>
    <comment ref="G20" authorId="0" shapeId="0" xr:uid="{44588EBE-C345-1648-B2F8-46BACC54CEEB}">
      <text>
        <r>
          <rPr>
            <sz val="12"/>
            <color rgb="FF000000"/>
            <rFont val="Aptos Narrow"/>
            <family val="2"/>
          </rPr>
          <t>was 33,990,000</t>
        </r>
      </text>
    </comment>
    <comment ref="C22" authorId="0" shapeId="0" xr:uid="{EEF5F4F1-C0A1-4B4F-AF59-4D14577CF33F}">
      <text>
        <r>
          <rPr>
            <sz val="12"/>
            <color theme="1"/>
            <rFont val="Aptos Narrow"/>
            <family val="2"/>
            <scheme val="minor"/>
          </rPr>
          <t>was 6,390,000</t>
        </r>
      </text>
    </comment>
    <comment ref="C23" authorId="0" shapeId="0" xr:uid="{18601C54-4675-4A45-9BFE-1ABBD439EC45}">
      <text>
        <r>
          <rPr>
            <sz val="12"/>
            <color theme="1"/>
            <rFont val="Aptos Narrow"/>
            <family val="2"/>
            <scheme val="minor"/>
          </rPr>
          <t>was 7,990,000</t>
        </r>
      </text>
    </comment>
    <comment ref="F23" authorId="0" shapeId="0" xr:uid="{27B25A92-875C-7D46-B3BD-4F37262EADD3}">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148F476D-5C91-4043-BD3A-03FC470E0867}">
      <text>
        <r>
          <rPr>
            <sz val="12"/>
            <color theme="1"/>
            <rFont val="Aptos Narrow"/>
            <family val="2"/>
            <scheme val="minor"/>
          </rPr>
          <t>was 7,290,000</t>
        </r>
      </text>
    </comment>
    <comment ref="F24" authorId="0" shapeId="0" xr:uid="{B44A51CC-D595-404A-AB45-6CA011768462}">
      <text>
        <r>
          <rPr>
            <sz val="12"/>
            <color theme="1"/>
            <rFont val="Aptos Narrow"/>
            <family val="2"/>
            <scheme val="minor"/>
          </rPr>
          <t>was 7,290,000</t>
        </r>
      </text>
    </comment>
    <comment ref="F25" authorId="0" shapeId="0" xr:uid="{10B95574-F68F-0345-A2CE-5D08856C9F98}">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G26" authorId="0" shapeId="0" xr:uid="{7770A7A5-D9FC-9C4D-8AD7-079EC5960616}">
      <text>
        <r>
          <rPr>
            <sz val="12"/>
            <color theme="1"/>
            <rFont val="Aptos Narrow"/>
            <family val="2"/>
            <scheme val="minor"/>
          </rPr>
          <t>was 9,190,000</t>
        </r>
      </text>
    </comment>
    <comment ref="C27" authorId="0" shapeId="0" xr:uid="{43731D81-D7FB-F741-A5F9-07FD4BE76C98}">
      <text>
        <r>
          <rPr>
            <sz val="12"/>
            <color theme="1"/>
            <rFont val="Aptos Narrow"/>
            <family val="2"/>
            <scheme val="minor"/>
          </rPr>
          <t>was OOS</t>
        </r>
      </text>
    </comment>
    <comment ref="C29" authorId="0" shapeId="0" xr:uid="{C29B7BDA-DD71-DC4D-8C16-6763CA214131}">
      <text>
        <r>
          <rPr>
            <sz val="12"/>
            <color theme="1"/>
            <rFont val="Aptos Narrow"/>
            <family val="2"/>
            <scheme val="minor"/>
          </rPr>
          <t>was OOS</t>
        </r>
      </text>
    </comment>
    <comment ref="E30" authorId="0" shapeId="0" xr:uid="{9AE11DFA-5CCD-AA49-B5F8-1C6516B9FDBC}">
      <text>
        <r>
          <rPr>
            <sz val="12"/>
            <color theme="1"/>
            <rFont val="Aptos Narrow"/>
            <family val="2"/>
            <scheme val="minor"/>
          </rPr>
          <t>was 19,990,000</t>
        </r>
      </text>
    </comment>
    <comment ref="F33" authorId="0" shapeId="0" xr:uid="{D93173A3-C9F2-AD47-8D2D-3443BFF77099}">
      <text>
        <r>
          <rPr>
            <sz val="12"/>
            <color theme="1"/>
            <rFont val="Aptos Narrow"/>
            <family val="2"/>
            <scheme val="minor"/>
          </rPr>
          <t>was 3,090,000</t>
        </r>
      </text>
    </comment>
    <comment ref="F35" authorId="0" shapeId="0" xr:uid="{529351DE-F120-9242-876F-92DEBFC9E25C}">
      <text>
        <r>
          <rPr>
            <sz val="12"/>
            <color theme="1"/>
            <rFont val="Aptos Narrow"/>
            <family val="2"/>
            <scheme val="minor"/>
          </rPr>
          <t>was 35,290,000</t>
        </r>
      </text>
    </comment>
    <comment ref="G35" authorId="0" shapeId="0" xr:uid="{39C8B6A2-8506-0B4A-98EB-BB16D7FB14C6}">
      <text>
        <r>
          <rPr>
            <sz val="12"/>
            <color theme="1"/>
            <rFont val="Aptos Narrow"/>
            <family val="2"/>
            <scheme val="minor"/>
          </rPr>
          <t>was 34,990,000</t>
        </r>
      </text>
    </comment>
    <comment ref="G36" authorId="0" shapeId="0" xr:uid="{D1504D5C-E8A6-4B40-9C2D-EDAE537699D2}">
      <text>
        <r>
          <rPr>
            <sz val="12"/>
            <color theme="1"/>
            <rFont val="Aptos Narrow"/>
            <family val="2"/>
            <scheme val="minor"/>
          </rPr>
          <t>was 18,490,000</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C2" authorId="0" shapeId="0" xr:uid="{00000000-0006-0000-7600-000001000000}">
      <text>
        <r>
          <rPr>
            <sz val="12"/>
            <color theme="1"/>
            <rFont val="Aptos Narrow"/>
            <family val="2"/>
            <scheme val="minor"/>
          </rPr>
          <t>was 17,490,000</t>
        </r>
      </text>
    </comment>
    <comment ref="F2" authorId="0" shapeId="0" xr:uid="{00000000-0006-0000-7600-000002000000}">
      <text>
        <r>
          <rPr>
            <sz val="12"/>
            <color theme="1"/>
            <rFont val="Aptos Narrow"/>
            <family val="2"/>
            <scheme val="minor"/>
          </rPr>
          <t>was 17,390,000</t>
        </r>
      </text>
    </comment>
    <comment ref="E3" authorId="0" shapeId="0" xr:uid="{00000000-0006-0000-7600-000003000000}">
      <text>
        <r>
          <rPr>
            <sz val="12"/>
            <color theme="1"/>
            <rFont val="Aptos Narrow"/>
            <family val="2"/>
            <scheme val="minor"/>
          </rPr>
          <t>was 23,290,000</t>
        </r>
      </text>
    </comment>
    <comment ref="F3" authorId="0" shapeId="0" xr:uid="{00000000-0006-0000-7600-000004000000}">
      <text>
        <r>
          <rPr>
            <sz val="12"/>
            <color theme="1"/>
            <rFont val="Aptos Narrow"/>
            <family val="2"/>
            <scheme val="minor"/>
          </rPr>
          <t>was 24,290,000</t>
        </r>
      </text>
    </comment>
    <comment ref="G3" authorId="0" shapeId="0" xr:uid="{00000000-0006-0000-7600-000005000000}">
      <text>
        <r>
          <rPr>
            <sz val="12"/>
            <color theme="1"/>
            <rFont val="Aptos Narrow"/>
            <family val="2"/>
            <scheme val="minor"/>
          </rPr>
          <t>was 23,790,000</t>
        </r>
      </text>
    </comment>
    <comment ref="E4" authorId="0" shapeId="0" xr:uid="{00000000-0006-0000-7600-000006000000}">
      <text>
        <r>
          <rPr>
            <sz val="12"/>
            <color theme="1"/>
            <rFont val="Aptos Narrow"/>
            <family val="2"/>
            <scheme val="minor"/>
          </rPr>
          <t>was 23,190,000
base 23,490,000
discount 500,000
Giảm thêm 500,000 cho khách hàng cũ của Viettel</t>
        </r>
      </text>
    </comment>
    <comment ref="C5" authorId="0" shapeId="0" xr:uid="{00000000-0006-0000-7600-000007000000}">
      <text>
        <r>
          <rPr>
            <sz val="12"/>
            <color theme="1"/>
            <rFont val="Aptos Narrow"/>
            <family val="2"/>
            <scheme val="minor"/>
          </rPr>
          <t>was 33,990,000</t>
        </r>
      </text>
    </comment>
    <comment ref="D5" authorId="0" shapeId="0" xr:uid="{00000000-0006-0000-7600-000008000000}">
      <text>
        <r>
          <rPr>
            <sz val="12"/>
            <color theme="1"/>
            <rFont val="Aptos Narrow"/>
            <family val="2"/>
            <scheme val="minor"/>
          </rPr>
          <t>was 33,990,000</t>
        </r>
      </text>
    </comment>
    <comment ref="E5" authorId="0" shapeId="0" xr:uid="{00000000-0006-0000-7600-000009000000}">
      <text>
        <r>
          <rPr>
            <sz val="12"/>
            <color theme="1"/>
            <rFont val="Aptos Narrow"/>
            <family val="2"/>
            <scheme val="minor"/>
          </rPr>
          <t>was 32,690,000
base 31,290,000
discount 500,000
Giảm thêm 500,000 cho khách hàng cũ của Viettel</t>
        </r>
      </text>
    </comment>
    <comment ref="F5" authorId="0" shapeId="0" xr:uid="{00000000-0006-0000-7600-00000A000000}">
      <text>
        <r>
          <rPr>
            <sz val="12"/>
            <color theme="1"/>
            <rFont val="Aptos Narrow"/>
            <family val="2"/>
            <scheme val="minor"/>
          </rPr>
          <t>was 33,890,000</t>
        </r>
      </text>
    </comment>
    <comment ref="G5" authorId="0" shapeId="0" xr:uid="{00000000-0006-0000-7600-00000B000000}">
      <text>
        <r>
          <rPr>
            <sz val="12"/>
            <color theme="1"/>
            <rFont val="Aptos Narrow"/>
            <family val="2"/>
            <scheme val="minor"/>
          </rPr>
          <t>was 33,290,000</t>
        </r>
      </text>
    </comment>
    <comment ref="C6" authorId="0" shapeId="0" xr:uid="{00000000-0006-0000-7600-00000C000000}">
      <text>
        <r>
          <rPr>
            <sz val="12"/>
            <color theme="1"/>
            <rFont val="Aptos Narrow"/>
            <family val="2"/>
            <scheme val="minor"/>
          </rPr>
          <t>was 35,990,000</t>
        </r>
      </text>
    </comment>
    <comment ref="D6" authorId="0" shapeId="0" xr:uid="{00000000-0006-0000-7600-00000D000000}">
      <text>
        <r>
          <rPr>
            <sz val="12"/>
            <color theme="1"/>
            <rFont val="Aptos Narrow"/>
            <family val="2"/>
            <scheme val="minor"/>
          </rPr>
          <t>was 35,990,000</t>
        </r>
      </text>
    </comment>
    <comment ref="E6" authorId="0" shapeId="0" xr:uid="{00000000-0006-0000-7600-00000E000000}">
      <text>
        <r>
          <rPr>
            <sz val="12"/>
            <color rgb="FF000000"/>
            <rFont val="Aptos Narrow"/>
            <family val="2"/>
          </rPr>
          <t xml:space="preserve">was 35,490,000
</t>
        </r>
        <r>
          <rPr>
            <sz val="12"/>
            <color rgb="FF000000"/>
            <rFont val="Aptos Narrow"/>
            <family val="2"/>
          </rPr>
          <t xml:space="preserve">base 34,390,000
</t>
        </r>
        <r>
          <rPr>
            <sz val="12"/>
            <color rgb="FF000000"/>
            <rFont val="Aptos Narrow"/>
            <family val="2"/>
          </rPr>
          <t xml:space="preserve">discount 500,000
</t>
        </r>
        <r>
          <rPr>
            <sz val="12"/>
            <color rgb="FF000000"/>
            <rFont val="Aptos Narrow"/>
            <family val="2"/>
          </rPr>
          <t>Giảm thêm 500,000 cho khách hàng cũ của Viettel</t>
        </r>
      </text>
    </comment>
    <comment ref="F6" authorId="0" shapeId="0" xr:uid="{00000000-0006-0000-7600-00000F000000}">
      <text>
        <r>
          <rPr>
            <sz val="12"/>
            <color theme="1"/>
            <rFont val="Aptos Narrow"/>
            <family val="2"/>
            <scheme val="minor"/>
          </rPr>
          <t>was 35,990,000</t>
        </r>
      </text>
    </comment>
    <comment ref="G6" authorId="0" shapeId="0" xr:uid="{00000000-0006-0000-7600-000010000000}">
      <text>
        <r>
          <rPr>
            <sz val="12"/>
            <color theme="1"/>
            <rFont val="Aptos Narrow"/>
            <family val="2"/>
            <scheme val="minor"/>
          </rPr>
          <t>was 35,490,000</t>
        </r>
      </text>
    </comment>
    <comment ref="G7" authorId="0" shapeId="0" xr:uid="{00000000-0006-0000-7600-000011000000}">
      <text>
        <r>
          <rPr>
            <sz val="12"/>
            <color theme="1"/>
            <rFont val="Aptos Narrow"/>
            <family val="2"/>
            <scheme val="minor"/>
          </rPr>
          <t>was 15,190,000</t>
        </r>
      </text>
    </comment>
    <comment ref="C8" authorId="0" shapeId="0" xr:uid="{00000000-0006-0000-7600-000012000000}">
      <text>
        <r>
          <rPr>
            <sz val="12"/>
            <color theme="1"/>
            <rFont val="Aptos Narrow"/>
            <family val="2"/>
            <scheme val="minor"/>
          </rPr>
          <t>was 20,990,000</t>
        </r>
      </text>
    </comment>
    <comment ref="F8" authorId="0" shapeId="0" xr:uid="{00000000-0006-0000-7600-000013000000}">
      <text>
        <r>
          <rPr>
            <sz val="12"/>
            <color theme="1"/>
            <rFont val="Aptos Narrow"/>
            <family val="2"/>
            <scheme val="minor"/>
          </rPr>
          <t>was 20,990,000</t>
        </r>
      </text>
    </comment>
    <comment ref="D9" authorId="0" shapeId="0" xr:uid="{00000000-0006-0000-7600-000014000000}">
      <text>
        <r>
          <rPr>
            <sz val="12"/>
            <color theme="1"/>
            <rFont val="Aptos Narrow"/>
            <family val="2"/>
            <scheme val="minor"/>
          </rPr>
          <t>was 24,490,000</t>
        </r>
      </text>
    </comment>
    <comment ref="E9" authorId="0" shapeId="0" xr:uid="{00000000-0006-0000-7600-000015000000}">
      <text>
        <r>
          <rPr>
            <sz val="12"/>
            <color rgb="FF000000"/>
            <rFont val="Aptos Narrow"/>
            <family val="2"/>
          </rPr>
          <t>was 24,190,000</t>
        </r>
      </text>
    </comment>
    <comment ref="G9" authorId="0" shapeId="0" xr:uid="{00000000-0006-0000-7600-000016000000}">
      <text>
        <r>
          <rPr>
            <sz val="12"/>
            <color rgb="FF000000"/>
            <rFont val="Aptos Narrow"/>
            <family val="2"/>
          </rPr>
          <t>was 23,990,000</t>
        </r>
      </text>
    </comment>
    <comment ref="D12" authorId="0" shapeId="0" xr:uid="{00000000-0006-0000-7600-000017000000}">
      <text>
        <r>
          <rPr>
            <sz val="12"/>
            <color theme="1"/>
            <rFont val="Aptos Narrow"/>
            <family val="2"/>
            <scheme val="minor"/>
          </rPr>
          <t>was 13,990,000</t>
        </r>
      </text>
    </comment>
    <comment ref="F12" authorId="0" shapeId="0" xr:uid="{00000000-0006-0000-7600-000018000000}">
      <text>
        <r>
          <rPr>
            <sz val="12"/>
            <color theme="1"/>
            <rFont val="Aptos Narrow"/>
            <family val="2"/>
            <scheme val="minor"/>
          </rPr>
          <t>was 15,490,000</t>
        </r>
      </text>
    </comment>
    <comment ref="G12" authorId="0" shapeId="0" xr:uid="{00000000-0006-0000-7600-000019000000}">
      <text>
        <r>
          <rPr>
            <sz val="12"/>
            <color theme="1"/>
            <rFont val="Aptos Narrow"/>
            <family val="2"/>
            <scheme val="minor"/>
          </rPr>
          <t>was 12,990,000</t>
        </r>
      </text>
    </comment>
    <comment ref="G13" authorId="0" shapeId="0" xr:uid="{00000000-0006-0000-7600-00001A000000}">
      <text>
        <r>
          <rPr>
            <sz val="12"/>
            <color rgb="FF000000"/>
            <rFont val="Aptos Narrow"/>
            <family val="2"/>
          </rPr>
          <t>was 11,990,000</t>
        </r>
      </text>
    </comment>
    <comment ref="C14" authorId="0" shapeId="0" xr:uid="{00000000-0006-0000-7600-00001B000000}">
      <text>
        <r>
          <rPr>
            <sz val="12"/>
            <color theme="1"/>
            <rFont val="Aptos Narrow"/>
            <family val="2"/>
            <scheme val="minor"/>
          </rPr>
          <t>was 14,490,000</t>
        </r>
      </text>
    </comment>
    <comment ref="E14" authorId="0" shapeId="0" xr:uid="{00000000-0006-0000-7600-00001C000000}">
      <text>
        <r>
          <rPr>
            <sz val="12"/>
            <color rgb="FF000000"/>
            <rFont val="Aptos Narrow"/>
            <family val="2"/>
          </rPr>
          <t>was 13,990,000</t>
        </r>
      </text>
    </comment>
    <comment ref="E15" authorId="0" shapeId="0" xr:uid="{00000000-0006-0000-7600-00001D000000}">
      <text>
        <r>
          <rPr>
            <sz val="12"/>
            <color rgb="FF000000"/>
            <rFont val="Aptos Narrow"/>
            <family val="2"/>
          </rPr>
          <t>was 11,790,000</t>
        </r>
      </text>
    </comment>
    <comment ref="G15" authorId="0" shapeId="0" xr:uid="{00000000-0006-0000-7600-00001E000000}">
      <text>
        <r>
          <rPr>
            <sz val="12"/>
            <color theme="1"/>
            <rFont val="Aptos Narrow"/>
            <family val="2"/>
            <scheme val="minor"/>
          </rPr>
          <t>was 11,990,000</t>
        </r>
      </text>
    </comment>
    <comment ref="D16" authorId="0" shapeId="0" xr:uid="{00000000-0006-0000-7600-00001F000000}">
      <text>
        <r>
          <rPr>
            <sz val="12"/>
            <color theme="1"/>
            <rFont val="Aptos Narrow"/>
            <family val="2"/>
            <scheme val="minor"/>
          </rPr>
          <t>was 16,690,000</t>
        </r>
      </text>
    </comment>
    <comment ref="C17" authorId="0" shapeId="0" xr:uid="{00000000-0006-0000-7600-000020000000}">
      <text>
        <r>
          <rPr>
            <sz val="12"/>
            <color theme="1"/>
            <rFont val="Aptos Narrow"/>
            <family val="2"/>
            <scheme val="minor"/>
          </rPr>
          <t>was 19,490,000</t>
        </r>
      </text>
    </comment>
    <comment ref="E17" authorId="0" shapeId="0" xr:uid="{00000000-0006-0000-7600-000021000000}">
      <text>
        <r>
          <rPr>
            <sz val="12"/>
            <color theme="1"/>
            <rFont val="Aptos Narrow"/>
            <family val="2"/>
            <scheme val="minor"/>
          </rPr>
          <t>was 18,290,000</t>
        </r>
      </text>
    </comment>
    <comment ref="G17" authorId="0" shapeId="0" xr:uid="{00000000-0006-0000-7600-000022000000}">
      <text>
        <r>
          <rPr>
            <sz val="12"/>
            <color theme="1"/>
            <rFont val="Aptos Narrow"/>
            <family val="2"/>
            <scheme val="minor"/>
          </rPr>
          <t>was 18,990,000</t>
        </r>
      </text>
    </comment>
    <comment ref="D18" authorId="0" shapeId="0" xr:uid="{00000000-0006-0000-7600-000023000000}">
      <text>
        <r>
          <rPr>
            <sz val="12"/>
            <color theme="1"/>
            <rFont val="Aptos Narrow"/>
            <family val="2"/>
            <scheme val="minor"/>
          </rPr>
          <t>was 21,090,000</t>
        </r>
      </text>
    </comment>
    <comment ref="F18" authorId="0" shapeId="0" xr:uid="{00000000-0006-0000-7600-000024000000}">
      <text>
        <r>
          <rPr>
            <sz val="12"/>
            <color theme="1"/>
            <rFont val="Aptos Narrow"/>
            <family val="2"/>
            <scheme val="minor"/>
          </rPr>
          <t>was 18,790,000</t>
        </r>
      </text>
    </comment>
    <comment ref="C19" authorId="0" shapeId="0" xr:uid="{00000000-0006-0000-7600-000025000000}">
      <text>
        <r>
          <rPr>
            <sz val="12"/>
            <color theme="1"/>
            <rFont val="Aptos Narrow"/>
            <family val="2"/>
            <scheme val="minor"/>
          </rPr>
          <t>was 24,990,000</t>
        </r>
      </text>
    </comment>
    <comment ref="E19" authorId="0" shapeId="0" xr:uid="{00000000-0006-0000-7600-000026000000}">
      <text>
        <r>
          <rPr>
            <sz val="12"/>
            <color theme="1"/>
            <rFont val="Aptos Narrow"/>
            <family val="2"/>
            <scheme val="minor"/>
          </rPr>
          <t>was 23,790,000</t>
        </r>
      </text>
    </comment>
    <comment ref="F19" authorId="0" shapeId="0" xr:uid="{00000000-0006-0000-7600-000027000000}">
      <text>
        <r>
          <rPr>
            <sz val="12"/>
            <color theme="1"/>
            <rFont val="Aptos Narrow"/>
            <family val="2"/>
            <scheme val="minor"/>
          </rPr>
          <t>was 25,190,000</t>
        </r>
      </text>
    </comment>
    <comment ref="C20" authorId="0" shapeId="0" xr:uid="{00000000-0006-0000-7600-000028000000}">
      <text>
        <r>
          <rPr>
            <sz val="12"/>
            <color theme="1"/>
            <rFont val="Aptos Narrow"/>
            <family val="2"/>
            <scheme val="minor"/>
          </rPr>
          <t>was 34,590,000</t>
        </r>
      </text>
    </comment>
    <comment ref="D20" authorId="0" shapeId="0" xr:uid="{00000000-0006-0000-7600-000029000000}">
      <text>
        <r>
          <rPr>
            <sz val="12"/>
            <color theme="1"/>
            <rFont val="Aptos Narrow"/>
            <family val="2"/>
            <scheme val="minor"/>
          </rPr>
          <t>was 32,990,000</t>
        </r>
      </text>
    </comment>
    <comment ref="F20" authorId="0" shapeId="0" xr:uid="{00000000-0006-0000-7600-00002A000000}">
      <text>
        <r>
          <rPr>
            <sz val="12"/>
            <color theme="1"/>
            <rFont val="Aptos Narrow"/>
            <family val="2"/>
            <scheme val="minor"/>
          </rPr>
          <t>was 34,490,000</t>
        </r>
      </text>
    </comment>
    <comment ref="C21" authorId="0" shapeId="0" xr:uid="{00000000-0006-0000-7600-00002B000000}">
      <text>
        <r>
          <rPr>
            <sz val="12"/>
            <color theme="1"/>
            <rFont val="Aptos Narrow"/>
            <family val="2"/>
            <scheme val="minor"/>
          </rPr>
          <t>was 43,790,000</t>
        </r>
      </text>
    </comment>
    <comment ref="D21" authorId="0" shapeId="0" xr:uid="{00000000-0006-0000-7600-00002C000000}">
      <text>
        <r>
          <rPr>
            <sz val="12"/>
            <color rgb="FF000000"/>
            <rFont val="Aptos Narrow"/>
            <family val="2"/>
          </rPr>
          <t>was 40,990,000</t>
        </r>
      </text>
    </comment>
    <comment ref="C22" authorId="0" shapeId="0" xr:uid="{00000000-0006-0000-7600-00002D000000}">
      <text>
        <r>
          <rPr>
            <sz val="12"/>
            <color theme="1"/>
            <rFont val="Aptos Narrow"/>
            <family val="2"/>
            <scheme val="minor"/>
          </rPr>
          <t>was 6,290,000</t>
        </r>
      </text>
    </comment>
    <comment ref="D22" authorId="0" shapeId="0" xr:uid="{00000000-0006-0000-7600-00002E000000}">
      <text>
        <r>
          <rPr>
            <sz val="12"/>
            <color rgb="FF000000"/>
            <rFont val="Aptos Narrow"/>
            <family val="2"/>
          </rPr>
          <t>was 6,490,000</t>
        </r>
      </text>
    </comment>
    <comment ref="E22" authorId="0" shapeId="0" xr:uid="{00000000-0006-0000-7600-00002F000000}">
      <text>
        <r>
          <rPr>
            <sz val="12"/>
            <color rgb="FF000000"/>
            <rFont val="Aptos Narrow"/>
            <family val="2"/>
          </rPr>
          <t>was 6,190,000</t>
        </r>
      </text>
    </comment>
    <comment ref="F22" authorId="0" shapeId="0" xr:uid="{00000000-0006-0000-7600-000030000000}">
      <text>
        <r>
          <rPr>
            <sz val="12"/>
            <color theme="1"/>
            <rFont val="Aptos Narrow"/>
            <family val="2"/>
            <scheme val="minor"/>
          </rPr>
          <t>was 6,290,000</t>
        </r>
      </text>
    </comment>
    <comment ref="G22" authorId="0" shapeId="0" xr:uid="{00000000-0006-0000-7600-000031000000}">
      <text>
        <r>
          <rPr>
            <sz val="12"/>
            <color theme="1"/>
            <rFont val="Aptos Narrow"/>
            <family val="2"/>
            <scheme val="minor"/>
          </rPr>
          <t>was 6,290,000</t>
        </r>
      </text>
    </comment>
    <comment ref="C23" authorId="0" shapeId="0" xr:uid="{00000000-0006-0000-7600-000032000000}">
      <text>
        <r>
          <rPr>
            <sz val="12"/>
            <color theme="1"/>
            <rFont val="Aptos Narrow"/>
            <family val="2"/>
            <scheme val="minor"/>
          </rPr>
          <t>was 7,890,000</t>
        </r>
      </text>
    </comment>
    <comment ref="D23" authorId="0" shapeId="0" xr:uid="{00000000-0006-0000-7600-000033000000}">
      <text>
        <r>
          <rPr>
            <sz val="12"/>
            <color theme="1"/>
            <rFont val="Aptos Narrow"/>
            <family val="2"/>
            <scheme val="minor"/>
          </rPr>
          <t>was 7,990,000</t>
        </r>
      </text>
    </comment>
    <comment ref="F23" authorId="0" shapeId="0" xr:uid="{00000000-0006-0000-7600-000034000000}">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00000000-0006-0000-7600-000035000000}">
      <text>
        <r>
          <rPr>
            <sz val="12"/>
            <color theme="1"/>
            <rFont val="Aptos Narrow"/>
            <family val="2"/>
            <scheme val="minor"/>
          </rPr>
          <t>was 7,190,000</t>
        </r>
      </text>
    </comment>
    <comment ref="D24" authorId="0" shapeId="0" xr:uid="{00000000-0006-0000-7600-000036000000}">
      <text>
        <r>
          <rPr>
            <sz val="12"/>
            <color theme="1"/>
            <rFont val="Aptos Narrow"/>
            <family val="2"/>
            <scheme val="minor"/>
          </rPr>
          <t>was 7,290,000</t>
        </r>
      </text>
    </comment>
    <comment ref="F24" authorId="0" shapeId="0" xr:uid="{00000000-0006-0000-7600-000037000000}">
      <text>
        <r>
          <rPr>
            <sz val="12"/>
            <color theme="1"/>
            <rFont val="Aptos Narrow"/>
            <family val="2"/>
            <scheme val="minor"/>
          </rPr>
          <t>was 7,190,000</t>
        </r>
      </text>
    </comment>
    <comment ref="G24" authorId="0" shapeId="0" xr:uid="{00000000-0006-0000-7600-000038000000}">
      <text>
        <r>
          <rPr>
            <sz val="12"/>
            <color theme="1"/>
            <rFont val="Aptos Narrow"/>
            <family val="2"/>
            <scheme val="minor"/>
          </rPr>
          <t>was 6,990,000</t>
        </r>
      </text>
    </comment>
    <comment ref="C25" authorId="0" shapeId="0" xr:uid="{00000000-0006-0000-7600-000039000000}">
      <text>
        <r>
          <rPr>
            <sz val="12"/>
            <color theme="1"/>
            <rFont val="Aptos Narrow"/>
            <family val="2"/>
            <scheme val="minor"/>
          </rPr>
          <t>was 8,790,000</t>
        </r>
      </text>
    </comment>
    <comment ref="D25" authorId="0" shapeId="0" xr:uid="{00000000-0006-0000-7600-00003A000000}">
      <text>
        <r>
          <rPr>
            <sz val="12"/>
            <color rgb="FF000000"/>
            <rFont val="Aptos Narrow"/>
            <family val="2"/>
          </rPr>
          <t>was 8,790,000</t>
        </r>
      </text>
    </comment>
    <comment ref="F25" authorId="0" shapeId="0" xr:uid="{00000000-0006-0000-7600-00003B000000}">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26" authorId="0" shapeId="0" xr:uid="{00000000-0006-0000-7600-00003C000000}">
      <text>
        <r>
          <rPr>
            <sz val="12"/>
            <color theme="1"/>
            <rFont val="Aptos Narrow"/>
            <family val="2"/>
            <scheme val="minor"/>
          </rPr>
          <t>was 9,190,000</t>
        </r>
      </text>
    </comment>
    <comment ref="D26" authorId="0" shapeId="0" xr:uid="{00000000-0006-0000-7600-00003D000000}">
      <text>
        <r>
          <rPr>
            <sz val="12"/>
            <color theme="1"/>
            <rFont val="Aptos Narrow"/>
            <family val="2"/>
            <scheme val="minor"/>
          </rPr>
          <t>was 9,190,000</t>
        </r>
      </text>
    </comment>
    <comment ref="E26" authorId="0" shapeId="0" xr:uid="{00000000-0006-0000-7600-00003E000000}">
      <text>
        <r>
          <rPr>
            <sz val="12"/>
            <color rgb="FF000000"/>
            <rFont val="Aptos Narrow"/>
            <family val="2"/>
          </rPr>
          <t>was 8,990,000</t>
        </r>
      </text>
    </comment>
    <comment ref="F26" authorId="0" shapeId="0" xr:uid="{00000000-0006-0000-7600-00003F000000}">
      <text>
        <r>
          <rPr>
            <sz val="12"/>
            <color theme="1"/>
            <rFont val="Aptos Narrow"/>
            <family val="2"/>
            <scheme val="minor"/>
          </rPr>
          <t>was 9,190,000</t>
        </r>
      </text>
    </comment>
    <comment ref="G26" authorId="0" shapeId="0" xr:uid="{00000000-0006-0000-7600-000040000000}">
      <text>
        <r>
          <rPr>
            <sz val="12"/>
            <color theme="1"/>
            <rFont val="Aptos Narrow"/>
            <family val="2"/>
            <scheme val="minor"/>
          </rPr>
          <t>was 8,890,000</t>
        </r>
      </text>
    </comment>
    <comment ref="C27" authorId="0" shapeId="0" xr:uid="{00000000-0006-0000-7600-000041000000}">
      <text>
        <r>
          <rPr>
            <sz val="12"/>
            <color theme="1"/>
            <rFont val="Aptos Narrow"/>
            <family val="2"/>
            <scheme val="minor"/>
          </rPr>
          <t>was 11,990,000</t>
        </r>
      </text>
    </comment>
    <comment ref="D27" authorId="0" shapeId="0" xr:uid="{00000000-0006-0000-7600-000042000000}">
      <text>
        <r>
          <rPr>
            <sz val="12"/>
            <color theme="1"/>
            <rFont val="Aptos Narrow"/>
            <family val="2"/>
            <scheme val="minor"/>
          </rPr>
          <t>was 12,090,000</t>
        </r>
      </text>
    </comment>
    <comment ref="F27" authorId="0" shapeId="0" xr:uid="{00000000-0006-0000-7600-000043000000}">
      <text>
        <r>
          <rPr>
            <sz val="12"/>
            <color theme="1"/>
            <rFont val="Aptos Narrow"/>
            <family val="2"/>
            <scheme val="minor"/>
          </rPr>
          <t>was 11,990,000</t>
        </r>
      </text>
    </comment>
    <comment ref="G27" authorId="0" shapeId="0" xr:uid="{00000000-0006-0000-7600-000044000000}">
      <text>
        <r>
          <rPr>
            <sz val="12"/>
            <color theme="1"/>
            <rFont val="Aptos Narrow"/>
            <family val="2"/>
            <scheme val="minor"/>
          </rPr>
          <t>was 11,990,000</t>
        </r>
      </text>
    </comment>
    <comment ref="C28" authorId="0" shapeId="0" xr:uid="{00000000-0006-0000-7600-000045000000}">
      <text>
        <r>
          <rPr>
            <sz val="12"/>
            <color theme="1"/>
            <rFont val="Aptos Narrow"/>
            <family val="2"/>
            <scheme val="minor"/>
          </rPr>
          <t>was 9,990,000</t>
        </r>
      </text>
    </comment>
    <comment ref="D28" authorId="0" shapeId="0" xr:uid="{00000000-0006-0000-7600-000046000000}">
      <text>
        <r>
          <rPr>
            <sz val="12"/>
            <color theme="1"/>
            <rFont val="Aptos Narrow"/>
            <family val="2"/>
            <scheme val="minor"/>
          </rPr>
          <t>was 9,990,000</t>
        </r>
      </text>
    </comment>
    <comment ref="F28" authorId="0" shapeId="0" xr:uid="{00000000-0006-0000-7600-000047000000}">
      <text>
        <r>
          <rPr>
            <sz val="12"/>
            <color theme="1"/>
            <rFont val="Aptos Narrow"/>
            <family val="2"/>
            <scheme val="minor"/>
          </rPr>
          <t>was 9,990,000</t>
        </r>
      </text>
    </comment>
    <comment ref="G28" authorId="0" shapeId="0" xr:uid="{00000000-0006-0000-7600-000048000000}">
      <text>
        <r>
          <rPr>
            <sz val="12"/>
            <color rgb="FF000000"/>
            <rFont val="Aptos Narrow"/>
            <family val="2"/>
          </rPr>
          <t>was 9,990,000</t>
        </r>
      </text>
    </comment>
    <comment ref="C29" authorId="0" shapeId="0" xr:uid="{00000000-0006-0000-7600-000049000000}">
      <text>
        <r>
          <rPr>
            <sz val="12"/>
            <color theme="1"/>
            <rFont val="Aptos Narrow"/>
            <family val="2"/>
            <scheme val="minor"/>
          </rPr>
          <t>was 12,890,000</t>
        </r>
      </text>
    </comment>
    <comment ref="D29" authorId="0" shapeId="0" xr:uid="{00000000-0006-0000-7600-00004A000000}">
      <text>
        <r>
          <rPr>
            <sz val="12"/>
            <color theme="1"/>
            <rFont val="Aptos Narrow"/>
            <family val="2"/>
            <scheme val="minor"/>
          </rPr>
          <t>was 12,890,000</t>
        </r>
      </text>
    </comment>
    <comment ref="E29" authorId="0" shapeId="0" xr:uid="{00000000-0006-0000-7600-00004B000000}">
      <text>
        <r>
          <rPr>
            <sz val="12"/>
            <color rgb="FF000000"/>
            <rFont val="Aptos Narrow"/>
            <family val="2"/>
          </rPr>
          <t>was 12,490,000</t>
        </r>
      </text>
    </comment>
    <comment ref="F29" authorId="0" shapeId="0" xr:uid="{00000000-0006-0000-7600-00004C000000}">
      <text>
        <r>
          <rPr>
            <sz val="12"/>
            <color theme="1"/>
            <rFont val="Aptos Narrow"/>
            <family val="2"/>
            <scheme val="minor"/>
          </rPr>
          <t>was 12,990,000</t>
        </r>
      </text>
    </comment>
    <comment ref="G29" authorId="0" shapeId="0" xr:uid="{00000000-0006-0000-7600-00004D000000}">
      <text>
        <r>
          <rPr>
            <sz val="12"/>
            <color theme="1"/>
            <rFont val="Aptos Narrow"/>
            <family val="2"/>
            <scheme val="minor"/>
          </rPr>
          <t>was 12,990,000</t>
        </r>
      </text>
    </comment>
    <comment ref="C30" authorId="0" shapeId="0" xr:uid="{00000000-0006-0000-7600-00004E000000}">
      <text>
        <r>
          <rPr>
            <sz val="12"/>
            <color theme="1"/>
            <rFont val="Aptos Narrow"/>
            <family val="2"/>
            <scheme val="minor"/>
          </rPr>
          <t>was OOS</t>
        </r>
      </text>
    </comment>
    <comment ref="D30" authorId="0" shapeId="0" xr:uid="{00000000-0006-0000-7600-00004F000000}">
      <text>
        <r>
          <rPr>
            <sz val="12"/>
            <color theme="1"/>
            <rFont val="Aptos Narrow"/>
            <family val="2"/>
            <scheme val="minor"/>
          </rPr>
          <t>was 18,890,000</t>
        </r>
      </text>
    </comment>
    <comment ref="F30" authorId="0" shapeId="0" xr:uid="{00000000-0006-0000-7600-000050000000}">
      <text>
        <r>
          <rPr>
            <sz val="12"/>
            <color rgb="FF000000"/>
            <rFont val="Aptos Narrow"/>
            <family val="2"/>
          </rPr>
          <t>was 18,890,000</t>
        </r>
      </text>
    </comment>
    <comment ref="G30" authorId="0" shapeId="0" xr:uid="{00000000-0006-0000-7600-000051000000}">
      <text>
        <r>
          <rPr>
            <sz val="12"/>
            <color rgb="FF000000"/>
            <rFont val="Aptos Narrow"/>
            <family val="2"/>
          </rPr>
          <t>was 19,390,000</t>
        </r>
      </text>
    </comment>
    <comment ref="D31" authorId="0" shapeId="0" xr:uid="{00000000-0006-0000-7600-000052000000}">
      <text>
        <r>
          <rPr>
            <sz val="12"/>
            <color theme="1"/>
            <rFont val="Aptos Narrow"/>
            <family val="2"/>
            <scheme val="minor"/>
          </rPr>
          <t>was 5,190,000</t>
        </r>
      </text>
    </comment>
    <comment ref="F31" authorId="0" shapeId="0" xr:uid="{00000000-0006-0000-7600-000053000000}">
      <text>
        <r>
          <rPr>
            <sz val="12"/>
            <color rgb="FF000000"/>
            <rFont val="Aptos Narrow"/>
            <family val="2"/>
          </rPr>
          <t>was 4,990,000</t>
        </r>
      </text>
    </comment>
    <comment ref="G31" authorId="0" shapeId="0" xr:uid="{00000000-0006-0000-7600-000054000000}">
      <text>
        <r>
          <rPr>
            <sz val="12"/>
            <color theme="1"/>
            <rFont val="Aptos Narrow"/>
            <family val="2"/>
            <scheme val="minor"/>
          </rPr>
          <t>was 5,590,000</t>
        </r>
      </text>
    </comment>
    <comment ref="C32" authorId="0" shapeId="0" xr:uid="{00000000-0006-0000-7600-000055000000}">
      <text>
        <r>
          <rPr>
            <sz val="12"/>
            <color theme="1"/>
            <rFont val="Aptos Narrow"/>
            <family val="2"/>
            <scheme val="minor"/>
          </rPr>
          <t>was 4,290,000</t>
        </r>
      </text>
    </comment>
    <comment ref="D32" authorId="0" shapeId="0" xr:uid="{00000000-0006-0000-7600-000056000000}">
      <text>
        <r>
          <rPr>
            <sz val="12"/>
            <color theme="1"/>
            <rFont val="Aptos Narrow"/>
            <family val="2"/>
            <scheme val="minor"/>
          </rPr>
          <t>was 4,290,000</t>
        </r>
      </text>
    </comment>
    <comment ref="E32" authorId="0" shapeId="0" xr:uid="{00000000-0006-0000-7600-000057000000}">
      <text>
        <r>
          <rPr>
            <sz val="12"/>
            <color theme="1"/>
            <rFont val="Aptos Narrow"/>
            <family val="2"/>
            <scheme val="minor"/>
          </rPr>
          <t>was 4,290,000</t>
        </r>
      </text>
    </comment>
    <comment ref="F32" authorId="0" shapeId="0" xr:uid="{00000000-0006-0000-7600-000058000000}">
      <text>
        <r>
          <rPr>
            <sz val="12"/>
            <color rgb="FF000000"/>
            <rFont val="Aptos Narrow"/>
            <family val="2"/>
          </rPr>
          <t>was 4,290,000</t>
        </r>
      </text>
    </comment>
    <comment ref="C33" authorId="0" shapeId="0" xr:uid="{00000000-0006-0000-7600-000059000000}">
      <text>
        <r>
          <rPr>
            <sz val="12"/>
            <color theme="1"/>
            <rFont val="Aptos Narrow"/>
            <family val="2"/>
            <scheme val="minor"/>
          </rPr>
          <t>was 3,090,000</t>
        </r>
      </text>
    </comment>
    <comment ref="D33" authorId="0" shapeId="0" xr:uid="{00000000-0006-0000-7600-00005A000000}">
      <text>
        <r>
          <rPr>
            <sz val="12"/>
            <color theme="1"/>
            <rFont val="Aptos Narrow"/>
            <family val="2"/>
            <scheme val="minor"/>
          </rPr>
          <t>was 3,090,000</t>
        </r>
      </text>
    </comment>
    <comment ref="E33" authorId="0" shapeId="0" xr:uid="{00000000-0006-0000-7600-00005B000000}">
      <text>
        <r>
          <rPr>
            <sz val="12"/>
            <color rgb="FF000000"/>
            <rFont val="Aptos Narrow"/>
            <family val="2"/>
          </rPr>
          <t>was 2,990,000</t>
        </r>
      </text>
    </comment>
    <comment ref="F33" authorId="0" shapeId="0" xr:uid="{00000000-0006-0000-7600-00005C000000}">
      <text>
        <r>
          <rPr>
            <sz val="12"/>
            <color theme="1"/>
            <rFont val="Aptos Narrow"/>
            <family val="2"/>
            <scheme val="minor"/>
          </rPr>
          <t>was 2,990,000</t>
        </r>
      </text>
    </comment>
    <comment ref="C34" authorId="0" shapeId="0" xr:uid="{00000000-0006-0000-7600-00005D000000}">
      <text>
        <r>
          <rPr>
            <sz val="12"/>
            <color theme="1"/>
            <rFont val="Aptos Narrow"/>
            <family val="2"/>
            <scheme val="minor"/>
          </rPr>
          <t>was 6,190,000</t>
        </r>
      </text>
    </comment>
    <comment ref="D34" authorId="0" shapeId="0" xr:uid="{00000000-0006-0000-7600-00005E000000}">
      <text>
        <r>
          <rPr>
            <sz val="12"/>
            <color theme="1"/>
            <rFont val="Aptos Narrow"/>
            <family val="2"/>
            <scheme val="minor"/>
          </rPr>
          <t>was 6,190,000</t>
        </r>
      </text>
    </comment>
    <comment ref="E34" authorId="0" shapeId="0" xr:uid="{00000000-0006-0000-7600-00005F000000}">
      <text>
        <r>
          <rPr>
            <sz val="12"/>
            <color theme="1"/>
            <rFont val="Aptos Narrow"/>
            <family val="2"/>
            <scheme val="minor"/>
          </rPr>
          <t>was 5,890,000</t>
        </r>
      </text>
    </comment>
    <comment ref="F34" authorId="0" shapeId="0" xr:uid="{00000000-0006-0000-7600-000060000000}">
      <text>
        <r>
          <rPr>
            <sz val="12"/>
            <color rgb="FF000000"/>
            <rFont val="Aptos Narrow"/>
            <family val="2"/>
          </rPr>
          <t>was 6,190,000</t>
        </r>
      </text>
    </comment>
    <comment ref="C35" authorId="0" shapeId="0" xr:uid="{00000000-0006-0000-7600-000061000000}">
      <text>
        <r>
          <rPr>
            <sz val="12"/>
            <color theme="1"/>
            <rFont val="Aptos Narrow"/>
            <family val="2"/>
            <scheme val="minor"/>
          </rPr>
          <t>was 35,490,000</t>
        </r>
      </text>
    </comment>
    <comment ref="E35" authorId="0" shapeId="0" xr:uid="{00000000-0006-0000-7600-000062000000}">
      <text>
        <r>
          <rPr>
            <sz val="12"/>
            <color rgb="FF000000"/>
            <rFont val="Aptos Narrow"/>
            <family val="2"/>
          </rPr>
          <t xml:space="preserve">was </t>
        </r>
      </text>
    </comment>
    <comment ref="F35" authorId="0" shapeId="0" xr:uid="{00000000-0006-0000-7600-000063000000}">
      <text>
        <r>
          <rPr>
            <sz val="12"/>
            <color theme="1"/>
            <rFont val="Aptos Narrow"/>
            <family val="2"/>
            <scheme val="minor"/>
          </rPr>
          <t>was 35,490,000</t>
        </r>
      </text>
    </comment>
    <comment ref="G35" authorId="0" shapeId="0" xr:uid="{00000000-0006-0000-7600-000064000000}">
      <text>
        <r>
          <rPr>
            <sz val="12"/>
            <color theme="1"/>
            <rFont val="Aptos Narrow"/>
            <family val="2"/>
            <scheme val="minor"/>
          </rPr>
          <t>was 34,590,000</t>
        </r>
      </text>
    </comment>
    <comment ref="E36" authorId="0" shapeId="0" xr:uid="{00000000-0006-0000-7600-000065000000}">
      <text>
        <r>
          <rPr>
            <sz val="12"/>
            <color rgb="FF000000"/>
            <rFont val="Aptos Narrow"/>
            <family val="2"/>
          </rPr>
          <t xml:space="preserve">was </t>
        </r>
      </text>
    </comment>
    <comment ref="G36" authorId="0" shapeId="0" xr:uid="{00000000-0006-0000-7600-000066000000}">
      <text>
        <r>
          <rPr>
            <sz val="12"/>
            <color theme="1"/>
            <rFont val="Aptos Narrow"/>
            <family val="2"/>
            <scheme val="minor"/>
          </rPr>
          <t>was 18,590,000</t>
        </r>
      </text>
    </comment>
    <comment ref="C37" authorId="0" shapeId="0" xr:uid="{00000000-0006-0000-7600-000067000000}">
      <text>
        <r>
          <rPr>
            <sz val="12"/>
            <color theme="1"/>
            <rFont val="Aptos Narrow"/>
            <family val="2"/>
            <scheme val="minor"/>
          </rPr>
          <t>was 25,890,000</t>
        </r>
      </text>
    </comment>
    <comment ref="E37" authorId="0" shapeId="0" xr:uid="{00000000-0006-0000-7600-000068000000}">
      <text>
        <r>
          <rPr>
            <sz val="12"/>
            <color rgb="FF000000"/>
            <rFont val="Aptos Narrow"/>
            <family val="2"/>
          </rPr>
          <t xml:space="preserve">was </t>
        </r>
      </text>
    </comment>
    <comment ref="F37" authorId="0" shapeId="0" xr:uid="{00000000-0006-0000-7600-000069000000}">
      <text>
        <r>
          <rPr>
            <sz val="12"/>
            <color theme="1"/>
            <rFont val="Aptos Narrow"/>
            <family val="2"/>
            <scheme val="minor"/>
          </rPr>
          <t>was 25,890,000</t>
        </r>
      </text>
    </comment>
    <comment ref="G37" authorId="0" shapeId="0" xr:uid="{00000000-0006-0000-7600-00006A000000}">
      <text>
        <r>
          <rPr>
            <sz val="12"/>
            <color theme="1"/>
            <rFont val="Aptos Narrow"/>
            <family val="2"/>
            <scheme val="minor"/>
          </rPr>
          <t>was 24,590,000</t>
        </r>
      </text>
    </comment>
    <comment ref="C38" authorId="0" shapeId="0" xr:uid="{00000000-0006-0000-7600-00006B000000}">
      <text>
        <r>
          <rPr>
            <sz val="12"/>
            <color theme="1"/>
            <rFont val="Aptos Narrow"/>
            <family val="2"/>
            <scheme val="minor"/>
          </rPr>
          <t>was 41,490,000</t>
        </r>
      </text>
    </comment>
    <comment ref="D38" authorId="0" shapeId="0" xr:uid="{00000000-0006-0000-7600-00006C000000}">
      <text>
        <r>
          <rPr>
            <sz val="12"/>
            <color theme="1"/>
            <rFont val="Aptos Narrow"/>
            <family val="2"/>
            <scheme val="minor"/>
          </rPr>
          <t>was 41,490,000</t>
        </r>
      </text>
    </comment>
    <comment ref="E38" authorId="0" shapeId="0" xr:uid="{00000000-0006-0000-7600-00006D000000}">
      <text>
        <r>
          <rPr>
            <sz val="12"/>
            <color theme="1"/>
            <rFont val="Aptos Narrow"/>
            <family val="2"/>
            <scheme val="minor"/>
          </rPr>
          <t xml:space="preserve">was </t>
        </r>
      </text>
    </comment>
    <comment ref="F38" authorId="0" shapeId="0" xr:uid="{00000000-0006-0000-7600-00006E000000}">
      <text>
        <r>
          <rPr>
            <sz val="12"/>
            <color theme="1"/>
            <rFont val="Aptos Narrow"/>
            <family val="2"/>
            <scheme val="minor"/>
          </rPr>
          <t>was 41,990,000</t>
        </r>
      </text>
    </comment>
    <comment ref="G38" authorId="0" shapeId="0" xr:uid="{00000000-0006-0000-7600-00006F000000}">
      <text>
        <r>
          <rPr>
            <sz val="12"/>
            <color theme="1"/>
            <rFont val="Aptos Narrow"/>
            <family val="2"/>
            <scheme val="minor"/>
          </rPr>
          <t>was 41,190,000</t>
        </r>
      </text>
    </comment>
    <comment ref="D39" authorId="0" shapeId="0" xr:uid="{00000000-0006-0000-7600-000070000000}">
      <text>
        <r>
          <rPr>
            <sz val="12"/>
            <color theme="1"/>
            <rFont val="Aptos Narrow"/>
            <family val="2"/>
            <scheme val="minor"/>
          </rPr>
          <t>was 51,990,000</t>
        </r>
      </text>
    </comment>
    <comment ref="E39" authorId="0" shapeId="0" xr:uid="{00000000-0006-0000-7600-000071000000}">
      <text>
        <r>
          <rPr>
            <sz val="12"/>
            <color theme="1"/>
            <rFont val="Aptos Narrow"/>
            <family val="2"/>
            <scheme val="minor"/>
          </rPr>
          <t xml:space="preserve">was </t>
        </r>
      </text>
    </comment>
    <comment ref="D40" authorId="0" shapeId="0" xr:uid="{00000000-0006-0000-7600-000072000000}">
      <text>
        <r>
          <rPr>
            <sz val="12"/>
            <color theme="1"/>
            <rFont val="Aptos Narrow"/>
            <family val="2"/>
            <scheme val="minor"/>
          </rPr>
          <t>was 77,990,000</t>
        </r>
      </text>
    </comment>
    <comment ref="E40" authorId="0" shapeId="0" xr:uid="{00000000-0006-0000-7600-000073000000}">
      <text>
        <r>
          <rPr>
            <sz val="12"/>
            <color theme="1"/>
            <rFont val="Aptos Narrow"/>
            <family val="2"/>
            <scheme val="minor"/>
          </rPr>
          <t xml:space="preserve">was </t>
        </r>
      </text>
    </comment>
    <comment ref="G40" authorId="0" shapeId="0" xr:uid="{00000000-0006-0000-7600-000074000000}">
      <text>
        <r>
          <rPr>
            <sz val="12"/>
            <color theme="1"/>
            <rFont val="Aptos Narrow"/>
            <family val="2"/>
            <scheme val="minor"/>
          </rPr>
          <t>was 72,990,000</t>
        </r>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G3" authorId="0" shapeId="0" xr:uid="{47BBA4B0-02C7-3C41-A302-E02190059E14}">
      <text>
        <r>
          <rPr>
            <sz val="12"/>
            <color theme="1"/>
            <rFont val="Aptos Narrow"/>
            <family val="2"/>
            <scheme val="minor"/>
          </rPr>
          <t>was 23,590,000</t>
        </r>
      </text>
    </comment>
    <comment ref="E4" authorId="0" shapeId="0" xr:uid="{461CF1FC-1B04-194D-A377-798E757D98F2}">
      <text>
        <r>
          <rPr>
            <sz val="12"/>
            <color rgb="FF000000"/>
            <rFont val="Aptos Narrow"/>
            <family val="2"/>
          </rPr>
          <t xml:space="preserve">was 22,990,000
</t>
        </r>
        <r>
          <rPr>
            <sz val="12"/>
            <color rgb="FF000000"/>
            <rFont val="Aptos Narrow"/>
            <family val="2"/>
          </rPr>
          <t xml:space="preserve">base 23,490,000
</t>
        </r>
        <r>
          <rPr>
            <sz val="12"/>
            <color rgb="FF000000"/>
            <rFont val="Aptos Narrow"/>
            <family val="2"/>
          </rPr>
          <t xml:space="preserve">discount 500,000
</t>
        </r>
        <r>
          <rPr>
            <sz val="12"/>
            <color rgb="FF000000"/>
            <rFont val="Aptos Narrow"/>
            <family val="2"/>
          </rPr>
          <t>Giảm thêm 500,000 cho khách hàng cũ của Viettel</t>
        </r>
      </text>
    </comment>
    <comment ref="E5" authorId="0" shapeId="0" xr:uid="{A298B9B6-8255-AD4B-8942-51E6ABC20279}">
      <text>
        <r>
          <rPr>
            <sz val="12"/>
            <color rgb="FF000000"/>
            <rFont val="Aptos Narrow"/>
            <family val="2"/>
          </rPr>
          <t xml:space="preserve">was 30,790,000
</t>
        </r>
        <r>
          <rPr>
            <sz val="12"/>
            <color rgb="FF000000"/>
            <rFont val="Aptos Narrow"/>
            <family val="2"/>
          </rPr>
          <t xml:space="preserve">base 31,290,000
</t>
        </r>
        <r>
          <rPr>
            <sz val="12"/>
            <color rgb="FF000000"/>
            <rFont val="Aptos Narrow"/>
            <family val="2"/>
          </rPr>
          <t xml:space="preserve">discount 500,000
</t>
        </r>
        <r>
          <rPr>
            <sz val="12"/>
            <color rgb="FF000000"/>
            <rFont val="Aptos Narrow"/>
            <family val="2"/>
          </rPr>
          <t>Giảm thêm 500,000 cho khách hàng cũ của Viettel</t>
        </r>
      </text>
    </comment>
    <comment ref="G5" authorId="0" shapeId="0" xr:uid="{05195565-7819-EA47-824C-185C3EC3C9D6}">
      <text>
        <r>
          <rPr>
            <sz val="12"/>
            <color theme="1"/>
            <rFont val="Aptos Narrow"/>
            <family val="2"/>
            <scheme val="minor"/>
          </rPr>
          <t>was 31,310,000</t>
        </r>
      </text>
    </comment>
    <comment ref="E6" authorId="0" shapeId="0" xr:uid="{6C2E95F4-4630-FE49-B431-0B8C05AD325F}">
      <text>
        <r>
          <rPr>
            <sz val="12"/>
            <color rgb="FF000000"/>
            <rFont val="Aptos Narrow"/>
            <family val="2"/>
          </rPr>
          <t xml:space="preserve">was 33,890,000
</t>
        </r>
        <r>
          <rPr>
            <sz val="12"/>
            <color rgb="FF000000"/>
            <rFont val="Aptos Narrow"/>
            <family val="2"/>
          </rPr>
          <t xml:space="preserve">base 34,390,000
</t>
        </r>
        <r>
          <rPr>
            <sz val="12"/>
            <color rgb="FF000000"/>
            <rFont val="Aptos Narrow"/>
            <family val="2"/>
          </rPr>
          <t xml:space="preserve">discount 500,000
</t>
        </r>
        <r>
          <rPr>
            <sz val="12"/>
            <color rgb="FF000000"/>
            <rFont val="Aptos Narrow"/>
            <family val="2"/>
          </rPr>
          <t>Giảm thêm 500,000 cho khách hàng cũ của Viettel</t>
        </r>
      </text>
    </comment>
    <comment ref="D8" authorId="0" shapeId="0" xr:uid="{41D507B8-D3B4-0740-A8CA-A0C8E8D31856}">
      <text>
        <r>
          <rPr>
            <sz val="12"/>
            <color theme="1"/>
            <rFont val="Aptos Narrow"/>
            <family val="2"/>
            <scheme val="minor"/>
          </rPr>
          <t>was 20,990,000</t>
        </r>
      </text>
    </comment>
    <comment ref="F9" authorId="0" shapeId="0" xr:uid="{8275D24B-0A55-1841-870C-9CFF7DF7D256}">
      <text>
        <r>
          <rPr>
            <sz val="12"/>
            <color theme="1"/>
            <rFont val="Aptos Narrow"/>
            <family val="2"/>
            <scheme val="minor"/>
          </rPr>
          <t>was 24,690,000</t>
        </r>
      </text>
    </comment>
    <comment ref="C10" authorId="0" shapeId="0" xr:uid="{485E5B12-81C5-C041-8288-1BB999E09776}">
      <text>
        <r>
          <rPr>
            <sz val="12"/>
            <color theme="1"/>
            <rFont val="Aptos Narrow"/>
            <family val="2"/>
            <scheme val="minor"/>
          </rPr>
          <t>was 17,990,000</t>
        </r>
      </text>
    </comment>
    <comment ref="F10" authorId="0" shapeId="0" xr:uid="{8481873E-267F-714A-B8AB-EF7F69A63D78}">
      <text>
        <r>
          <rPr>
            <sz val="12"/>
            <color theme="1"/>
            <rFont val="Aptos Narrow"/>
            <family val="2"/>
            <scheme val="minor"/>
          </rPr>
          <t>was 17,990,000</t>
        </r>
      </text>
    </comment>
    <comment ref="G10" authorId="0" shapeId="0" xr:uid="{6B42A711-47A0-9C4E-81D8-A8FC64B9BDC0}">
      <text>
        <r>
          <rPr>
            <sz val="12"/>
            <color theme="1"/>
            <rFont val="Aptos Narrow"/>
            <family val="2"/>
            <scheme val="minor"/>
          </rPr>
          <t>was 17,790,000</t>
        </r>
      </text>
    </comment>
    <comment ref="G13" authorId="0" shapeId="0" xr:uid="{C9C0B379-1BDA-3344-B798-0567571BDB64}">
      <text>
        <r>
          <rPr>
            <sz val="12"/>
            <color theme="1"/>
            <rFont val="Aptos Narrow"/>
            <family val="2"/>
            <scheme val="minor"/>
          </rPr>
          <t>was 12,990,000</t>
        </r>
      </text>
    </comment>
    <comment ref="C14" authorId="0" shapeId="0" xr:uid="{EDEDE3F4-B8B6-B946-806F-961E0CC7ECF9}">
      <text>
        <r>
          <rPr>
            <sz val="12"/>
            <color theme="1"/>
            <rFont val="Aptos Narrow"/>
            <family val="2"/>
            <scheme val="minor"/>
          </rPr>
          <t>was 14,190,000</t>
        </r>
      </text>
    </comment>
    <comment ref="D14" authorId="0" shapeId="0" xr:uid="{A1C07C1E-9026-3C4A-ABF9-CBADD401E016}">
      <text>
        <r>
          <rPr>
            <sz val="12"/>
            <color theme="1"/>
            <rFont val="Aptos Narrow"/>
            <family val="2"/>
            <scheme val="minor"/>
          </rPr>
          <t>was 14,490,000</t>
        </r>
      </text>
    </comment>
    <comment ref="E14" authorId="0" shapeId="0" xr:uid="{BD396D24-8350-DD45-8233-892572A988CE}">
      <text>
        <r>
          <rPr>
            <sz val="12"/>
            <color theme="1"/>
            <rFont val="Aptos Narrow"/>
            <family val="2"/>
            <scheme val="minor"/>
          </rPr>
          <t>was 13,890,000
base 16,190,000
discount 200,000
Giảm thêm 200,000 cho học sinh, sinh viên, giáo viên</t>
        </r>
      </text>
    </comment>
    <comment ref="F14" authorId="0" shapeId="0" xr:uid="{DB949F4E-36BB-E74E-95A0-5790819854DC}">
      <text>
        <r>
          <rPr>
            <sz val="12"/>
            <color theme="1"/>
            <rFont val="Aptos Narrow"/>
            <family val="2"/>
            <scheme val="minor"/>
          </rPr>
          <t>was 14,690,000</t>
        </r>
      </text>
    </comment>
    <comment ref="E15" authorId="0" shapeId="0" xr:uid="{53FC3589-B728-CC4D-A795-93751C54B55E}">
      <text>
        <r>
          <rPr>
            <sz val="12"/>
            <color theme="1"/>
            <rFont val="Aptos Narrow"/>
            <family val="2"/>
            <scheme val="minor"/>
          </rPr>
          <t>was 11,590,000
base 11,990,000
discount 200,000
Giảm thêm 200,000 cho học sinh, sinh viên, giáo viên</t>
        </r>
      </text>
    </comment>
    <comment ref="F16" authorId="0" shapeId="0" xr:uid="{8E764255-33E3-9F4D-88B0-920EF6A5F01F}">
      <text>
        <r>
          <rPr>
            <sz val="12"/>
            <color rgb="FF000000"/>
            <rFont val="Aptos Narrow"/>
            <family val="2"/>
          </rPr>
          <t>was 17,990,000</t>
        </r>
      </text>
    </comment>
    <comment ref="C17" authorId="0" shapeId="0" xr:uid="{A20ADD89-7D83-E843-A8C5-BC84EDA1B10A}">
      <text>
        <r>
          <rPr>
            <sz val="12"/>
            <color theme="1"/>
            <rFont val="Aptos Narrow"/>
            <family val="2"/>
            <scheme val="minor"/>
          </rPr>
          <t>was 19,090,000</t>
        </r>
      </text>
    </comment>
    <comment ref="D17" authorId="0" shapeId="0" xr:uid="{5CFCFFE7-BAB4-4645-98B9-3B5D9D0DD4C4}">
      <text>
        <r>
          <rPr>
            <sz val="12"/>
            <color theme="1"/>
            <rFont val="Aptos Narrow"/>
            <family val="2"/>
            <scheme val="minor"/>
          </rPr>
          <t>was 19,490,000</t>
        </r>
      </text>
    </comment>
    <comment ref="E17" authorId="0" shapeId="0" xr:uid="{27E4DDF1-2C3A-D04C-80EE-46DDDD417C7B}">
      <text>
        <r>
          <rPr>
            <sz val="12"/>
            <color theme="1"/>
            <rFont val="Aptos Narrow"/>
            <family val="2"/>
            <scheme val="minor"/>
          </rPr>
          <t>was 17,990,000
base 19,890,000
discount 200,000
Giảm thêm 200,000 cho học sinh, sinh viên, giáo viên</t>
        </r>
      </text>
    </comment>
    <comment ref="F17" authorId="0" shapeId="0" xr:uid="{54D8D219-66AC-6E4D-98E5-24F92F6B7E73}">
      <text>
        <r>
          <rPr>
            <sz val="12"/>
            <color theme="1"/>
            <rFont val="Aptos Narrow"/>
            <family val="2"/>
            <scheme val="minor"/>
          </rPr>
          <t>was 19,490,000</t>
        </r>
      </text>
    </comment>
    <comment ref="G17" authorId="0" shapeId="0" xr:uid="{C091083C-A687-1540-9A43-EA333D6C74D8}">
      <text>
        <r>
          <rPr>
            <sz val="12"/>
            <color theme="1"/>
            <rFont val="Aptos Narrow"/>
            <family val="2"/>
            <scheme val="minor"/>
          </rPr>
          <t>was 18,490,000</t>
        </r>
      </text>
    </comment>
    <comment ref="C19" authorId="0" shapeId="0" xr:uid="{BD137ED2-6B3F-C14D-9FB8-56E78A3D3D25}">
      <text>
        <r>
          <rPr>
            <sz val="12"/>
            <color theme="1"/>
            <rFont val="Aptos Narrow"/>
            <family val="2"/>
            <scheme val="minor"/>
          </rPr>
          <t>was 24,590,000</t>
        </r>
      </text>
    </comment>
    <comment ref="D19" authorId="0" shapeId="0" xr:uid="{5B9228B1-D8EB-A541-A5A2-9A9B98CA4691}">
      <text>
        <r>
          <rPr>
            <sz val="12"/>
            <color theme="1"/>
            <rFont val="Aptos Narrow"/>
            <family val="2"/>
            <scheme val="minor"/>
          </rPr>
          <t>was 24,990,000</t>
        </r>
      </text>
    </comment>
    <comment ref="E19" authorId="0" shapeId="0" xr:uid="{DDBAC2BA-C9E5-EB47-B1B5-642F45475E92}">
      <text>
        <r>
          <rPr>
            <sz val="12"/>
            <color theme="1"/>
            <rFont val="Aptos Narrow"/>
            <family val="2"/>
            <scheme val="minor"/>
          </rPr>
          <t>was 23,990,000
base 24,990,000
discount 200,000
Giảm thêm 200,000 cho học sinh, sinh viên, giáo viên</t>
        </r>
      </text>
    </comment>
    <comment ref="F19" authorId="0" shapeId="0" xr:uid="{F16CEFEC-368A-804C-8DE6-351B4C23911A}">
      <text>
        <r>
          <rPr>
            <sz val="12"/>
            <color theme="1"/>
            <rFont val="Aptos Narrow"/>
            <family val="2"/>
            <scheme val="minor"/>
          </rPr>
          <t>was 24,990,000</t>
        </r>
      </text>
    </comment>
    <comment ref="D21" authorId="0" shapeId="0" xr:uid="{F31A14C7-03DF-6F43-BED4-3024578631BF}">
      <text>
        <r>
          <rPr>
            <sz val="12"/>
            <color theme="1"/>
            <rFont val="Aptos Narrow"/>
            <family val="2"/>
            <scheme val="minor"/>
          </rPr>
          <t>was 43,790,000</t>
        </r>
      </text>
    </comment>
    <comment ref="F21" authorId="0" shapeId="0" xr:uid="{B25516B3-FAE2-1A49-AB0A-0E1ED0B255EC}">
      <text>
        <r>
          <rPr>
            <sz val="12"/>
            <color rgb="FF000000"/>
            <rFont val="Aptos Narrow"/>
            <family val="2"/>
          </rPr>
          <t>was 43,790,000</t>
        </r>
      </text>
    </comment>
    <comment ref="D22" authorId="0" shapeId="0" xr:uid="{439936FE-EC4C-A042-999D-25EC9D26876A}">
      <text>
        <r>
          <rPr>
            <sz val="12"/>
            <color theme="1"/>
            <rFont val="Aptos Narrow"/>
            <family val="2"/>
            <scheme val="minor"/>
          </rPr>
          <t>was 6,790,000</t>
        </r>
      </text>
    </comment>
    <comment ref="E22" authorId="0" shapeId="0" xr:uid="{C3BCC38E-4169-874F-83B9-9401CE6115D2}">
      <text>
        <r>
          <rPr>
            <sz val="12"/>
            <color theme="1"/>
            <rFont val="Aptos Narrow"/>
            <family val="2"/>
            <scheme val="minor"/>
          </rPr>
          <t>was 6,090,000</t>
        </r>
      </text>
    </comment>
    <comment ref="F22" authorId="0" shapeId="0" xr:uid="{9870BCCD-F450-6544-86CE-084851C073CA}">
      <text>
        <r>
          <rPr>
            <sz val="12"/>
            <color theme="1"/>
            <rFont val="Aptos Narrow"/>
            <family val="2"/>
            <scheme val="minor"/>
          </rPr>
          <t>was 6,590,000</t>
        </r>
      </text>
    </comment>
    <comment ref="G22" authorId="0" shapeId="0" xr:uid="{1A0E4862-04A0-5141-99C0-00AFC36F152A}">
      <text>
        <r>
          <rPr>
            <sz val="12"/>
            <color theme="1"/>
            <rFont val="Aptos Narrow"/>
            <family val="2"/>
            <scheme val="minor"/>
          </rPr>
          <t>was 6,690,000</t>
        </r>
      </text>
    </comment>
    <comment ref="D23" authorId="0" shapeId="0" xr:uid="{AA6BA320-DAAE-0848-9568-44224FC9A056}">
      <text>
        <r>
          <rPr>
            <sz val="12"/>
            <color theme="1"/>
            <rFont val="Aptos Narrow"/>
            <family val="2"/>
            <scheme val="minor"/>
          </rPr>
          <t>was 8,290,000</t>
        </r>
      </text>
    </comment>
    <comment ref="F23" authorId="0" shapeId="0" xr:uid="{C45C133F-CB00-A54B-8A4C-6FE3A44D0BD8}">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D24" authorId="0" shapeId="0" xr:uid="{2F6204B7-11F0-124A-BCE1-3EF5B9F986E8}">
      <text>
        <r>
          <rPr>
            <sz val="12"/>
            <color theme="1"/>
            <rFont val="Aptos Narrow"/>
            <family val="2"/>
            <scheme val="minor"/>
          </rPr>
          <t>was 7,690,000</t>
        </r>
      </text>
    </comment>
    <comment ref="F24" authorId="0" shapeId="0" xr:uid="{E283CA5D-06BF-4B4B-B5B3-85F6DD74D3EA}">
      <text>
        <r>
          <rPr>
            <sz val="12"/>
            <color theme="1"/>
            <rFont val="Aptos Narrow"/>
            <family val="2"/>
            <scheme val="minor"/>
          </rPr>
          <t>was 7,390,000</t>
        </r>
      </text>
    </comment>
    <comment ref="G24" authorId="0" shapeId="0" xr:uid="{5C5A963C-6547-0E4E-B3E6-D2FB45F462AE}">
      <text>
        <r>
          <rPr>
            <sz val="12"/>
            <color theme="1"/>
            <rFont val="Aptos Narrow"/>
            <family val="2"/>
            <scheme val="minor"/>
          </rPr>
          <t>was 7,490,000</t>
        </r>
      </text>
    </comment>
    <comment ref="C25" authorId="0" shapeId="0" xr:uid="{2B639B9F-7202-844B-B99F-FDF41770F204}">
      <text>
        <r>
          <rPr>
            <sz val="12"/>
            <color theme="1"/>
            <rFont val="Aptos Narrow"/>
            <family val="2"/>
            <scheme val="minor"/>
          </rPr>
          <t>was 8,990,000</t>
        </r>
      </text>
    </comment>
    <comment ref="D25" authorId="0" shapeId="0" xr:uid="{1BFE03A1-9F50-0C4D-8313-0AC2530A54DA}">
      <text>
        <r>
          <rPr>
            <sz val="12"/>
            <color theme="1"/>
            <rFont val="Aptos Narrow"/>
            <family val="2"/>
            <scheme val="minor"/>
          </rPr>
          <t>was 9,190,000</t>
        </r>
      </text>
    </comment>
    <comment ref="F25" authorId="0" shapeId="0" xr:uid="{863D86D7-9E50-2A4D-BB8F-2CEAD9FF8C4B}">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E26" authorId="0" shapeId="0" xr:uid="{D282BBB9-5F50-8243-8F72-B845F5AF2520}">
      <text>
        <r>
          <rPr>
            <sz val="12"/>
            <color theme="1"/>
            <rFont val="Aptos Narrow"/>
            <family val="2"/>
            <scheme val="minor"/>
          </rPr>
          <t>was 8,690,000</t>
        </r>
      </text>
    </comment>
    <comment ref="F26" authorId="0" shapeId="0" xr:uid="{68D364A9-705C-FD48-864B-AB13976F8B33}">
      <text>
        <r>
          <rPr>
            <sz val="12"/>
            <color theme="1"/>
            <rFont val="Aptos Narrow"/>
            <family val="2"/>
            <scheme val="minor"/>
          </rPr>
          <t>was 10,890,000</t>
        </r>
      </text>
    </comment>
    <comment ref="C27" authorId="0" shapeId="0" xr:uid="{9C78E814-FA97-AF45-9CC3-D91F4C8EC7E5}">
      <text>
        <r>
          <rPr>
            <sz val="12"/>
            <color theme="1"/>
            <rFont val="Aptos Narrow"/>
            <family val="2"/>
            <scheme val="minor"/>
          </rPr>
          <t>was 13,690,000</t>
        </r>
      </text>
    </comment>
    <comment ref="C28" authorId="0" shapeId="0" xr:uid="{26D277F2-57E5-444F-8F66-300AFFA0BBA5}">
      <text>
        <r>
          <rPr>
            <sz val="12"/>
            <color theme="1"/>
            <rFont val="Aptos Narrow"/>
            <family val="2"/>
            <scheme val="minor"/>
          </rPr>
          <t>was 11,690,000</t>
        </r>
      </text>
    </comment>
    <comment ref="F28" authorId="0" shapeId="0" xr:uid="{74801A76-1F0B-5742-A5C0-8912470AC597}">
      <text>
        <r>
          <rPr>
            <sz val="12"/>
            <color theme="1"/>
            <rFont val="Aptos Narrow"/>
            <family val="2"/>
            <scheme val="minor"/>
          </rPr>
          <t>was 11,690,000</t>
        </r>
      </text>
    </comment>
    <comment ref="C29" authorId="0" shapeId="0" xr:uid="{5F21359D-884D-3E42-A474-9A27154EF941}">
      <text>
        <r>
          <rPr>
            <sz val="12"/>
            <color theme="1"/>
            <rFont val="Aptos Narrow"/>
            <family val="2"/>
            <scheme val="minor"/>
          </rPr>
          <t>was 14,590,000</t>
        </r>
      </text>
    </comment>
    <comment ref="E30" authorId="0" shapeId="0" xr:uid="{D63248A0-497C-A946-8E89-B4C1B1ABFC59}">
      <text>
        <r>
          <rPr>
            <sz val="12"/>
            <color rgb="FF000000"/>
            <rFont val="Aptos Narrow"/>
            <family val="2"/>
          </rPr>
          <t>was 18,890,000</t>
        </r>
      </text>
    </comment>
    <comment ref="D33" authorId="0" shapeId="0" xr:uid="{77AF722E-16E0-D540-9B0B-79E4C2C2BC1E}">
      <text>
        <r>
          <rPr>
            <sz val="12"/>
            <color theme="1"/>
            <rFont val="Aptos Narrow"/>
            <family val="2"/>
            <scheme val="minor"/>
          </rPr>
          <t>was 3,390,000</t>
        </r>
      </text>
    </comment>
    <comment ref="D35" authorId="0" shapeId="0" xr:uid="{A5E675EE-CD60-6342-8E34-FE6F2B50E8A5}">
      <text>
        <r>
          <rPr>
            <sz val="12"/>
            <color theme="1"/>
            <rFont val="Aptos Narrow"/>
            <family val="2"/>
            <scheme val="minor"/>
          </rPr>
          <t>was 35,290,000</t>
        </r>
      </text>
    </comment>
    <comment ref="E35" authorId="0" shapeId="0" xr:uid="{89680F38-6B19-274D-A314-851EF093CB09}">
      <text>
        <r>
          <rPr>
            <sz val="12"/>
            <color theme="1"/>
            <rFont val="Aptos Narrow"/>
            <family val="2"/>
            <scheme val="minor"/>
          </rPr>
          <t xml:space="preserve">was </t>
        </r>
      </text>
    </comment>
    <comment ref="G35" authorId="0" shapeId="0" xr:uid="{A1C2081C-4D36-D546-AC3A-6F0E2B70B4F8}">
      <text>
        <r>
          <rPr>
            <sz val="12"/>
            <color theme="1"/>
            <rFont val="Aptos Narrow"/>
            <family val="2"/>
            <scheme val="minor"/>
          </rPr>
          <t>was 34,990,000</t>
        </r>
      </text>
    </comment>
    <comment ref="E36" authorId="0" shapeId="0" xr:uid="{CC90E511-3861-7F4E-98F9-41614892882F}">
      <text>
        <r>
          <rPr>
            <sz val="12"/>
            <color theme="1"/>
            <rFont val="Aptos Narrow"/>
            <family val="2"/>
            <scheme val="minor"/>
          </rPr>
          <t xml:space="preserve">was </t>
        </r>
      </text>
    </comment>
    <comment ref="G36" authorId="0" shapeId="0" xr:uid="{AD329305-9429-3649-B452-4C6221CE47C2}">
      <text>
        <r>
          <rPr>
            <sz val="12"/>
            <color theme="1"/>
            <rFont val="Aptos Narrow"/>
            <family val="2"/>
            <scheme val="minor"/>
          </rPr>
          <t>was 18,490,000</t>
        </r>
      </text>
    </comment>
    <comment ref="E37" authorId="0" shapeId="0" xr:uid="{9F5BE15E-7FC4-A74D-BDDE-EDA0F1A5B0AB}">
      <text>
        <r>
          <rPr>
            <sz val="12"/>
            <color theme="1"/>
            <rFont val="Aptos Narrow"/>
            <family val="2"/>
            <scheme val="minor"/>
          </rPr>
          <t xml:space="preserve">was </t>
        </r>
      </text>
    </comment>
    <comment ref="E38" authorId="0" shapeId="0" xr:uid="{A86B3C7E-B37B-E541-84CC-C2B6B6879E45}">
      <text>
        <r>
          <rPr>
            <sz val="12"/>
            <color theme="1"/>
            <rFont val="Aptos Narrow"/>
            <family val="2"/>
            <scheme val="minor"/>
          </rPr>
          <t xml:space="preserve">was </t>
        </r>
      </text>
    </comment>
    <comment ref="E39" authorId="0" shapeId="0" xr:uid="{27A9A1DD-10AB-9A46-89DD-569136B7A229}">
      <text>
        <r>
          <rPr>
            <sz val="12"/>
            <color theme="1"/>
            <rFont val="Aptos Narrow"/>
            <family val="2"/>
            <scheme val="minor"/>
          </rPr>
          <t xml:space="preserve">was </t>
        </r>
      </text>
    </comment>
    <comment ref="D40" authorId="0" shapeId="0" xr:uid="{40C52849-5399-D84A-9FE9-62AA96C8E993}">
      <text>
        <r>
          <rPr>
            <sz val="12"/>
            <color theme="1"/>
            <rFont val="Aptos Narrow"/>
            <family val="2"/>
            <scheme val="minor"/>
          </rPr>
          <t>was 80,990,000</t>
        </r>
      </text>
    </comment>
    <comment ref="E40" authorId="0" shapeId="0" xr:uid="{E6488D97-D79A-6C42-AB0D-DC1FC23CE8D5}">
      <text>
        <r>
          <rPr>
            <sz val="12"/>
            <color theme="1"/>
            <rFont val="Aptos Narrow"/>
            <family val="2"/>
            <scheme val="minor"/>
          </rPr>
          <t xml:space="preserve">was </t>
        </r>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C3" authorId="0" shapeId="0" xr:uid="{7871870A-5D49-C14B-8F30-49CC8BE1E064}">
      <text>
        <r>
          <rPr>
            <sz val="12"/>
            <color theme="1"/>
            <rFont val="Aptos Narrow"/>
            <family val="2"/>
            <scheme val="minor"/>
          </rPr>
          <t>was 23,990,000</t>
        </r>
      </text>
    </comment>
    <comment ref="D3" authorId="0" shapeId="0" xr:uid="{0B7FE04C-A887-A049-96AB-34DA9379A931}">
      <text>
        <r>
          <rPr>
            <sz val="12"/>
            <color theme="1"/>
            <rFont val="Aptos Narrow"/>
            <family val="2"/>
            <scheme val="minor"/>
          </rPr>
          <t>was 23,990,000</t>
        </r>
      </text>
    </comment>
    <comment ref="F3" authorId="0" shapeId="0" xr:uid="{DB5C59E1-2141-454F-8773-5A0F3F12E171}">
      <text>
        <r>
          <rPr>
            <sz val="12"/>
            <color theme="1"/>
            <rFont val="Aptos Narrow"/>
            <family val="2"/>
            <scheme val="minor"/>
          </rPr>
          <t>was 23,990,000</t>
        </r>
      </text>
    </comment>
    <comment ref="G3" authorId="0" shapeId="0" xr:uid="{01A76490-7BAE-BF44-909A-F3F03F123E48}">
      <text>
        <r>
          <rPr>
            <sz val="12"/>
            <color theme="1"/>
            <rFont val="Aptos Narrow"/>
            <family val="2"/>
            <scheme val="minor"/>
          </rPr>
          <t>was 23,990,000</t>
        </r>
      </text>
    </comment>
    <comment ref="E4" authorId="0" shapeId="0" xr:uid="{446946BC-341D-5D42-8E87-0F764F4F1510}">
      <text>
        <r>
          <rPr>
            <sz val="12"/>
            <color rgb="FF000000"/>
            <rFont val="Aptos Narrow"/>
            <family val="2"/>
          </rPr>
          <t xml:space="preserve">was 22,990,000
</t>
        </r>
        <r>
          <rPr>
            <sz val="12"/>
            <color rgb="FF000000"/>
            <rFont val="Aptos Narrow"/>
            <family val="2"/>
          </rPr>
          <t xml:space="preserve">base 23,490,000
</t>
        </r>
        <r>
          <rPr>
            <sz val="12"/>
            <color rgb="FF000000"/>
            <rFont val="Aptos Narrow"/>
            <family val="2"/>
          </rPr>
          <t xml:space="preserve">discount 500,000
</t>
        </r>
        <r>
          <rPr>
            <sz val="12"/>
            <color rgb="FF000000"/>
            <rFont val="Aptos Narrow"/>
            <family val="2"/>
          </rPr>
          <t>Giảm thêm 500,000 cho khách hàng cũ của Viettel</t>
        </r>
      </text>
    </comment>
    <comment ref="E5" authorId="0" shapeId="0" xr:uid="{A37B4F4A-4FA9-FF45-9A3E-E62C7CF4ADD9}">
      <text>
        <r>
          <rPr>
            <sz val="12"/>
            <color rgb="FF000000"/>
            <rFont val="Aptos Narrow"/>
            <family val="2"/>
          </rPr>
          <t xml:space="preserve">was 30,790,000
</t>
        </r>
        <r>
          <rPr>
            <sz val="12"/>
            <color rgb="FF000000"/>
            <rFont val="Aptos Narrow"/>
            <family val="2"/>
          </rPr>
          <t xml:space="preserve">base 31,290,000
</t>
        </r>
        <r>
          <rPr>
            <sz val="12"/>
            <color rgb="FF000000"/>
            <rFont val="Aptos Narrow"/>
            <family val="2"/>
          </rPr>
          <t xml:space="preserve">discount 500,000
</t>
        </r>
        <r>
          <rPr>
            <sz val="12"/>
            <color rgb="FF000000"/>
            <rFont val="Aptos Narrow"/>
            <family val="2"/>
          </rPr>
          <t>Giảm thêm 500,000 cho khách hàng cũ của Viettel</t>
        </r>
      </text>
    </comment>
    <comment ref="C6" authorId="0" shapeId="0" xr:uid="{625FA1C9-2BE0-144A-A937-F3BC203DF7D7}">
      <text>
        <r>
          <rPr>
            <sz val="12"/>
            <color theme="1"/>
            <rFont val="Aptos Narrow"/>
            <family val="2"/>
            <scheme val="minor"/>
          </rPr>
          <t>was 34,990,000</t>
        </r>
      </text>
    </comment>
    <comment ref="D6" authorId="0" shapeId="0" xr:uid="{3A605615-9317-0C40-BA24-3211120D4037}">
      <text>
        <r>
          <rPr>
            <sz val="12"/>
            <color theme="1"/>
            <rFont val="Aptos Narrow"/>
            <family val="2"/>
            <scheme val="minor"/>
          </rPr>
          <t>was 34,990,000</t>
        </r>
      </text>
    </comment>
    <comment ref="E6" authorId="0" shapeId="0" xr:uid="{893A7BD0-AFF1-6F4A-8681-DFCAEBADD8B2}">
      <text>
        <r>
          <rPr>
            <sz val="12"/>
            <color rgb="FF000000"/>
            <rFont val="Aptos Narrow"/>
            <family val="2"/>
          </rPr>
          <t xml:space="preserve">was 33,890,000
</t>
        </r>
        <r>
          <rPr>
            <sz val="12"/>
            <color rgb="FF000000"/>
            <rFont val="Aptos Narrow"/>
            <family val="2"/>
          </rPr>
          <t xml:space="preserve">base 33,990,000
</t>
        </r>
        <r>
          <rPr>
            <sz val="12"/>
            <color rgb="FF000000"/>
            <rFont val="Aptos Narrow"/>
            <family val="2"/>
          </rPr>
          <t xml:space="preserve">discount 500,000
</t>
        </r>
        <r>
          <rPr>
            <sz val="12"/>
            <color rgb="FF000000"/>
            <rFont val="Aptos Narrow"/>
            <family val="2"/>
          </rPr>
          <t>Giảm thêm 500,000 cho khách hàng cũ của Viettel</t>
        </r>
      </text>
    </comment>
    <comment ref="F6" authorId="0" shapeId="0" xr:uid="{2DB14AFC-E655-4746-96C2-F5CD236ACAA2}">
      <text>
        <r>
          <rPr>
            <sz val="12"/>
            <color theme="1"/>
            <rFont val="Aptos Narrow"/>
            <family val="2"/>
            <scheme val="minor"/>
          </rPr>
          <t>was 34,990,000</t>
        </r>
      </text>
    </comment>
    <comment ref="G6" authorId="0" shapeId="0" xr:uid="{EC2FA4CE-5397-F64C-8816-A90A764F360A}">
      <text>
        <r>
          <rPr>
            <sz val="12"/>
            <color theme="1"/>
            <rFont val="Aptos Narrow"/>
            <family val="2"/>
            <scheme val="minor"/>
          </rPr>
          <t>was 34,290,000</t>
        </r>
      </text>
    </comment>
    <comment ref="C8" authorId="0" shapeId="0" xr:uid="{295970DC-A696-7E40-9DAD-F6506FA27591}">
      <text>
        <r>
          <rPr>
            <sz val="12"/>
            <color theme="1"/>
            <rFont val="Aptos Narrow"/>
            <family val="2"/>
            <scheme val="minor"/>
          </rPr>
          <t>was 20,790,000</t>
        </r>
      </text>
    </comment>
    <comment ref="D8" authorId="0" shapeId="0" xr:uid="{49FA2A2A-45C6-1C4B-A221-972904F3D7F9}">
      <text>
        <r>
          <rPr>
            <sz val="12"/>
            <color theme="1"/>
            <rFont val="Aptos Narrow"/>
            <family val="2"/>
            <scheme val="minor"/>
          </rPr>
          <t>was 20,790,000</t>
        </r>
      </text>
    </comment>
    <comment ref="F8" authorId="0" shapeId="0" xr:uid="{C9FA7817-1D10-0347-A2F5-8CEDD08DD5F3}">
      <text>
        <r>
          <rPr>
            <sz val="12"/>
            <color theme="1"/>
            <rFont val="Aptos Narrow"/>
            <family val="2"/>
            <scheme val="minor"/>
          </rPr>
          <t>was 20,790,000</t>
        </r>
      </text>
    </comment>
    <comment ref="G8" authorId="0" shapeId="0" xr:uid="{685A0C39-73C0-F447-AC31-DB770633126C}">
      <text>
        <r>
          <rPr>
            <sz val="12"/>
            <color theme="1"/>
            <rFont val="Aptos Narrow"/>
            <family val="2"/>
            <scheme val="minor"/>
          </rPr>
          <t>was 20,490,000</t>
        </r>
      </text>
    </comment>
    <comment ref="D10" authorId="0" shapeId="0" xr:uid="{0C149F35-C321-1549-A274-9B1E4AA3DA02}">
      <text>
        <r>
          <rPr>
            <sz val="12"/>
            <color theme="1"/>
            <rFont val="Aptos Narrow"/>
            <family val="2"/>
            <scheme val="minor"/>
          </rPr>
          <t>was 17,990,000</t>
        </r>
      </text>
    </comment>
    <comment ref="F10" authorId="0" shapeId="0" xr:uid="{06E0C88C-9157-9A48-BB44-0CF19BB7E151}">
      <text>
        <r>
          <rPr>
            <sz val="12"/>
            <color theme="1"/>
            <rFont val="Aptos Narrow"/>
            <family val="2"/>
            <scheme val="minor"/>
          </rPr>
          <t>was 18,490,000</t>
        </r>
      </text>
    </comment>
    <comment ref="C11" authorId="0" shapeId="0" xr:uid="{8333BAD9-F5F4-1F4D-9B91-EE3E74D2B517}">
      <text>
        <r>
          <rPr>
            <sz val="12"/>
            <color theme="1"/>
            <rFont val="Aptos Narrow"/>
            <family val="2"/>
            <scheme val="minor"/>
          </rPr>
          <t>was 19,990,000</t>
        </r>
      </text>
    </comment>
    <comment ref="C14" authorId="0" shapeId="0" xr:uid="{60B8F80D-AD75-A941-A113-571FAE573C95}">
      <text>
        <r>
          <rPr>
            <sz val="12"/>
            <color theme="1"/>
            <rFont val="Aptos Narrow"/>
            <family val="2"/>
            <scheme val="minor"/>
          </rPr>
          <t>was 15,990,000</t>
        </r>
      </text>
    </comment>
    <comment ref="E14" authorId="0" shapeId="0" xr:uid="{54120E21-7B48-C84F-BD43-BB1B309ACF40}">
      <text>
        <r>
          <rPr>
            <sz val="12"/>
            <color theme="1"/>
            <rFont val="Aptos Narrow"/>
            <family val="2"/>
            <scheme val="minor"/>
          </rPr>
          <t>was 15,990,000
base 16,190,000
discount 200,000
Giảm thêm 200,000 cho học sinh, sinh viên, giáo viên</t>
        </r>
      </text>
    </comment>
    <comment ref="E15" authorId="0" shapeId="0" xr:uid="{693649F4-4772-9649-B164-A1243711AEEC}">
      <text>
        <r>
          <rPr>
            <sz val="12"/>
            <color theme="1"/>
            <rFont val="Aptos Narrow"/>
            <family val="2"/>
            <scheme val="minor"/>
          </rPr>
          <t>was 11,790,000
base 11,990,000
discount 200,000
Giảm thêm 200,000 cho học sinh, sinh viên, giáo viên</t>
        </r>
      </text>
    </comment>
    <comment ref="G15" authorId="0" shapeId="0" xr:uid="{8441758F-D92F-2248-8AAA-DA6C5EA8F8BB}">
      <text>
        <r>
          <rPr>
            <sz val="12"/>
            <color theme="1"/>
            <rFont val="Aptos Narrow"/>
            <family val="2"/>
            <scheme val="minor"/>
          </rPr>
          <t>was 11,890,000</t>
        </r>
      </text>
    </comment>
    <comment ref="F16" authorId="0" shapeId="0" xr:uid="{DD3422E0-D127-3740-AE53-AE7D95620B7F}">
      <text>
        <r>
          <rPr>
            <sz val="12"/>
            <color theme="1"/>
            <rFont val="Aptos Narrow"/>
            <family val="2"/>
            <scheme val="minor"/>
          </rPr>
          <t>was OOS</t>
        </r>
      </text>
    </comment>
    <comment ref="C17" authorId="0" shapeId="0" xr:uid="{18A0F755-8AE4-C04A-A036-C8CBE39DDAC1}">
      <text>
        <r>
          <rPr>
            <sz val="12"/>
            <color theme="1"/>
            <rFont val="Aptos Narrow"/>
            <family val="2"/>
            <scheme val="minor"/>
          </rPr>
          <t>was 20,290,000</t>
        </r>
      </text>
    </comment>
    <comment ref="E17" authorId="0" shapeId="0" xr:uid="{038B6AD1-7E05-EB43-A9E0-7E6C33BFB6A0}">
      <text>
        <r>
          <rPr>
            <sz val="12"/>
            <color theme="1"/>
            <rFont val="Aptos Narrow"/>
            <family val="2"/>
            <scheme val="minor"/>
          </rPr>
          <t>was 19,690,000
base 19,890,000
discount 200,000
Giảm thêm 200,000 cho học sinh, sinh viên, giáo viên</t>
        </r>
      </text>
    </comment>
    <comment ref="F17" authorId="0" shapeId="0" xr:uid="{335506E9-C539-1E40-9B4F-5360BD8941F9}">
      <text>
        <r>
          <rPr>
            <sz val="12"/>
            <color theme="1"/>
            <rFont val="Aptos Narrow"/>
            <family val="2"/>
            <scheme val="minor"/>
          </rPr>
          <t>was 20,290,000</t>
        </r>
      </text>
    </comment>
    <comment ref="G17" authorId="0" shapeId="0" xr:uid="{F7210B27-246B-ED45-B6F1-047721CBFED1}">
      <text>
        <r>
          <rPr>
            <sz val="12"/>
            <color rgb="FF000000"/>
            <rFont val="Aptos Narrow"/>
            <family val="2"/>
          </rPr>
          <t>was 18,990,000</t>
        </r>
      </text>
    </comment>
    <comment ref="C19" authorId="0" shapeId="0" xr:uid="{C4A22CD4-E5BF-6648-AF5C-4E304A491472}">
      <text>
        <r>
          <rPr>
            <sz val="12"/>
            <color theme="1"/>
            <rFont val="Aptos Narrow"/>
            <family val="2"/>
            <scheme val="minor"/>
          </rPr>
          <t>was 25,790,000</t>
        </r>
      </text>
    </comment>
    <comment ref="E19" authorId="0" shapeId="0" xr:uid="{7A732542-79F4-8443-B674-C0986A3C3C12}">
      <text>
        <r>
          <rPr>
            <sz val="12"/>
            <color rgb="FF000000"/>
            <rFont val="Aptos Narrow"/>
            <family val="2"/>
          </rPr>
          <t xml:space="preserve">was 24,790,000
</t>
        </r>
        <r>
          <rPr>
            <sz val="12"/>
            <color rgb="FF000000"/>
            <rFont val="Aptos Narrow"/>
            <family val="2"/>
          </rPr>
          <t xml:space="preserve">base 24,990,000
</t>
        </r>
        <r>
          <rPr>
            <sz val="12"/>
            <color rgb="FF000000"/>
            <rFont val="Aptos Narrow"/>
            <family val="2"/>
          </rPr>
          <t xml:space="preserve">discount 200,000
</t>
        </r>
        <r>
          <rPr>
            <sz val="12"/>
            <color rgb="FF000000"/>
            <rFont val="Aptos Narrow"/>
            <family val="2"/>
          </rPr>
          <t>Giảm thêm 200,000 cho học sinh, sinh viên, giáo viên</t>
        </r>
      </text>
    </comment>
    <comment ref="F19" authorId="0" shapeId="0" xr:uid="{1C7A02A4-7266-F148-9E08-40939C4CA551}">
      <text>
        <r>
          <rPr>
            <sz val="12"/>
            <color theme="1"/>
            <rFont val="Aptos Narrow"/>
            <family val="2"/>
            <scheme val="minor"/>
          </rPr>
          <t>was 25,790,000</t>
        </r>
      </text>
    </comment>
    <comment ref="C20" authorId="0" shapeId="0" xr:uid="{571A5645-273A-CF49-82FA-1501AA610085}">
      <text>
        <r>
          <rPr>
            <sz val="12"/>
            <color theme="1"/>
            <rFont val="Aptos Narrow"/>
            <family val="2"/>
            <scheme val="minor"/>
          </rPr>
          <t>was 33,990,000</t>
        </r>
      </text>
    </comment>
    <comment ref="E20" authorId="0" shapeId="0" xr:uid="{8B36C569-5B15-5840-8D02-C820CC41A88A}">
      <text>
        <r>
          <rPr>
            <sz val="12"/>
            <color rgb="FF000000"/>
            <rFont val="Aptos Narrow"/>
            <family val="2"/>
          </rPr>
          <t>was 32,490,000</t>
        </r>
      </text>
    </comment>
    <comment ref="F20" authorId="0" shapeId="0" xr:uid="{D4989DC0-705E-B741-BB94-1EE2E3793572}">
      <text>
        <r>
          <rPr>
            <sz val="12"/>
            <color theme="1"/>
            <rFont val="Aptos Narrow"/>
            <family val="2"/>
            <scheme val="minor"/>
          </rPr>
          <t>was 33,990,000</t>
        </r>
      </text>
    </comment>
    <comment ref="C21" authorId="0" shapeId="0" xr:uid="{C5CB8520-8CBA-2D4B-BF9B-EB6B3A17E068}">
      <text>
        <r>
          <rPr>
            <sz val="12"/>
            <color theme="1"/>
            <rFont val="Aptos Narrow"/>
            <family val="2"/>
            <scheme val="minor"/>
          </rPr>
          <t>was 43,290,000</t>
        </r>
      </text>
    </comment>
    <comment ref="F21" authorId="0" shapeId="0" xr:uid="{F81F8F79-B564-3448-9373-F2987003A712}">
      <text>
        <r>
          <rPr>
            <sz val="12"/>
            <color theme="1"/>
            <rFont val="Aptos Narrow"/>
            <family val="2"/>
            <scheme val="minor"/>
          </rPr>
          <t>was 43,290,000</t>
        </r>
      </text>
    </comment>
    <comment ref="C22" authorId="0" shapeId="0" xr:uid="{F4C11C8F-D591-4B40-87AE-E29E2EEA4C42}">
      <text>
        <r>
          <rPr>
            <sz val="12"/>
            <color theme="1"/>
            <rFont val="Aptos Narrow"/>
            <family val="2"/>
            <scheme val="minor"/>
          </rPr>
          <t>was 6,590,000</t>
        </r>
      </text>
    </comment>
    <comment ref="D22" authorId="0" shapeId="0" xr:uid="{78ED2ECA-2910-DB41-9BF4-82400DF4FE30}">
      <text>
        <r>
          <rPr>
            <sz val="12"/>
            <color theme="1"/>
            <rFont val="Aptos Narrow"/>
            <family val="2"/>
            <scheme val="minor"/>
          </rPr>
          <t>was 6,590,000</t>
        </r>
      </text>
    </comment>
    <comment ref="F22" authorId="0" shapeId="0" xr:uid="{64C9DE59-84B4-4E42-8F5D-6D368C4F5463}">
      <text>
        <r>
          <rPr>
            <sz val="12"/>
            <color theme="1"/>
            <rFont val="Aptos Narrow"/>
            <family val="2"/>
            <scheme val="minor"/>
          </rPr>
          <t>was 6,650,000</t>
        </r>
      </text>
    </comment>
    <comment ref="G22" authorId="0" shapeId="0" xr:uid="{B53974BC-0269-704B-926B-86C0A799E1F4}">
      <text>
        <r>
          <rPr>
            <sz val="12"/>
            <color theme="1"/>
            <rFont val="Aptos Narrow"/>
            <family val="2"/>
            <scheme val="minor"/>
          </rPr>
          <t>was 6,490,000</t>
        </r>
      </text>
    </comment>
    <comment ref="C23" authorId="0" shapeId="0" xr:uid="{81A4A7EB-FABE-7D44-8E31-FCD82A5C908E}">
      <text>
        <r>
          <rPr>
            <sz val="12"/>
            <color theme="1"/>
            <rFont val="Aptos Narrow"/>
            <family val="2"/>
            <scheme val="minor"/>
          </rPr>
          <t>was 8,090,000</t>
        </r>
      </text>
    </comment>
    <comment ref="D23" authorId="0" shapeId="0" xr:uid="{E1F78AC5-6B4B-F948-BD11-233414A36FE5}">
      <text>
        <r>
          <rPr>
            <sz val="12"/>
            <color theme="1"/>
            <rFont val="Aptos Narrow"/>
            <family val="2"/>
            <scheme val="minor"/>
          </rPr>
          <t>was 8,090,000</t>
        </r>
      </text>
    </comment>
    <comment ref="F23" authorId="0" shapeId="0" xr:uid="{9DEFFC06-4266-7B49-BD9E-5A880DF9512F}">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D62D5C57-A09E-FB41-A77C-3BC25B3F1AB5}">
      <text>
        <r>
          <rPr>
            <sz val="12"/>
            <color theme="1"/>
            <rFont val="Aptos Narrow"/>
            <family val="2"/>
            <scheme val="minor"/>
          </rPr>
          <t>was 7,390,000</t>
        </r>
      </text>
    </comment>
    <comment ref="D24" authorId="0" shapeId="0" xr:uid="{80F9C79E-D910-A749-BC0E-792C4DAEF8B3}">
      <text>
        <r>
          <rPr>
            <sz val="12"/>
            <color theme="1"/>
            <rFont val="Aptos Narrow"/>
            <family val="2"/>
            <scheme val="minor"/>
          </rPr>
          <t>was 7,390,000</t>
        </r>
      </text>
    </comment>
    <comment ref="F24" authorId="0" shapeId="0" xr:uid="{CC18444E-2C07-9744-A8DC-6ECAC5A69326}">
      <text>
        <r>
          <rPr>
            <sz val="12"/>
            <color theme="1"/>
            <rFont val="Aptos Narrow"/>
            <family val="2"/>
            <scheme val="minor"/>
          </rPr>
          <t>was 7,450,000</t>
        </r>
      </text>
    </comment>
    <comment ref="G24" authorId="0" shapeId="0" xr:uid="{FD1A51E5-7627-734B-925C-DE78D856702D}">
      <text>
        <r>
          <rPr>
            <sz val="12"/>
            <color theme="1"/>
            <rFont val="Aptos Narrow"/>
            <family val="2"/>
            <scheme val="minor"/>
          </rPr>
          <t>was 7,390,000</t>
        </r>
      </text>
    </comment>
    <comment ref="C25" authorId="0" shapeId="0" xr:uid="{BDDEAEE9-054D-254D-92AF-759516024CA5}">
      <text>
        <r>
          <rPr>
            <sz val="12"/>
            <color theme="1"/>
            <rFont val="Aptos Narrow"/>
            <family val="2"/>
            <scheme val="minor"/>
          </rPr>
          <t>was 8,490,000</t>
        </r>
      </text>
    </comment>
    <comment ref="D25" authorId="0" shapeId="0" xr:uid="{0847B806-F57E-CA47-B91D-2C79B4882578}">
      <text>
        <r>
          <rPr>
            <sz val="12"/>
            <color theme="1"/>
            <rFont val="Aptos Narrow"/>
            <family val="2"/>
            <scheme val="minor"/>
          </rPr>
          <t>was 8,490,000</t>
        </r>
      </text>
    </comment>
    <comment ref="F25" authorId="0" shapeId="0" xr:uid="{8B291AB2-36DB-3240-A11B-1520F00B8109}">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26" authorId="0" shapeId="0" xr:uid="{0ECFECB9-57D1-5F4A-9CC1-ECC8545744E3}">
      <text>
        <r>
          <rPr>
            <sz val="12"/>
            <color theme="1"/>
            <rFont val="Aptos Narrow"/>
            <family val="2"/>
            <scheme val="minor"/>
          </rPr>
          <t>was 10,890,000</t>
        </r>
      </text>
    </comment>
    <comment ref="D26" authorId="0" shapeId="0" xr:uid="{16A66294-4E93-5747-934F-031188C0129D}">
      <text>
        <r>
          <rPr>
            <sz val="12"/>
            <color theme="1"/>
            <rFont val="Aptos Narrow"/>
            <family val="2"/>
            <scheme val="minor"/>
          </rPr>
          <t>was 11,190,000</t>
        </r>
      </text>
    </comment>
    <comment ref="F26" authorId="0" shapeId="0" xr:uid="{EEB888A6-753E-7C4C-9BAD-48FB8C384FEE}">
      <text>
        <r>
          <rPr>
            <sz val="12"/>
            <color rgb="FF000000"/>
            <rFont val="Aptos Narrow"/>
            <family val="2"/>
          </rPr>
          <t>was 10,990,000</t>
        </r>
      </text>
    </comment>
    <comment ref="G26" authorId="0" shapeId="0" xr:uid="{89B5FADA-7136-F141-A31C-D15CD8BCEB24}">
      <text>
        <r>
          <rPr>
            <sz val="12"/>
            <color theme="1"/>
            <rFont val="Aptos Narrow"/>
            <family val="2"/>
            <scheme val="minor"/>
          </rPr>
          <t>was 10,990,000</t>
        </r>
      </text>
    </comment>
    <comment ref="C27" authorId="0" shapeId="0" xr:uid="{2D201232-A003-C247-9D7A-E8E02AA05AFF}">
      <text>
        <r>
          <rPr>
            <sz val="12"/>
            <color theme="1"/>
            <rFont val="Aptos Narrow"/>
            <family val="2"/>
            <scheme val="minor"/>
          </rPr>
          <t>was 13,190,000</t>
        </r>
      </text>
    </comment>
    <comment ref="D27" authorId="0" shapeId="0" xr:uid="{D5BAC161-06BE-CD4D-B221-0AE14B07CA53}">
      <text>
        <r>
          <rPr>
            <sz val="12"/>
            <color theme="1"/>
            <rFont val="Aptos Narrow"/>
            <family val="2"/>
            <scheme val="minor"/>
          </rPr>
          <t>was 14,090,000</t>
        </r>
      </text>
    </comment>
    <comment ref="F27" authorId="0" shapeId="0" xr:uid="{C9DEFA4E-71C3-D24E-9DD4-114650D2D606}">
      <text>
        <r>
          <rPr>
            <sz val="12"/>
            <color theme="1"/>
            <rFont val="Aptos Narrow"/>
            <family val="2"/>
            <scheme val="minor"/>
          </rPr>
          <t>was 13,490,000</t>
        </r>
      </text>
    </comment>
    <comment ref="G27" authorId="0" shapeId="0" xr:uid="{7362FE2B-7AB7-E842-AE61-E36B9C6D8376}">
      <text>
        <r>
          <rPr>
            <sz val="12"/>
            <color theme="1"/>
            <rFont val="Aptos Narrow"/>
            <family val="2"/>
            <scheme val="minor"/>
          </rPr>
          <t>was 13,990,000</t>
        </r>
      </text>
    </comment>
    <comment ref="C28" authorId="0" shapeId="0" xr:uid="{34B2FBFD-8276-1D45-A0CB-876F5680308A}">
      <text>
        <r>
          <rPr>
            <sz val="12"/>
            <color theme="1"/>
            <rFont val="Aptos Narrow"/>
            <family val="2"/>
            <scheme val="minor"/>
          </rPr>
          <t>was 11,490,000</t>
        </r>
      </text>
    </comment>
    <comment ref="D28" authorId="0" shapeId="0" xr:uid="{AE6AB9F7-C89F-A048-9835-56BC07F7851B}">
      <text>
        <r>
          <rPr>
            <sz val="12"/>
            <color theme="1"/>
            <rFont val="Aptos Narrow"/>
            <family val="2"/>
            <scheme val="minor"/>
          </rPr>
          <t>was 11,990,000</t>
        </r>
      </text>
    </comment>
    <comment ref="F28" authorId="0" shapeId="0" xr:uid="{F4CA9E44-E30A-2146-8427-D433A9D45FBA}">
      <text>
        <r>
          <rPr>
            <sz val="12"/>
            <color theme="1"/>
            <rFont val="Aptos Narrow"/>
            <family val="2"/>
            <scheme val="minor"/>
          </rPr>
          <t>was 11,790,000</t>
        </r>
      </text>
    </comment>
    <comment ref="G28" authorId="0" shapeId="0" xr:uid="{C0EDA364-3783-B84D-92A9-2EE7FF667871}">
      <text>
        <r>
          <rPr>
            <sz val="12"/>
            <color theme="1"/>
            <rFont val="Aptos Narrow"/>
            <family val="2"/>
            <scheme val="minor"/>
          </rPr>
          <t>was 11,890,000</t>
        </r>
      </text>
    </comment>
    <comment ref="C29" authorId="0" shapeId="0" xr:uid="{C0123E28-5F31-B84B-B19E-7DB0D447F779}">
      <text>
        <r>
          <rPr>
            <sz val="12"/>
            <color theme="1"/>
            <rFont val="Aptos Narrow"/>
            <family val="2"/>
            <scheme val="minor"/>
          </rPr>
          <t>was 14,090,000</t>
        </r>
      </text>
    </comment>
    <comment ref="D29" authorId="0" shapeId="0" xr:uid="{114B82CE-3ABA-1340-BB05-E3245FC26247}">
      <text>
        <r>
          <rPr>
            <sz val="12"/>
            <color theme="1"/>
            <rFont val="Aptos Narrow"/>
            <family val="2"/>
            <scheme val="minor"/>
          </rPr>
          <t>was 14,990,000</t>
        </r>
      </text>
    </comment>
    <comment ref="F29" authorId="0" shapeId="0" xr:uid="{AEA9E75F-35A5-9B41-9446-34C0FBF5C81B}">
      <text>
        <r>
          <rPr>
            <sz val="12"/>
            <color rgb="FF000000"/>
            <rFont val="Aptos Narrow"/>
            <family val="2"/>
          </rPr>
          <t>was 14,890,000</t>
        </r>
      </text>
    </comment>
    <comment ref="G29" authorId="0" shapeId="0" xr:uid="{497E9F7B-376A-DF49-B3A3-7AB1CE6024AB}">
      <text>
        <r>
          <rPr>
            <sz val="12"/>
            <color theme="1"/>
            <rFont val="Aptos Narrow"/>
            <family val="2"/>
            <scheme val="minor"/>
          </rPr>
          <t>was 14,990,000</t>
        </r>
      </text>
    </comment>
    <comment ref="C30" authorId="0" shapeId="0" xr:uid="{FC18E9B9-D5B6-1946-9C45-464E967CA002}">
      <text>
        <r>
          <rPr>
            <sz val="12"/>
            <color theme="1"/>
            <rFont val="Aptos Narrow"/>
            <family val="2"/>
            <scheme val="minor"/>
          </rPr>
          <t>was 22,890,000</t>
        </r>
      </text>
    </comment>
    <comment ref="D30" authorId="0" shapeId="0" xr:uid="{47895C20-56D1-3C44-8DBD-E80181A0F62E}">
      <text>
        <r>
          <rPr>
            <sz val="12"/>
            <color theme="1"/>
            <rFont val="Aptos Narrow"/>
            <family val="2"/>
            <scheme val="minor"/>
          </rPr>
          <t>was 22,990,000</t>
        </r>
      </text>
    </comment>
    <comment ref="E30" authorId="0" shapeId="0" xr:uid="{703F9D8F-BE33-974F-A14D-DF011517049A}">
      <text>
        <r>
          <rPr>
            <sz val="12"/>
            <color rgb="FF000000"/>
            <rFont val="Aptos Narrow"/>
            <family val="2"/>
          </rPr>
          <t>was OOS</t>
        </r>
      </text>
    </comment>
    <comment ref="F30" authorId="0" shapeId="0" xr:uid="{F6A66F44-D32B-5F47-B784-B4043CDE0A51}">
      <text>
        <r>
          <rPr>
            <sz val="12"/>
            <color theme="1"/>
            <rFont val="Aptos Narrow"/>
            <family val="2"/>
            <scheme val="minor"/>
          </rPr>
          <t>was 22,890,000</t>
        </r>
      </text>
    </comment>
    <comment ref="G30" authorId="0" shapeId="0" xr:uid="{71529FC8-A90B-BA40-BC31-46CA7ABCD292}">
      <text>
        <r>
          <rPr>
            <sz val="12"/>
            <color theme="1"/>
            <rFont val="Aptos Narrow"/>
            <family val="2"/>
            <scheme val="minor"/>
          </rPr>
          <t>was 22,590,000</t>
        </r>
      </text>
    </comment>
    <comment ref="C32" authorId="0" shapeId="0" xr:uid="{53EC7A24-EBCE-0C4F-BA14-2AB8B320E0BD}">
      <text>
        <r>
          <rPr>
            <sz val="12"/>
            <color theme="1"/>
            <rFont val="Aptos Narrow"/>
            <family val="2"/>
            <scheme val="minor"/>
          </rPr>
          <t>was 4,390,000</t>
        </r>
      </text>
    </comment>
    <comment ref="D32" authorId="0" shapeId="0" xr:uid="{F8FF57A4-72FC-F04D-B97A-415517699BD7}">
      <text>
        <r>
          <rPr>
            <sz val="12"/>
            <color theme="1"/>
            <rFont val="Aptos Narrow"/>
            <family val="2"/>
            <scheme val="minor"/>
          </rPr>
          <t>was 4,590,000</t>
        </r>
      </text>
    </comment>
    <comment ref="E32" authorId="0" shapeId="0" xr:uid="{5E06086D-62B3-5E40-AA73-CB29DBCA21A1}">
      <text>
        <r>
          <rPr>
            <sz val="12"/>
            <color theme="1"/>
            <rFont val="Aptos Narrow"/>
            <family val="2"/>
            <scheme val="minor"/>
          </rPr>
          <t>was 4,490,000</t>
        </r>
      </text>
    </comment>
    <comment ref="F32" authorId="0" shapeId="0" xr:uid="{717591EB-1BE2-5E49-94FD-7FD027E33081}">
      <text>
        <r>
          <rPr>
            <sz val="12"/>
            <color theme="1"/>
            <rFont val="Aptos Narrow"/>
            <family val="2"/>
            <scheme val="minor"/>
          </rPr>
          <t>was 4,590,000</t>
        </r>
      </text>
    </comment>
    <comment ref="C33" authorId="0" shapeId="0" xr:uid="{36DEA0B9-8049-4249-BB73-096F6D8F18C3}">
      <text>
        <r>
          <rPr>
            <sz val="12"/>
            <color theme="1"/>
            <rFont val="Aptos Narrow"/>
            <family val="2"/>
            <scheme val="minor"/>
          </rPr>
          <t>was 3,290,000</t>
        </r>
      </text>
    </comment>
    <comment ref="D33" authorId="0" shapeId="0" xr:uid="{2F856E75-0173-574A-9FD6-6A673D40E185}">
      <text>
        <r>
          <rPr>
            <sz val="12"/>
            <color rgb="FF000000"/>
            <rFont val="Aptos Narrow"/>
            <family val="2"/>
          </rPr>
          <t>was 3,490,000</t>
        </r>
      </text>
    </comment>
    <comment ref="E33" authorId="0" shapeId="0" xr:uid="{14B94DBF-37B0-B94C-9B6C-72E308E70BCE}">
      <text>
        <r>
          <rPr>
            <sz val="12"/>
            <color theme="1"/>
            <rFont val="Aptos Narrow"/>
            <family val="2"/>
            <scheme val="minor"/>
          </rPr>
          <t>was 3,390,000</t>
        </r>
      </text>
    </comment>
    <comment ref="F33" authorId="0" shapeId="0" xr:uid="{448D5536-2555-C441-8D8A-68E42742573C}">
      <text>
        <r>
          <rPr>
            <sz val="12"/>
            <color theme="1"/>
            <rFont val="Aptos Narrow"/>
            <family val="2"/>
            <scheme val="minor"/>
          </rPr>
          <t>was 3,490,000</t>
        </r>
      </text>
    </comment>
    <comment ref="C34" authorId="0" shapeId="0" xr:uid="{85D7B80C-21CB-5E4B-ABB7-752F697773B7}">
      <text>
        <r>
          <rPr>
            <sz val="12"/>
            <color theme="1"/>
            <rFont val="Aptos Narrow"/>
            <family val="2"/>
            <scheme val="minor"/>
          </rPr>
          <t>was 6,290,000</t>
        </r>
      </text>
    </comment>
    <comment ref="D34" authorId="0" shapeId="0" xr:uid="{FD6EDF30-556C-4B44-BA67-7C7479B748E6}">
      <text>
        <r>
          <rPr>
            <sz val="12"/>
            <color theme="1"/>
            <rFont val="Aptos Narrow"/>
            <family val="2"/>
            <scheme val="minor"/>
          </rPr>
          <t>was 6,590,000</t>
        </r>
      </text>
    </comment>
    <comment ref="E34" authorId="0" shapeId="0" xr:uid="{DDB7640E-10AC-1646-81A8-9E4462704CA7}">
      <text>
        <r>
          <rPr>
            <sz val="12"/>
            <color rgb="FF000000"/>
            <rFont val="Aptos Narrow"/>
            <family val="2"/>
          </rPr>
          <t>was 6,190,000</t>
        </r>
      </text>
    </comment>
    <comment ref="F34" authorId="0" shapeId="0" xr:uid="{B3D1883B-E692-1F4D-8242-2B95F6A6CE97}">
      <text>
        <r>
          <rPr>
            <sz val="12"/>
            <color theme="1"/>
            <rFont val="Aptos Narrow"/>
            <family val="2"/>
            <scheme val="minor"/>
          </rPr>
          <t>was 6,590,000</t>
        </r>
      </text>
    </comment>
    <comment ref="C35" authorId="0" shapeId="0" xr:uid="{3FD598C5-5EAC-7E49-8034-B702CDE36A4C}">
      <text>
        <r>
          <rPr>
            <sz val="12"/>
            <color theme="1"/>
            <rFont val="Aptos Narrow"/>
            <family val="2"/>
            <scheme val="minor"/>
          </rPr>
          <t>was 35,190,000</t>
        </r>
      </text>
    </comment>
    <comment ref="D35" authorId="0" shapeId="0" xr:uid="{8322229B-5408-DB48-AF7A-C6F1784E24F6}">
      <text>
        <r>
          <rPr>
            <sz val="12"/>
            <color theme="1"/>
            <rFont val="Aptos Narrow"/>
            <family val="2"/>
            <scheme val="minor"/>
          </rPr>
          <t>was 35,190,000</t>
        </r>
      </text>
    </comment>
    <comment ref="F35" authorId="0" shapeId="0" xr:uid="{A32DA04F-2D1A-C44C-8338-C0CE88490D4F}">
      <text>
        <r>
          <rPr>
            <sz val="12"/>
            <color theme="1"/>
            <rFont val="Aptos Narrow"/>
            <family val="2"/>
            <scheme val="minor"/>
          </rPr>
          <t>was 35,190,000</t>
        </r>
      </text>
    </comment>
    <comment ref="G35" authorId="0" shapeId="0" xr:uid="{73FEB590-87E2-2542-A3FD-D082A99130F1}">
      <text>
        <r>
          <rPr>
            <sz val="12"/>
            <color theme="1"/>
            <rFont val="Aptos Narrow"/>
            <family val="2"/>
            <scheme val="minor"/>
          </rPr>
          <t>was 34,490,000</t>
        </r>
      </text>
    </comment>
    <comment ref="C36" authorId="0" shapeId="0" xr:uid="{F2AA0F4B-FA8C-BB44-8B8C-9F58B7982E73}">
      <text>
        <r>
          <rPr>
            <sz val="12"/>
            <color theme="1"/>
            <rFont val="Aptos Narrow"/>
            <family val="2"/>
            <scheme val="minor"/>
          </rPr>
          <t>was 18,990,000</t>
        </r>
      </text>
    </comment>
    <comment ref="F36" authorId="0" shapeId="0" xr:uid="{2B4132C0-993D-E545-B838-DB27A848399D}">
      <text>
        <r>
          <rPr>
            <sz val="12"/>
            <color theme="1"/>
            <rFont val="Aptos Narrow"/>
            <family val="2"/>
            <scheme val="minor"/>
          </rPr>
          <t>was 18,790,000</t>
        </r>
      </text>
    </comment>
    <comment ref="C38" authorId="0" shapeId="0" xr:uid="{BD612F2B-F75B-A547-B788-6FC0287DBC34}">
      <text>
        <r>
          <rPr>
            <sz val="12"/>
            <color theme="1"/>
            <rFont val="Aptos Narrow"/>
            <family val="2"/>
            <scheme val="minor"/>
          </rPr>
          <t>was 41,190,000</t>
        </r>
      </text>
    </comment>
    <comment ref="F38" authorId="0" shapeId="0" xr:uid="{FF9C45A2-6F2C-8441-9AB1-9176F4003C16}">
      <text>
        <r>
          <rPr>
            <sz val="12"/>
            <color theme="1"/>
            <rFont val="Aptos Narrow"/>
            <family val="2"/>
            <scheme val="minor"/>
          </rPr>
          <t>was 41,190,000</t>
        </r>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D3" authorId="0" shapeId="0" xr:uid="{7367D1CD-637F-B247-801C-5420EEDDE25E}">
      <text>
        <r>
          <rPr>
            <sz val="12"/>
            <color theme="1"/>
            <rFont val="Aptos Narrow"/>
            <family val="2"/>
            <scheme val="minor"/>
          </rPr>
          <t>was 24,290,000</t>
        </r>
      </text>
    </comment>
    <comment ref="F3" authorId="0" shapeId="0" xr:uid="{E8958F7D-B839-FA47-B0C6-82872E1BC6D6}">
      <text>
        <r>
          <rPr>
            <sz val="12"/>
            <color theme="1"/>
            <rFont val="Aptos Narrow"/>
            <family val="2"/>
            <scheme val="minor"/>
          </rPr>
          <t>was 24,490,000</t>
        </r>
      </text>
    </comment>
    <comment ref="G3" authorId="0" shapeId="0" xr:uid="{605CC3E4-A773-6D48-B900-584CB68C1165}">
      <text>
        <r>
          <rPr>
            <sz val="12"/>
            <color theme="1"/>
            <rFont val="Aptos Narrow"/>
            <family val="2"/>
            <scheme val="minor"/>
          </rPr>
          <t>was 23,790,000</t>
        </r>
      </text>
    </comment>
    <comment ref="E4" authorId="0" shapeId="0" xr:uid="{9DE34D6C-2C7D-5842-8823-4D96190E258C}">
      <text>
        <r>
          <rPr>
            <sz val="12"/>
            <color theme="1"/>
            <rFont val="Aptos Narrow"/>
            <family val="2"/>
            <scheme val="minor"/>
          </rPr>
          <t>was 22,990,000
base 23,490,000
discount 500,000
Giảm thêm 500,000 cho khách hàng cũ của Viettel</t>
        </r>
      </text>
    </comment>
    <comment ref="E5" authorId="0" shapeId="0" xr:uid="{F6672FCE-487E-A442-BB21-58F4C98F9C7C}">
      <text>
        <r>
          <rPr>
            <sz val="12"/>
            <color theme="1"/>
            <rFont val="Aptos Narrow"/>
            <family val="2"/>
            <scheme val="minor"/>
          </rPr>
          <t>was 30,790,000
base 31,290,000
discount 500,000
Giảm thêm 500,000 cho khách hàng cũ của Viettel</t>
        </r>
      </text>
    </comment>
    <comment ref="G5" authorId="0" shapeId="0" xr:uid="{50CDF04E-1721-B54F-BC9D-E5B2E18941C4}">
      <text>
        <r>
          <rPr>
            <sz val="12"/>
            <color theme="1"/>
            <rFont val="Aptos Narrow"/>
            <family val="2"/>
            <scheme val="minor"/>
          </rPr>
          <t>was 31,090,000</t>
        </r>
      </text>
    </comment>
    <comment ref="E6" authorId="0" shapeId="0" xr:uid="{B43FA588-DF2B-E247-B0B9-A070D0D7347E}">
      <text>
        <r>
          <rPr>
            <sz val="12"/>
            <color theme="1"/>
            <rFont val="Aptos Narrow"/>
            <family val="2"/>
            <scheme val="minor"/>
          </rPr>
          <t>was 33,490,000
base 33,990,000
discount 500,000
Giảm thêm 500,000 cho khách hàng cũ của Viettel</t>
        </r>
      </text>
    </comment>
    <comment ref="G9" authorId="0" shapeId="0" xr:uid="{E6150FC6-15A4-AA41-AC98-1FEA62D3FD74}">
      <text>
        <r>
          <rPr>
            <sz val="12"/>
            <color theme="1"/>
            <rFont val="Aptos Narrow"/>
            <family val="2"/>
            <scheme val="minor"/>
          </rPr>
          <t>was 24,190,000</t>
        </r>
      </text>
    </comment>
    <comment ref="F10" authorId="0" shapeId="0" xr:uid="{C80AF495-9ED9-A847-A67E-FE9BF4AD25D8}">
      <text>
        <r>
          <rPr>
            <sz val="12"/>
            <color theme="1"/>
            <rFont val="Aptos Narrow"/>
            <family val="2"/>
            <scheme val="minor"/>
          </rPr>
          <t>was 18,890,000</t>
        </r>
      </text>
    </comment>
    <comment ref="C14" authorId="0" shapeId="0" xr:uid="{3EC802DF-B221-5249-B949-E770E5431BAE}">
      <text>
        <r>
          <rPr>
            <sz val="12"/>
            <color theme="1"/>
            <rFont val="Aptos Narrow"/>
            <family val="2"/>
            <scheme val="minor"/>
          </rPr>
          <t>was 16,290,000</t>
        </r>
      </text>
    </comment>
    <comment ref="D14" authorId="0" shapeId="0" xr:uid="{A56D0BD3-BE72-264F-89EB-4AC04BDE3DC1}">
      <text>
        <r>
          <rPr>
            <sz val="12"/>
            <color theme="1"/>
            <rFont val="Aptos Narrow"/>
            <family val="2"/>
            <scheme val="minor"/>
          </rPr>
          <t>was 15,990,000</t>
        </r>
      </text>
    </comment>
    <comment ref="E14" authorId="0" shapeId="0" xr:uid="{EDC7D7AD-A935-B74A-B6E6-A56C21D7ACEF}">
      <text>
        <r>
          <rPr>
            <sz val="12"/>
            <color theme="1"/>
            <rFont val="Aptos Narrow"/>
            <family val="2"/>
            <scheme val="minor"/>
          </rPr>
          <t>was 15,990,000
base 14,190,000
discount 200,000
Giảm thêm 200,000 cho học sinh, sinh viên, giáo viên</t>
        </r>
      </text>
    </comment>
    <comment ref="F14" authorId="0" shapeId="0" xr:uid="{9EA5485D-33A2-C64C-ADCC-3343E1FD9745}">
      <text>
        <r>
          <rPr>
            <sz val="12"/>
            <color theme="1"/>
            <rFont val="Aptos Narrow"/>
            <family val="2"/>
            <scheme val="minor"/>
          </rPr>
          <t>was 16,290,000</t>
        </r>
      </text>
    </comment>
    <comment ref="C15" authorId="0" shapeId="0" xr:uid="{06FE2B58-ED3B-4046-8DF7-FF56544E97B6}">
      <text>
        <r>
          <rPr>
            <sz val="12"/>
            <color theme="1"/>
            <rFont val="Aptos Narrow"/>
            <family val="2"/>
            <scheme val="minor"/>
          </rPr>
          <t>was 11,990,000</t>
        </r>
      </text>
    </comment>
    <comment ref="D15" authorId="0" shapeId="0" xr:uid="{979E2FD0-9E6A-A845-AEB1-E7EA44B5B097}">
      <text>
        <r>
          <rPr>
            <sz val="12"/>
            <color theme="1"/>
            <rFont val="Aptos Narrow"/>
            <family val="2"/>
            <scheme val="minor"/>
          </rPr>
          <t>was 11,990,000</t>
        </r>
      </text>
    </comment>
    <comment ref="E15" authorId="0" shapeId="0" xr:uid="{342A2133-469B-FF44-9497-659F1AF00BA2}">
      <text>
        <r>
          <rPr>
            <sz val="12"/>
            <color theme="1"/>
            <rFont val="Aptos Narrow"/>
            <family val="2"/>
            <scheme val="minor"/>
          </rPr>
          <t>was 11,790,000
base 11,990,000
discount 200,000
Giảm thêm 200,000 cho học sinh, sinh viên, giáo viên</t>
        </r>
      </text>
    </comment>
    <comment ref="F15" authorId="0" shapeId="0" xr:uid="{F07EB88B-5928-BB47-B3D5-21AF6C0A029A}">
      <text>
        <r>
          <rPr>
            <sz val="12"/>
            <color theme="1"/>
            <rFont val="Aptos Narrow"/>
            <family val="2"/>
            <scheme val="minor"/>
          </rPr>
          <t>was 11,990,000</t>
        </r>
      </text>
    </comment>
    <comment ref="D16" authorId="0" shapeId="0" xr:uid="{7C9E4F22-84A3-6348-8E0A-29004DFE0445}">
      <text>
        <r>
          <rPr>
            <sz val="12"/>
            <color theme="1"/>
            <rFont val="Aptos Narrow"/>
            <family val="2"/>
            <scheme val="minor"/>
          </rPr>
          <t>was OOS</t>
        </r>
      </text>
    </comment>
    <comment ref="C17" authorId="0" shapeId="0" xr:uid="{0CA0B91D-5C12-8146-945B-E9429534F2D5}">
      <text>
        <r>
          <rPr>
            <sz val="12"/>
            <color theme="1"/>
            <rFont val="Aptos Narrow"/>
            <family val="2"/>
            <scheme val="minor"/>
          </rPr>
          <t>was 20,690,000</t>
        </r>
      </text>
    </comment>
    <comment ref="D17" authorId="0" shapeId="0" xr:uid="{41064329-76AF-DC4F-9C0E-F40B5E54CC5A}">
      <text>
        <r>
          <rPr>
            <sz val="12"/>
            <color theme="1"/>
            <rFont val="Aptos Narrow"/>
            <family val="2"/>
            <scheme val="minor"/>
          </rPr>
          <t>was 20,290,000</t>
        </r>
      </text>
    </comment>
    <comment ref="E17" authorId="0" shapeId="0" xr:uid="{80C76B59-3326-0244-AB69-16342FBFBC01}">
      <text>
        <r>
          <rPr>
            <sz val="12"/>
            <color theme="1"/>
            <rFont val="Aptos Narrow"/>
            <family val="2"/>
            <scheme val="minor"/>
          </rPr>
          <t>was 19,690,000
base 18,490,000
discount 200,000
Giảm thêm 200,000 cho học sinh, sinh viên, giáo viên</t>
        </r>
      </text>
    </comment>
    <comment ref="F17" authorId="0" shapeId="0" xr:uid="{2CDC12DE-4356-794F-92A7-9A50DE4B12F0}">
      <text>
        <r>
          <rPr>
            <sz val="12"/>
            <color theme="1"/>
            <rFont val="Aptos Narrow"/>
            <family val="2"/>
            <scheme val="minor"/>
          </rPr>
          <t>was 20,490,000</t>
        </r>
      </text>
    </comment>
    <comment ref="G17" authorId="0" shapeId="0" xr:uid="{D70C71DA-71A9-DE40-A569-E5A1C53A02D1}">
      <text>
        <r>
          <rPr>
            <sz val="12"/>
            <color theme="1"/>
            <rFont val="Aptos Narrow"/>
            <family val="2"/>
            <scheme val="minor"/>
          </rPr>
          <t>was 19,290,000</t>
        </r>
      </text>
    </comment>
    <comment ref="C19" authorId="0" shapeId="0" xr:uid="{A5C3B23D-A283-7A44-B7C2-21BCDD5689D0}">
      <text>
        <r>
          <rPr>
            <sz val="12"/>
            <color theme="1"/>
            <rFont val="Aptos Narrow"/>
            <family val="2"/>
            <scheme val="minor"/>
          </rPr>
          <t>was 26,190,000</t>
        </r>
      </text>
    </comment>
    <comment ref="D19" authorId="0" shapeId="0" xr:uid="{D6A5680F-AA70-0F46-A2A1-002ECA94F7B2}">
      <text>
        <r>
          <rPr>
            <sz val="12"/>
            <color theme="1"/>
            <rFont val="Aptos Narrow"/>
            <family val="2"/>
            <scheme val="minor"/>
          </rPr>
          <t>was 25,790,000</t>
        </r>
      </text>
    </comment>
    <comment ref="E19" authorId="0" shapeId="0" xr:uid="{FF27E384-BF3F-E84E-9949-1804DD96DC8E}">
      <text>
        <r>
          <rPr>
            <sz val="12"/>
            <color theme="1"/>
            <rFont val="Aptos Narrow"/>
            <family val="2"/>
            <scheme val="minor"/>
          </rPr>
          <t>was 24,790,000
base 23,990,000
discount 200,000
Giảm thêm 200,000 cho học sinh, sinh viên, giáo viên</t>
        </r>
      </text>
    </comment>
    <comment ref="F19" authorId="0" shapeId="0" xr:uid="{4A12DD38-FB8D-CB43-BB8E-7EF4667B7D1F}">
      <text>
        <r>
          <rPr>
            <sz val="12"/>
            <color theme="1"/>
            <rFont val="Aptos Narrow"/>
            <family val="2"/>
            <scheme val="minor"/>
          </rPr>
          <t>was 25,990,000</t>
        </r>
      </text>
    </comment>
    <comment ref="C22" authorId="0" shapeId="0" xr:uid="{01DE4F4F-DE20-4B4E-922C-583B7ED293DA}">
      <text>
        <r>
          <rPr>
            <sz val="12"/>
            <color theme="1"/>
            <rFont val="Aptos Narrow"/>
            <family val="2"/>
            <scheme val="minor"/>
          </rPr>
          <t>was 6,390,000</t>
        </r>
      </text>
    </comment>
    <comment ref="E22" authorId="0" shapeId="0" xr:uid="{5B6B03CC-A7FA-1349-9151-B893883BCABB}">
      <text>
        <r>
          <rPr>
            <sz val="12"/>
            <color theme="1"/>
            <rFont val="Aptos Narrow"/>
            <family val="2"/>
            <scheme val="minor"/>
          </rPr>
          <t>was 6,190,000</t>
        </r>
      </text>
    </comment>
    <comment ref="F22" authorId="0" shapeId="0" xr:uid="{EDBA1B1B-D333-7842-93B9-F14581F28421}">
      <text>
        <r>
          <rPr>
            <sz val="12"/>
            <color theme="1"/>
            <rFont val="Aptos Narrow"/>
            <family val="2"/>
            <scheme val="minor"/>
          </rPr>
          <t>was 6,390,000</t>
        </r>
      </text>
    </comment>
    <comment ref="G22" authorId="0" shapeId="0" xr:uid="{BB85EF16-0A3D-1442-8554-C0BA5381F527}">
      <text>
        <r>
          <rPr>
            <sz val="12"/>
            <color theme="1"/>
            <rFont val="Aptos Narrow"/>
            <family val="2"/>
            <scheme val="minor"/>
          </rPr>
          <t>was 6,250,000</t>
        </r>
      </text>
    </comment>
    <comment ref="C23" authorId="0" shapeId="0" xr:uid="{51BE6F58-B0FF-DE4C-A3D9-9F8AA7C3B03A}">
      <text>
        <r>
          <rPr>
            <sz val="12"/>
            <color theme="1"/>
            <rFont val="Aptos Narrow"/>
            <family val="2"/>
            <scheme val="minor"/>
          </rPr>
          <t>was 7,990,000</t>
        </r>
      </text>
    </comment>
    <comment ref="F23" authorId="0" shapeId="0" xr:uid="{1E89CD75-3A21-764B-B7B7-4C71B52C3143}">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C24" authorId="0" shapeId="0" xr:uid="{FE913214-2B9F-BA4D-A168-46565DDCECEB}">
      <text>
        <r>
          <rPr>
            <sz val="12"/>
            <color theme="1"/>
            <rFont val="Aptos Narrow"/>
            <family val="2"/>
            <scheme val="minor"/>
          </rPr>
          <t>was 7,290,000</t>
        </r>
      </text>
    </comment>
    <comment ref="E24" authorId="0" shapeId="0" xr:uid="{5CF324C9-B15F-1A47-A8D1-BED941A48EB3}">
      <text>
        <r>
          <rPr>
            <sz val="12"/>
            <color theme="1"/>
            <rFont val="Aptos Narrow"/>
            <family val="2"/>
            <scheme val="minor"/>
          </rPr>
          <t>was 6,990,000</t>
        </r>
      </text>
    </comment>
    <comment ref="F24" authorId="0" shapeId="0" xr:uid="{C4030D56-A4AC-E049-BADA-D4B31A248C3A}">
      <text>
        <r>
          <rPr>
            <sz val="12"/>
            <color theme="1"/>
            <rFont val="Aptos Narrow"/>
            <family val="2"/>
            <scheme val="minor"/>
          </rPr>
          <t>was 7,290,000</t>
        </r>
      </text>
    </comment>
    <comment ref="E25" authorId="0" shapeId="0" xr:uid="{7995F464-04E7-274F-928D-A27CAF7F9BA6}">
      <text>
        <r>
          <rPr>
            <sz val="12"/>
            <color theme="1"/>
            <rFont val="Aptos Narrow"/>
            <family val="2"/>
            <scheme val="minor"/>
          </rPr>
          <t>was 8,590,000</t>
        </r>
      </text>
    </comment>
    <comment ref="F25" authorId="0" shapeId="0" xr:uid="{0324F77B-C631-A649-8BC7-55CBB9964912}">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C26" authorId="0" shapeId="0" xr:uid="{9D8A92F3-80E0-824E-BE92-B66CBF1B56B6}">
      <text>
        <r>
          <rPr>
            <sz val="12"/>
            <color theme="1"/>
            <rFont val="Aptos Narrow"/>
            <family val="2"/>
            <scheme val="minor"/>
          </rPr>
          <t>was 9,190,000</t>
        </r>
      </text>
    </comment>
    <comment ref="E26" authorId="0" shapeId="0" xr:uid="{3793EDE5-0B69-8644-8AFC-8EA288E9EEF8}">
      <text>
        <r>
          <rPr>
            <sz val="12"/>
            <color theme="1"/>
            <rFont val="Aptos Narrow"/>
            <family val="2"/>
            <scheme val="minor"/>
          </rPr>
          <t>was 8,990,000</t>
        </r>
      </text>
    </comment>
    <comment ref="F26" authorId="0" shapeId="0" xr:uid="{15EEADB0-F482-0848-ABE5-E34A1193823A}">
      <text>
        <r>
          <rPr>
            <sz val="12"/>
            <color theme="1"/>
            <rFont val="Aptos Narrow"/>
            <family val="2"/>
            <scheme val="minor"/>
          </rPr>
          <t>was 9,190,000</t>
        </r>
      </text>
    </comment>
    <comment ref="C28" authorId="0" shapeId="0" xr:uid="{0185AA8E-D304-1D40-8810-998DCF765481}">
      <text>
        <r>
          <rPr>
            <sz val="12"/>
            <color theme="1"/>
            <rFont val="Aptos Narrow"/>
            <family val="2"/>
            <scheme val="minor"/>
          </rPr>
          <t>was 9,990,000</t>
        </r>
      </text>
    </comment>
    <comment ref="F28" authorId="0" shapeId="0" xr:uid="{09626C84-AB73-8140-B458-D229B7A393C1}">
      <text>
        <r>
          <rPr>
            <sz val="12"/>
            <color theme="1"/>
            <rFont val="Aptos Narrow"/>
            <family val="2"/>
            <scheme val="minor"/>
          </rPr>
          <t>was 9,890,000</t>
        </r>
      </text>
    </comment>
    <comment ref="E30" authorId="0" shapeId="0" xr:uid="{1973C5B4-7CD2-1147-9D9B-1216491F939A}">
      <text>
        <r>
          <rPr>
            <sz val="12"/>
            <color theme="1"/>
            <rFont val="Aptos Narrow"/>
            <family val="2"/>
            <scheme val="minor"/>
          </rPr>
          <t>was 18,390,000</t>
        </r>
      </text>
    </comment>
    <comment ref="F30" authorId="0" shapeId="0" xr:uid="{3DB8CE37-FB62-D74A-8F20-54A81D995DDB}">
      <text>
        <r>
          <rPr>
            <sz val="12"/>
            <color theme="1"/>
            <rFont val="Aptos Narrow"/>
            <family val="2"/>
            <scheme val="minor"/>
          </rPr>
          <t>was 19,090,000</t>
        </r>
      </text>
    </comment>
    <comment ref="C32" authorId="0" shapeId="0" xr:uid="{7F53EA43-25F3-AD4D-BA76-5A0F8C6050B9}">
      <text>
        <r>
          <rPr>
            <sz val="12"/>
            <color theme="1"/>
            <rFont val="Aptos Narrow"/>
            <family val="2"/>
            <scheme val="minor"/>
          </rPr>
          <t>was 4,290,000</t>
        </r>
      </text>
    </comment>
    <comment ref="E32" authorId="0" shapeId="0" xr:uid="{02B34794-56C2-9649-A1B2-1A643BD64E9A}">
      <text>
        <r>
          <rPr>
            <sz val="12"/>
            <color theme="1"/>
            <rFont val="Aptos Narrow"/>
            <family val="2"/>
            <scheme val="minor"/>
          </rPr>
          <t>was 4,290,000</t>
        </r>
      </text>
    </comment>
    <comment ref="C33" authorId="0" shapeId="0" xr:uid="{BEACABF8-C927-1D49-B110-888762159812}">
      <text>
        <r>
          <rPr>
            <sz val="12"/>
            <color theme="1"/>
            <rFont val="Aptos Narrow"/>
            <family val="2"/>
            <scheme val="minor"/>
          </rPr>
          <t>was 3,090,000</t>
        </r>
      </text>
    </comment>
    <comment ref="E33" authorId="0" shapeId="0" xr:uid="{157082A4-D517-0841-ABBB-F0F390AF31A2}">
      <text>
        <r>
          <rPr>
            <sz val="12"/>
            <color theme="1"/>
            <rFont val="Aptos Narrow"/>
            <family val="2"/>
            <scheme val="minor"/>
          </rPr>
          <t>was 2,990,000</t>
        </r>
      </text>
    </comment>
    <comment ref="C36" authorId="0" shapeId="0" xr:uid="{3F5B63A9-29E8-304F-8899-1F9324491993}">
      <text>
        <r>
          <rPr>
            <sz val="12"/>
            <color theme="1"/>
            <rFont val="Aptos Narrow"/>
            <family val="2"/>
            <scheme val="minor"/>
          </rPr>
          <t>was 18,790,000</t>
        </r>
      </text>
    </comment>
    <comment ref="G36" authorId="0" shapeId="0" xr:uid="{A6A78F4B-4DF7-A444-818A-98E042F4203F}">
      <text>
        <r>
          <rPr>
            <sz val="12"/>
            <color theme="1"/>
            <rFont val="Aptos Narrow"/>
            <family val="2"/>
            <scheme val="minor"/>
          </rPr>
          <t>was 18,350,000</t>
        </r>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E4" authorId="0" shapeId="0" xr:uid="{1391E379-B797-1C44-801E-A697609D3B1F}">
      <text>
        <r>
          <rPr>
            <sz val="12"/>
            <color rgb="FF000000"/>
            <rFont val="Aptos Narrow"/>
            <family val="2"/>
          </rPr>
          <t xml:space="preserve">was 22,990,000
</t>
        </r>
        <r>
          <rPr>
            <sz val="12"/>
            <color rgb="FF000000"/>
            <rFont val="Aptos Narrow"/>
            <family val="2"/>
          </rPr>
          <t xml:space="preserve">base 23,790,000
</t>
        </r>
        <r>
          <rPr>
            <sz val="12"/>
            <color rgb="FF000000"/>
            <rFont val="Aptos Narrow"/>
            <family val="2"/>
          </rPr>
          <t xml:space="preserve">discount 500,000
</t>
        </r>
        <r>
          <rPr>
            <sz val="12"/>
            <color rgb="FF000000"/>
            <rFont val="Aptos Narrow"/>
            <family val="2"/>
          </rPr>
          <t>Giảm thêm 500,000 cho khách hàng cũ của Viettel</t>
        </r>
      </text>
    </comment>
    <comment ref="D5" authorId="0" shapeId="0" xr:uid="{FF4CF40B-D7B2-EB49-827E-05A2B454301F}">
      <text>
        <r>
          <rPr>
            <sz val="12"/>
            <color theme="1"/>
            <rFont val="Aptos Narrow"/>
            <family val="2"/>
            <scheme val="minor"/>
          </rPr>
          <t>was 31,990,000</t>
        </r>
      </text>
    </comment>
    <comment ref="E5" authorId="0" shapeId="0" xr:uid="{3320FA50-DC01-A040-8073-2428E19A869A}">
      <text>
        <r>
          <rPr>
            <sz val="12"/>
            <color theme="1"/>
            <rFont val="Aptos Narrow"/>
            <family val="2"/>
            <scheme val="minor"/>
          </rPr>
          <t>was 30,790,000
base 31,290,000
discount 500,000
Giảm thêm 500,000 cho khách hàng cũ của Viettel</t>
        </r>
      </text>
    </comment>
    <comment ref="F5" authorId="0" shapeId="0" xr:uid="{F6B98A68-EE6B-A248-9536-A99986B55A73}">
      <text>
        <r>
          <rPr>
            <sz val="12"/>
            <color theme="1"/>
            <rFont val="Aptos Narrow"/>
            <family val="2"/>
            <scheme val="minor"/>
          </rPr>
          <t>was 31,990,000</t>
        </r>
      </text>
    </comment>
    <comment ref="E6" authorId="0" shapeId="0" xr:uid="{02351C2B-EEDA-2F4C-A3A4-C0DED18B7BA1}">
      <text>
        <r>
          <rPr>
            <sz val="12"/>
            <color theme="1"/>
            <rFont val="Aptos Narrow"/>
            <family val="2"/>
            <scheme val="minor"/>
          </rPr>
          <t>was 33,490,000
base 33,990,000
discount 500,000
Giảm thêm 500,000 cho khách hàng cũ của Viettel</t>
        </r>
      </text>
    </comment>
    <comment ref="D8" authorId="0" shapeId="0" xr:uid="{248109A3-EFC8-D745-9F14-58790F72F48F}">
      <text>
        <r>
          <rPr>
            <sz val="12"/>
            <color theme="1"/>
            <rFont val="Aptos Narrow"/>
            <family val="2"/>
            <scheme val="minor"/>
          </rPr>
          <t>was 20,990,000</t>
        </r>
      </text>
    </comment>
    <comment ref="F8" authorId="0" shapeId="0" xr:uid="{031C9AEA-8D9E-B14C-A2BE-AAE5849F8DAF}">
      <text>
        <r>
          <rPr>
            <sz val="12"/>
            <color theme="1"/>
            <rFont val="Aptos Narrow"/>
            <family val="2"/>
            <scheme val="minor"/>
          </rPr>
          <t>was 20,890,000</t>
        </r>
      </text>
    </comment>
    <comment ref="D9" authorId="0" shapeId="0" xr:uid="{9E4845D4-D93A-9146-99A9-8A67B6D9CB4D}">
      <text>
        <r>
          <rPr>
            <sz val="12"/>
            <color theme="1"/>
            <rFont val="Aptos Narrow"/>
            <family val="2"/>
            <scheme val="minor"/>
          </rPr>
          <t>was 24,990,000</t>
        </r>
      </text>
    </comment>
    <comment ref="F9" authorId="0" shapeId="0" xr:uid="{35FDA53F-BA78-DE43-B921-133661D3C8DD}">
      <text>
        <r>
          <rPr>
            <sz val="12"/>
            <color theme="1"/>
            <rFont val="Aptos Narrow"/>
            <family val="2"/>
            <scheme val="minor"/>
          </rPr>
          <t>was 24,890,000</t>
        </r>
      </text>
    </comment>
    <comment ref="G9" authorId="0" shapeId="0" xr:uid="{3DA4292D-B2EF-3148-9CDF-3AEB4B73FE7C}">
      <text>
        <r>
          <rPr>
            <sz val="12"/>
            <color theme="1"/>
            <rFont val="Aptos Narrow"/>
            <family val="2"/>
            <scheme val="minor"/>
          </rPr>
          <t>was 23,990,000</t>
        </r>
      </text>
    </comment>
    <comment ref="D10" authorId="0" shapeId="0" xr:uid="{84EBC710-FCDC-844B-8E92-F581F61DBC05}">
      <text>
        <r>
          <rPr>
            <sz val="12"/>
            <color theme="1"/>
            <rFont val="Aptos Narrow"/>
            <family val="2"/>
            <scheme val="minor"/>
          </rPr>
          <t>was 18,490,000</t>
        </r>
      </text>
    </comment>
    <comment ref="E14" authorId="0" shapeId="0" xr:uid="{6D06985A-89E8-D648-80C1-A67B2CA05093}">
      <text>
        <r>
          <rPr>
            <sz val="12"/>
            <color rgb="FF000000"/>
            <rFont val="Aptos Narrow"/>
            <family val="2"/>
          </rPr>
          <t xml:space="preserve">was 13,990,000
</t>
        </r>
        <r>
          <rPr>
            <sz val="12"/>
            <color rgb="FF000000"/>
            <rFont val="Aptos Narrow"/>
            <family val="2"/>
          </rPr>
          <t xml:space="preserve">base 14,190,000
</t>
        </r>
        <r>
          <rPr>
            <sz val="12"/>
            <color rgb="FF000000"/>
            <rFont val="Aptos Narrow"/>
            <family val="2"/>
          </rPr>
          <t xml:space="preserve">discount 200,000
</t>
        </r>
        <r>
          <rPr>
            <sz val="12"/>
            <color rgb="FF000000"/>
            <rFont val="Aptos Narrow"/>
            <family val="2"/>
          </rPr>
          <t>Giảm thêm 200,000 cho học sinh, sinh viên, giáo viên</t>
        </r>
      </text>
    </comment>
    <comment ref="G14" authorId="0" shapeId="0" xr:uid="{AE32BEC9-EC1B-6949-AAB5-AEBB44AB735C}">
      <text>
        <r>
          <rPr>
            <sz val="12"/>
            <color theme="1"/>
            <rFont val="Aptos Narrow"/>
            <family val="2"/>
            <scheme val="minor"/>
          </rPr>
          <t>was 15,990,000</t>
        </r>
      </text>
    </comment>
    <comment ref="E15" authorId="0" shapeId="0" xr:uid="{6ACBF07B-0103-A945-90B7-EE2B21D246C0}">
      <text>
        <r>
          <rPr>
            <sz val="12"/>
            <color theme="1"/>
            <rFont val="Aptos Narrow"/>
            <family val="2"/>
            <scheme val="minor"/>
          </rPr>
          <t>was 11,790,000
base 11,990,000
discount 200,000
Giảm thêm 200,000 cho học sinh, sinh viên, giáo viên</t>
        </r>
      </text>
    </comment>
    <comment ref="D16" authorId="0" shapeId="0" xr:uid="{438F6535-AB85-1D40-B757-0BD03B5CB8C3}">
      <text>
        <r>
          <rPr>
            <sz val="12"/>
            <color theme="1"/>
            <rFont val="Aptos Narrow"/>
            <family val="2"/>
            <scheme val="minor"/>
          </rPr>
          <t>was 16,690,000</t>
        </r>
      </text>
    </comment>
    <comment ref="E17" authorId="0" shapeId="0" xr:uid="{B69D377C-9392-8342-83D8-4EC2286D2459}">
      <text>
        <r>
          <rPr>
            <sz val="12"/>
            <color theme="1"/>
            <rFont val="Aptos Narrow"/>
            <family val="2"/>
            <scheme val="minor"/>
          </rPr>
          <t>was 18,290,000
base 18,490,000
discount 200,000
Giảm thêm 200,000 cho học sinh, sinh viên, giáo viên</t>
        </r>
      </text>
    </comment>
    <comment ref="E19" authorId="0" shapeId="0" xr:uid="{5284E151-B6FC-2145-9EFA-A64B9F2DC42A}">
      <text>
        <r>
          <rPr>
            <sz val="12"/>
            <color theme="1"/>
            <rFont val="Aptos Narrow"/>
            <family val="2"/>
            <scheme val="minor"/>
          </rPr>
          <t>was 23,790,000
base 23,990,000
discount 200,000
Giảm thêm 200,000 cho học sinh, sinh viên, giáo viên</t>
        </r>
      </text>
    </comment>
    <comment ref="F22" authorId="0" shapeId="0" xr:uid="{F2832715-7E6C-D247-9FC0-65326F6D1905}">
      <text>
        <r>
          <rPr>
            <sz val="12"/>
            <color theme="1"/>
            <rFont val="Aptos Narrow"/>
            <family val="2"/>
            <scheme val="minor"/>
          </rPr>
          <t>was 6,490,000</t>
        </r>
      </text>
    </comment>
    <comment ref="F23" authorId="0" shapeId="0" xr:uid="{49964CA8-FE1B-524F-BB17-F10F0BECD8DC}">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F24" authorId="0" shapeId="0" xr:uid="{5B51385D-AB2D-E94D-B2AF-1AE599C14B3D}">
      <text>
        <r>
          <rPr>
            <sz val="12"/>
            <color theme="1"/>
            <rFont val="Aptos Narrow"/>
            <family val="2"/>
            <scheme val="minor"/>
          </rPr>
          <t>was 7,390,000</t>
        </r>
      </text>
    </comment>
    <comment ref="F25" authorId="0" shapeId="0" xr:uid="{480F622F-D236-3440-8204-C6246C802FE6}">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F26" authorId="0" shapeId="0" xr:uid="{B86095CD-5328-3C49-B58D-D0A7C78F8AC1}">
      <text>
        <r>
          <rPr>
            <sz val="12"/>
            <color theme="1"/>
            <rFont val="Aptos Narrow"/>
            <family val="2"/>
            <scheme val="minor"/>
          </rPr>
          <t>was 9,090,000</t>
        </r>
      </text>
    </comment>
    <comment ref="C27" authorId="0" shapeId="0" xr:uid="{F25ADB09-35CB-B142-8B9B-1B2C692A155B}">
      <text>
        <r>
          <rPr>
            <sz val="12"/>
            <color theme="1"/>
            <rFont val="Aptos Narrow"/>
            <family val="2"/>
            <scheme val="minor"/>
          </rPr>
          <t>was 11,790,000</t>
        </r>
      </text>
    </comment>
    <comment ref="F27" authorId="0" shapeId="0" xr:uid="{5066AE96-188A-8944-9EE8-58CDF366273D}">
      <text>
        <r>
          <rPr>
            <sz val="12"/>
            <color theme="1"/>
            <rFont val="Aptos Narrow"/>
            <family val="2"/>
            <scheme val="minor"/>
          </rPr>
          <t>was 11,990,000</t>
        </r>
      </text>
    </comment>
    <comment ref="F28" authorId="0" shapeId="0" xr:uid="{F1523A50-4C94-2F48-88AB-9AB41990FF8E}">
      <text>
        <r>
          <rPr>
            <sz val="12"/>
            <color theme="1"/>
            <rFont val="Aptos Narrow"/>
            <family val="2"/>
            <scheme val="minor"/>
          </rPr>
          <t>was 9,790,000</t>
        </r>
      </text>
    </comment>
    <comment ref="C29" authorId="0" shapeId="0" xr:uid="{629FACC4-75C3-9E4D-B8AA-733C8CCB5AC0}">
      <text>
        <r>
          <rPr>
            <sz val="12"/>
            <color theme="1"/>
            <rFont val="Aptos Narrow"/>
            <family val="2"/>
            <scheme val="minor"/>
          </rPr>
          <t>was 12,990,000</t>
        </r>
      </text>
    </comment>
    <comment ref="C30" authorId="0" shapeId="0" xr:uid="{999B849E-2A86-6949-97A4-ABA9574204B3}">
      <text>
        <r>
          <rPr>
            <sz val="12"/>
            <color theme="1"/>
            <rFont val="Aptos Narrow"/>
            <family val="2"/>
            <scheme val="minor"/>
          </rPr>
          <t>was 19,490,000</t>
        </r>
      </text>
    </comment>
    <comment ref="D32" authorId="0" shapeId="0" xr:uid="{7B88785F-06DC-9643-A2DC-3A9496445A28}">
      <text>
        <r>
          <rPr>
            <sz val="12"/>
            <color theme="1"/>
            <rFont val="Aptos Narrow"/>
            <family val="2"/>
            <scheme val="minor"/>
          </rPr>
          <t>was 4,290,000</t>
        </r>
      </text>
    </comment>
    <comment ref="C33" authorId="0" shapeId="0" xr:uid="{DA0E1ECB-194F-F745-90C6-86C26E914FC1}">
      <text>
        <r>
          <rPr>
            <sz val="12"/>
            <color theme="1"/>
            <rFont val="Aptos Narrow"/>
            <family val="2"/>
            <scheme val="minor"/>
          </rPr>
          <t>was 3,190,000</t>
        </r>
      </text>
    </comment>
    <comment ref="D33" authorId="0" shapeId="0" xr:uid="{9981C3F7-46E6-E142-A5F4-01ED1570E438}">
      <text>
        <r>
          <rPr>
            <sz val="12"/>
            <color theme="1"/>
            <rFont val="Aptos Narrow"/>
            <family val="2"/>
            <scheme val="minor"/>
          </rPr>
          <t>was 2,990,000</t>
        </r>
      </text>
    </comment>
    <comment ref="D34" authorId="0" shapeId="0" xr:uid="{709039D1-FCBA-4F47-9880-1AB6835706C2}">
      <text>
        <r>
          <rPr>
            <sz val="12"/>
            <color theme="1"/>
            <rFont val="Aptos Narrow"/>
            <family val="2"/>
            <scheme val="minor"/>
          </rPr>
          <t>was 6,190,000</t>
        </r>
      </text>
    </comment>
    <comment ref="D35" authorId="0" shapeId="0" xr:uid="{8821BCA1-25A7-FD49-9E3B-C42C2FAB752E}">
      <text>
        <r>
          <rPr>
            <sz val="12"/>
            <color theme="1"/>
            <rFont val="Aptos Narrow"/>
            <family val="2"/>
            <scheme val="minor"/>
          </rPr>
          <t>was 35,490,000</t>
        </r>
      </text>
    </comment>
    <comment ref="F35" authorId="0" shapeId="0" xr:uid="{C78C299C-7A44-D146-8AA4-6ECD66B16470}">
      <text>
        <r>
          <rPr>
            <sz val="12"/>
            <color theme="1"/>
            <rFont val="Aptos Narrow"/>
            <family val="2"/>
            <scheme val="minor"/>
          </rPr>
          <t>was 35,490,000</t>
        </r>
      </text>
    </comment>
    <comment ref="G36" authorId="0" shapeId="0" xr:uid="{5E710D56-8092-AB4B-831B-30417476A18A}">
      <text>
        <r>
          <rPr>
            <sz val="12"/>
            <color theme="1"/>
            <rFont val="Aptos Narrow"/>
            <family val="2"/>
            <scheme val="minor"/>
          </rPr>
          <t>was 18,290,000</t>
        </r>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D2" authorId="0" shapeId="0" xr:uid="{00DA5611-C23A-6346-8C89-071A39D07B8F}">
      <text>
        <r>
          <rPr>
            <sz val="12"/>
            <color theme="1"/>
            <rFont val="Aptos Narrow"/>
            <family val="2"/>
            <scheme val="minor"/>
          </rPr>
          <t>was 17,490,000</t>
        </r>
      </text>
    </comment>
    <comment ref="E2" authorId="0" shapeId="0" xr:uid="{4C8E0F95-5C1D-6B46-9D9B-6757E4F8F86F}">
      <text>
        <r>
          <rPr>
            <sz val="12"/>
            <color theme="1"/>
            <rFont val="Aptos Narrow"/>
            <family val="2"/>
            <scheme val="minor"/>
          </rPr>
          <t>was 17,290,000</t>
        </r>
      </text>
    </comment>
    <comment ref="F2" authorId="0" shapeId="0" xr:uid="{82FA1E99-5EB3-0F43-BEE9-7C8B654FC82C}">
      <text>
        <r>
          <rPr>
            <sz val="12"/>
            <color theme="1"/>
            <rFont val="Aptos Narrow"/>
            <family val="2"/>
            <scheme val="minor"/>
          </rPr>
          <t>was 17,490,000</t>
        </r>
      </text>
    </comment>
    <comment ref="D3" authorId="0" shapeId="0" xr:uid="{F1FAB09F-C436-DB4D-ADA0-6FB9E011D6E7}">
      <text>
        <r>
          <rPr>
            <sz val="12"/>
            <color theme="1"/>
            <rFont val="Aptos Narrow"/>
            <family val="2"/>
            <scheme val="minor"/>
          </rPr>
          <t>was 24,490,000</t>
        </r>
      </text>
    </comment>
    <comment ref="E3" authorId="0" shapeId="0" xr:uid="{287911E1-4A46-4648-BCA1-F4B0211FFACE}">
      <text>
        <r>
          <rPr>
            <sz val="12"/>
            <color theme="1"/>
            <rFont val="Aptos Narrow"/>
            <family val="2"/>
            <scheme val="minor"/>
          </rPr>
          <t>was 23,590,000</t>
        </r>
      </text>
    </comment>
    <comment ref="F3" authorId="0" shapeId="0" xr:uid="{4D9531D4-CB6F-AE4B-A229-51CE598A133D}">
      <text>
        <r>
          <rPr>
            <sz val="12"/>
            <color theme="1"/>
            <rFont val="Aptos Narrow"/>
            <family val="2"/>
            <scheme val="minor"/>
          </rPr>
          <t>was 24,590,000</t>
        </r>
      </text>
    </comment>
    <comment ref="G3" authorId="0" shapeId="0" xr:uid="{DA8DDCE2-B3CA-474C-81C4-A2781651F5A1}">
      <text>
        <r>
          <rPr>
            <sz val="12"/>
            <color theme="1"/>
            <rFont val="Aptos Narrow"/>
            <family val="2"/>
            <scheme val="minor"/>
          </rPr>
          <t>was 23,990,000</t>
        </r>
      </text>
    </comment>
    <comment ref="D4" authorId="0" shapeId="0" xr:uid="{8FFCABF1-FC74-EF4B-901B-DB8FA0453600}">
      <text>
        <r>
          <rPr>
            <sz val="12"/>
            <color theme="1"/>
            <rFont val="Aptos Narrow"/>
            <family val="2"/>
            <scheme val="minor"/>
          </rPr>
          <t>was 22,990,000</t>
        </r>
      </text>
    </comment>
    <comment ref="E4" authorId="0" shapeId="0" xr:uid="{F1D6AE6B-9DE4-B64C-924C-3D2A4E1760D3}">
      <text>
        <r>
          <rPr>
            <sz val="12"/>
            <color theme="1"/>
            <rFont val="Aptos Narrow"/>
            <family val="2"/>
            <scheme val="minor"/>
          </rPr>
          <t>was 23,290,000
base 26,990,000
discount 500,000
Giảm thêm 500,000 cho khách hàng cũ của Viettel</t>
        </r>
      </text>
    </comment>
    <comment ref="G4" authorId="0" shapeId="0" xr:uid="{59EDD531-22DC-5440-A753-4C0017B6F6F1}">
      <text>
        <r>
          <rPr>
            <sz val="12"/>
            <color theme="1"/>
            <rFont val="Aptos Narrow"/>
            <family val="2"/>
            <scheme val="minor"/>
          </rPr>
          <t>was 22,890,000</t>
        </r>
      </text>
    </comment>
    <comment ref="E5" authorId="0" shapeId="0" xr:uid="{0C3DA857-7615-C94E-9CD0-17DEA85967DA}">
      <text>
        <r>
          <rPr>
            <sz val="12"/>
            <color theme="1"/>
            <rFont val="Aptos Narrow"/>
            <family val="2"/>
            <scheme val="minor"/>
          </rPr>
          <t>was 30,790,000
base 31,290,000
discount 500,000
Giảm thêm 500,000 cho khách hàng cũ của Viettel</t>
        </r>
      </text>
    </comment>
    <comment ref="G5" authorId="0" shapeId="0" xr:uid="{D0F5E788-4218-C142-8211-4F9EA51003FA}">
      <text>
        <r>
          <rPr>
            <sz val="12"/>
            <color rgb="FF000000"/>
            <rFont val="Aptos Narrow"/>
            <family val="2"/>
          </rPr>
          <t>was 31,290,000</t>
        </r>
      </text>
    </comment>
    <comment ref="E6" authorId="0" shapeId="0" xr:uid="{B67C71BE-014B-7840-AEF0-1AF56064AB69}">
      <text>
        <r>
          <rPr>
            <sz val="12"/>
            <color theme="1"/>
            <rFont val="Aptos Narrow"/>
            <family val="2"/>
            <scheme val="minor"/>
          </rPr>
          <t>was 33,490,000
base 34,490,000
discount 500,000
Giảm thêm 500,000 cho khách hàng cũ của Viettel</t>
        </r>
      </text>
    </comment>
    <comment ref="G6" authorId="0" shapeId="0" xr:uid="{DCE7F916-774F-414D-A622-06D573BAD90A}">
      <text>
        <r>
          <rPr>
            <sz val="12"/>
            <color rgb="FF000000"/>
            <rFont val="Aptos Narrow"/>
            <family val="2"/>
          </rPr>
          <t>was 33,990,000</t>
        </r>
      </text>
    </comment>
    <comment ref="D7" authorId="0" shapeId="0" xr:uid="{F8A2A41F-B5F8-0847-BA0F-DCAD061CAB85}">
      <text>
        <r>
          <rPr>
            <sz val="12"/>
            <color rgb="FF000000"/>
            <rFont val="Aptos Narrow"/>
            <family val="2"/>
          </rPr>
          <t>was 14,990,000</t>
        </r>
      </text>
    </comment>
    <comment ref="D8" authorId="0" shapeId="0" xr:uid="{5B998999-D29D-294C-B274-BD720703292C}">
      <text>
        <r>
          <rPr>
            <sz val="12"/>
            <color rgb="FF000000"/>
            <rFont val="Aptos Narrow"/>
            <family val="2"/>
          </rPr>
          <t>was 20,790,000</t>
        </r>
      </text>
    </comment>
    <comment ref="E8" authorId="0" shapeId="0" xr:uid="{F9B801DE-A6B0-E042-B6C6-495B0041252B}">
      <text>
        <r>
          <rPr>
            <sz val="12"/>
            <color theme="1"/>
            <rFont val="Aptos Narrow"/>
            <family val="2"/>
            <scheme val="minor"/>
          </rPr>
          <t>was 20,490,000</t>
        </r>
      </text>
    </comment>
    <comment ref="F8" authorId="0" shapeId="0" xr:uid="{29A164A2-BDE7-4A4F-8E2C-456487464E3C}">
      <text>
        <r>
          <rPr>
            <sz val="12"/>
            <color theme="1"/>
            <rFont val="Aptos Narrow"/>
            <family val="2"/>
            <scheme val="minor"/>
          </rPr>
          <t>was 20,790,000</t>
        </r>
      </text>
    </comment>
    <comment ref="G8" authorId="0" shapeId="0" xr:uid="{F3B06F6C-BCBC-094B-BCC1-9F6900C9A014}">
      <text>
        <r>
          <rPr>
            <sz val="12"/>
            <color rgb="FF000000"/>
            <rFont val="Aptos Narrow"/>
            <family val="2"/>
          </rPr>
          <t>was 20,790,000</t>
        </r>
      </text>
    </comment>
    <comment ref="D10" authorId="0" shapeId="0" xr:uid="{95B66BF1-751D-A842-834F-2BB9AAF1C9A0}">
      <text>
        <r>
          <rPr>
            <sz val="12"/>
            <color rgb="FF000000"/>
            <rFont val="Aptos Narrow"/>
            <family val="2"/>
          </rPr>
          <t>was 18,790,000</t>
        </r>
      </text>
    </comment>
    <comment ref="E10" authorId="0" shapeId="0" xr:uid="{C5902258-0262-584B-A953-E0FD26FA83AF}">
      <text>
        <r>
          <rPr>
            <sz val="12"/>
            <color theme="1"/>
            <rFont val="Aptos Narrow"/>
            <family val="2"/>
            <scheme val="minor"/>
          </rPr>
          <t>was 17,790,000</t>
        </r>
      </text>
    </comment>
    <comment ref="F10" authorId="0" shapeId="0" xr:uid="{0821512D-06CC-574B-945C-2DBCCEB0CAF7}">
      <text>
        <r>
          <rPr>
            <sz val="12"/>
            <color theme="1"/>
            <rFont val="Aptos Narrow"/>
            <family val="2"/>
            <scheme val="minor"/>
          </rPr>
          <t>was 18,790,000</t>
        </r>
      </text>
    </comment>
    <comment ref="G10" authorId="0" shapeId="0" xr:uid="{31A01020-0C51-AB43-868E-33665F8D808D}">
      <text>
        <r>
          <rPr>
            <sz val="12"/>
            <color theme="1"/>
            <rFont val="Aptos Narrow"/>
            <family val="2"/>
            <scheme val="minor"/>
          </rPr>
          <t>was 17,990,000</t>
        </r>
      </text>
    </comment>
    <comment ref="C12" authorId="0" shapeId="0" xr:uid="{1B9A97DD-1750-F64E-A95C-4F37B99D0B44}">
      <text>
        <r>
          <rPr>
            <sz val="12"/>
            <color theme="1"/>
            <rFont val="Aptos Narrow"/>
            <family val="2"/>
            <scheme val="minor"/>
          </rPr>
          <t>was 13,990,000</t>
        </r>
      </text>
    </comment>
    <comment ref="D13" authorId="0" shapeId="0" xr:uid="{DB061BD2-803B-484C-8AF8-C1670463FE6B}">
      <text>
        <r>
          <rPr>
            <sz val="12"/>
            <color theme="1"/>
            <rFont val="Aptos Narrow"/>
            <family val="2"/>
            <scheme val="minor"/>
          </rPr>
          <t>was 11,990,000</t>
        </r>
      </text>
    </comment>
    <comment ref="G13" authorId="0" shapeId="0" xr:uid="{A16774D2-A93F-AC4C-932C-1A22967A0DAE}">
      <text>
        <r>
          <rPr>
            <sz val="12"/>
            <color rgb="FF000000"/>
            <rFont val="Aptos Narrow"/>
            <family val="2"/>
          </rPr>
          <t>was 12,590,000</t>
        </r>
      </text>
    </comment>
    <comment ref="E14" authorId="0" shapeId="0" xr:uid="{DA86B8C8-984B-894E-A521-5B45840647A1}">
      <text>
        <r>
          <rPr>
            <sz val="12"/>
            <color theme="1"/>
            <rFont val="Aptos Narrow"/>
            <family val="2"/>
            <scheme val="minor"/>
          </rPr>
          <t>was 13,990,000
base 14,190,000
discount 200,000
Giảm thêm 200,000 cho học sinh, sinh viên, giáo viên</t>
        </r>
      </text>
    </comment>
    <comment ref="G14" authorId="0" shapeId="0" xr:uid="{35F640E9-7F37-814B-93AA-D57888F18E83}">
      <text>
        <r>
          <rPr>
            <sz val="12"/>
            <color theme="1"/>
            <rFont val="Aptos Narrow"/>
            <family val="2"/>
            <scheme val="minor"/>
          </rPr>
          <t>was 14,190,000</t>
        </r>
      </text>
    </comment>
    <comment ref="E15" authorId="0" shapeId="0" xr:uid="{0C765A73-D9BF-044B-9B61-9D5B02377B43}">
      <text>
        <r>
          <rPr>
            <sz val="12"/>
            <color rgb="FF000000"/>
            <rFont val="Aptos Narrow"/>
            <family val="2"/>
          </rPr>
          <t xml:space="preserve">was 11,790,000
</t>
        </r>
        <r>
          <rPr>
            <sz val="12"/>
            <color rgb="FF000000"/>
            <rFont val="Aptos Narrow"/>
            <family val="2"/>
          </rPr>
          <t xml:space="preserve">base 11,990,000
</t>
        </r>
        <r>
          <rPr>
            <sz val="12"/>
            <color rgb="FF000000"/>
            <rFont val="Aptos Narrow"/>
            <family val="2"/>
          </rPr>
          <t xml:space="preserve">discount 200,000
</t>
        </r>
        <r>
          <rPr>
            <sz val="12"/>
            <color rgb="FF000000"/>
            <rFont val="Aptos Narrow"/>
            <family val="2"/>
          </rPr>
          <t>Giảm thêm 200,000 cho học sinh, sinh viên, giáo viên</t>
        </r>
      </text>
    </comment>
    <comment ref="F16" authorId="0" shapeId="0" xr:uid="{FFF76075-1221-6842-BCE8-8BF6D5469A6C}">
      <text>
        <r>
          <rPr>
            <sz val="12"/>
            <color rgb="FF000000"/>
            <rFont val="Aptos Narrow"/>
            <family val="2"/>
          </rPr>
          <t>was 17,990,000</t>
        </r>
      </text>
    </comment>
    <comment ref="E17" authorId="0" shapeId="0" xr:uid="{CCC35719-A285-D744-811D-E0BC16CBD62F}">
      <text>
        <r>
          <rPr>
            <sz val="12"/>
            <color theme="1"/>
            <rFont val="Aptos Narrow"/>
            <family val="2"/>
            <scheme val="minor"/>
          </rPr>
          <t>was 18,290,000
base 18,490,000
discount 200,000
Giảm thêm 200,000 cho học sinh, sinh viên, giáo viên</t>
        </r>
      </text>
    </comment>
    <comment ref="D18" authorId="0" shapeId="0" xr:uid="{FFD0AE15-1B78-D74D-9707-9F830495DA02}">
      <text>
        <r>
          <rPr>
            <sz val="12"/>
            <color theme="1"/>
            <rFont val="Aptos Narrow"/>
            <family val="2"/>
            <scheme val="minor"/>
          </rPr>
          <t>was 21,990,000</t>
        </r>
      </text>
    </comment>
    <comment ref="E19" authorId="0" shapeId="0" xr:uid="{5B025035-534D-C244-865B-DBA4B54A9CF3}">
      <text>
        <r>
          <rPr>
            <sz val="12"/>
            <color theme="1"/>
            <rFont val="Aptos Narrow"/>
            <family val="2"/>
            <scheme val="minor"/>
          </rPr>
          <t>was 23,790,000
base 23,990,000
discount 200,000
Giảm thêm 200,000 cho học sinh, sinh viên, giáo viên</t>
        </r>
      </text>
    </comment>
    <comment ref="G20" authorId="0" shapeId="0" xr:uid="{561D751D-BAFF-E84A-B12A-E5FFCF947A88}">
      <text>
        <r>
          <rPr>
            <sz val="12"/>
            <color theme="1"/>
            <rFont val="Aptos Narrow"/>
            <family val="2"/>
            <scheme val="minor"/>
          </rPr>
          <t>was 32,990,000</t>
        </r>
      </text>
    </comment>
    <comment ref="G21" authorId="0" shapeId="0" xr:uid="{6A5EA0E3-6BA0-5D41-8753-B34F645F51FA}">
      <text>
        <r>
          <rPr>
            <sz val="12"/>
            <color theme="1"/>
            <rFont val="Aptos Narrow"/>
            <family val="2"/>
            <scheme val="minor"/>
          </rPr>
          <t>was 44,590,000</t>
        </r>
      </text>
    </comment>
    <comment ref="C22" authorId="0" shapeId="0" xr:uid="{78811D04-7205-CE40-A87F-FE2B7FEB39CD}">
      <text>
        <r>
          <rPr>
            <sz val="12"/>
            <color theme="1"/>
            <rFont val="Aptos Narrow"/>
            <family val="2"/>
            <scheme val="minor"/>
          </rPr>
          <t>was 6,590,000</t>
        </r>
      </text>
    </comment>
    <comment ref="D22" authorId="0" shapeId="0" xr:uid="{B6DD79AD-E4AA-CE42-8F41-53F494AA1AF3}">
      <text>
        <r>
          <rPr>
            <sz val="12"/>
            <color theme="1"/>
            <rFont val="Aptos Narrow"/>
            <family val="2"/>
            <scheme val="minor"/>
          </rPr>
          <t>was 6,490,000</t>
        </r>
      </text>
    </comment>
    <comment ref="E22" authorId="0" shapeId="0" xr:uid="{C0842EA9-77EF-FD4C-AE5C-1B1CB11738F4}">
      <text>
        <r>
          <rPr>
            <sz val="12"/>
            <color theme="1"/>
            <rFont val="Aptos Narrow"/>
            <family val="2"/>
            <scheme val="minor"/>
          </rPr>
          <t>was 5,990,000</t>
        </r>
      </text>
    </comment>
    <comment ref="F22" authorId="0" shapeId="0" xr:uid="{FD8EB504-B00B-1847-9FE0-22E1890DDC5E}">
      <text>
        <r>
          <rPr>
            <sz val="12"/>
            <color theme="1"/>
            <rFont val="Aptos Narrow"/>
            <family val="2"/>
            <scheme val="minor"/>
          </rPr>
          <t>was 6,290,000</t>
        </r>
      </text>
    </comment>
    <comment ref="G22" authorId="0" shapeId="0" xr:uid="{59BA3512-D159-3247-9F7F-875EE4C7AD2E}">
      <text>
        <r>
          <rPr>
            <sz val="12"/>
            <color rgb="FF000000"/>
            <rFont val="Aptos Narrow"/>
            <family val="2"/>
          </rPr>
          <t>was 6,290,000</t>
        </r>
      </text>
    </comment>
    <comment ref="C23" authorId="0" shapeId="0" xr:uid="{9DB168CD-7BBC-CC4E-8B53-03E13E1C2705}">
      <text>
        <r>
          <rPr>
            <sz val="12"/>
            <color rgb="FF000000"/>
            <rFont val="Aptos Narrow"/>
            <family val="2"/>
          </rPr>
          <t>was 8,190,000</t>
        </r>
      </text>
    </comment>
    <comment ref="D23" authorId="0" shapeId="0" xr:uid="{468629DA-7634-3043-8B02-13A64DC61F5D}">
      <text>
        <r>
          <rPr>
            <sz val="12"/>
            <color theme="1"/>
            <rFont val="Aptos Narrow"/>
            <family val="2"/>
            <scheme val="minor"/>
          </rPr>
          <t>was 7,990,000</t>
        </r>
      </text>
    </comment>
    <comment ref="E23" authorId="0" shapeId="0" xr:uid="{6BA7E472-19B7-EA48-89AB-0080769DB85A}">
      <text>
        <r>
          <rPr>
            <sz val="12"/>
            <color theme="1"/>
            <rFont val="Aptos Narrow"/>
            <family val="2"/>
            <scheme val="minor"/>
          </rPr>
          <t>was 7,790,000</t>
        </r>
      </text>
    </comment>
    <comment ref="F23" authorId="0" shapeId="0" xr:uid="{6E314C18-4CC1-5D42-9CD3-35DDA8770F03}">
      <text>
        <r>
          <rPr>
            <sz val="12"/>
            <color theme="1"/>
            <rFont val="Aptos Narrow"/>
            <family val="2"/>
            <scheme val="minor"/>
          </rPr>
          <t>was 7,990,000
html 7,990,000
risk OVERRIDE_USED
confidence OVERRIDE
CPS HTML/server returned 7690000 on 2026-06-05 while browser-visible Hanoi price was confirmed as 7990000.</t>
        </r>
      </text>
    </comment>
    <comment ref="G23" authorId="0" shapeId="0" xr:uid="{66DCFC4B-D7D0-1B4F-8BDF-47D5E7270699}">
      <text>
        <r>
          <rPr>
            <sz val="12"/>
            <color rgb="FF000000"/>
            <rFont val="Aptos Narrow"/>
            <family val="2"/>
          </rPr>
          <t>was 7,690,000</t>
        </r>
      </text>
    </comment>
    <comment ref="C24" authorId="0" shapeId="0" xr:uid="{12D633E2-82F5-0A4F-BDC0-ED9065ED2DA7}">
      <text>
        <r>
          <rPr>
            <sz val="12"/>
            <color theme="1"/>
            <rFont val="Aptos Narrow"/>
            <family val="2"/>
            <scheme val="minor"/>
          </rPr>
          <t>was 7,490,000</t>
        </r>
      </text>
    </comment>
    <comment ref="D24" authorId="0" shapeId="0" xr:uid="{39AC8474-F936-1D47-9311-430B3FBDF10C}">
      <text>
        <r>
          <rPr>
            <sz val="12"/>
            <color rgb="FF000000"/>
            <rFont val="Aptos Narrow"/>
            <family val="2"/>
          </rPr>
          <t>was 7,290,000</t>
        </r>
      </text>
    </comment>
    <comment ref="E24" authorId="0" shapeId="0" xr:uid="{9BD53F17-DCE6-2E4D-B248-6E1C9D9218BB}">
      <text>
        <r>
          <rPr>
            <sz val="12"/>
            <color theme="1"/>
            <rFont val="Aptos Narrow"/>
            <family val="2"/>
            <scheme val="minor"/>
          </rPr>
          <t>was 6,490,000</t>
        </r>
      </text>
    </comment>
    <comment ref="F24" authorId="0" shapeId="0" xr:uid="{19C02267-2E67-224A-B884-B636C6DC3CF2}">
      <text>
        <r>
          <rPr>
            <sz val="12"/>
            <color theme="1"/>
            <rFont val="Aptos Narrow"/>
            <family val="2"/>
            <scheme val="minor"/>
          </rPr>
          <t>was 7,290,000</t>
        </r>
      </text>
    </comment>
    <comment ref="G24" authorId="0" shapeId="0" xr:uid="{B70659AB-6746-7344-A8FE-82E0DCFA3D3C}">
      <text>
        <r>
          <rPr>
            <sz val="12"/>
            <color rgb="FF000000"/>
            <rFont val="Aptos Narrow"/>
            <family val="2"/>
          </rPr>
          <t>was 6,990,000</t>
        </r>
      </text>
    </comment>
    <comment ref="D25" authorId="0" shapeId="0" xr:uid="{D8D9C347-3E3C-B743-91AB-B2B0218BC420}">
      <text>
        <r>
          <rPr>
            <sz val="12"/>
            <color theme="1"/>
            <rFont val="Aptos Narrow"/>
            <family val="2"/>
            <scheme val="minor"/>
          </rPr>
          <t>was 8,790,000</t>
        </r>
      </text>
    </comment>
    <comment ref="E25" authorId="0" shapeId="0" xr:uid="{BBD7BCFE-80D8-F24A-A5C8-AF5D28495387}">
      <text>
        <r>
          <rPr>
            <sz val="12"/>
            <color rgb="FF000000"/>
            <rFont val="Aptos Narrow"/>
            <family val="2"/>
          </rPr>
          <t>was 7,990,000</t>
        </r>
      </text>
    </comment>
    <comment ref="F25" authorId="0" shapeId="0" xr:uid="{BCD49E1B-0F8B-7345-8959-C1C8DF38202D}">
      <text>
        <r>
          <rPr>
            <sz val="12"/>
            <color theme="1"/>
            <rFont val="Aptos Narrow"/>
            <family val="2"/>
            <scheme val="minor"/>
          </rPr>
          <t>was 8,490,000
html 8,490,000
risk OVERRIDE_USED
confidence OVERRIDE
Direct link corrected from 40mm 5G to 44mm 5G on 2026-06-05; browser-visible Hanoi price confirmed as 8490000.</t>
        </r>
      </text>
    </comment>
    <comment ref="G25" authorId="0" shapeId="0" xr:uid="{67E1EB27-FF19-7843-A2A9-0072A3BF14E9}">
      <text>
        <r>
          <rPr>
            <sz val="12"/>
            <color rgb="FF000000"/>
            <rFont val="Aptos Narrow"/>
            <family val="2"/>
          </rPr>
          <t>was 8,490,000</t>
        </r>
      </text>
    </comment>
    <comment ref="C26" authorId="0" shapeId="0" xr:uid="{5771CC4A-CBA3-E147-A520-1AD193AFBE3B}">
      <text>
        <r>
          <rPr>
            <sz val="12"/>
            <color theme="1"/>
            <rFont val="Aptos Narrow"/>
            <family val="2"/>
            <scheme val="minor"/>
          </rPr>
          <t>was 9,390,000</t>
        </r>
      </text>
    </comment>
    <comment ref="D26" authorId="0" shapeId="0" xr:uid="{044EDFDF-792F-9F4E-86D1-CB1085A94F45}">
      <text>
        <r>
          <rPr>
            <sz val="12"/>
            <color theme="1"/>
            <rFont val="Aptos Narrow"/>
            <family val="2"/>
            <scheme val="minor"/>
          </rPr>
          <t>was 9,190,000</t>
        </r>
      </text>
    </comment>
    <comment ref="E26" authorId="0" shapeId="0" xr:uid="{CF07D89C-4D46-0A4F-8F42-18469470F3C2}">
      <text>
        <r>
          <rPr>
            <sz val="12"/>
            <color rgb="FF000000"/>
            <rFont val="Aptos Narrow"/>
            <family val="2"/>
          </rPr>
          <t>was 8,690,000</t>
        </r>
      </text>
    </comment>
    <comment ref="F26" authorId="0" shapeId="0" xr:uid="{2B4FB917-828D-7B42-87A7-286540A50573}">
      <text>
        <r>
          <rPr>
            <sz val="12"/>
            <color theme="1"/>
            <rFont val="Aptos Narrow"/>
            <family val="2"/>
            <scheme val="minor"/>
          </rPr>
          <t>was 8,990,000</t>
        </r>
      </text>
    </comment>
    <comment ref="G26" authorId="0" shapeId="0" xr:uid="{AA645498-C29D-F741-8C5A-8456641BE310}">
      <text>
        <r>
          <rPr>
            <sz val="12"/>
            <color theme="1"/>
            <rFont val="Aptos Narrow"/>
            <family val="2"/>
            <scheme val="minor"/>
          </rPr>
          <t>was 8,890,000</t>
        </r>
      </text>
    </comment>
    <comment ref="C27" authorId="0" shapeId="0" xr:uid="{BDFB6455-669F-D54D-A819-35CDFC4FDDB6}">
      <text>
        <r>
          <rPr>
            <sz val="12"/>
            <color theme="1"/>
            <rFont val="Aptos Narrow"/>
            <family val="2"/>
            <scheme val="minor"/>
          </rPr>
          <t>was 12,290,000</t>
        </r>
      </text>
    </comment>
    <comment ref="D27" authorId="0" shapeId="0" xr:uid="{D427657E-E259-E84B-A72E-CCD7A8B960C5}">
      <text>
        <r>
          <rPr>
            <sz val="12"/>
            <color theme="1"/>
            <rFont val="Aptos Narrow"/>
            <family val="2"/>
            <scheme val="minor"/>
          </rPr>
          <t>was 12,090,000</t>
        </r>
      </text>
    </comment>
    <comment ref="E27" authorId="0" shapeId="0" xr:uid="{3DF96EF2-016E-C241-8C6C-46B9C1D4B8E8}">
      <text>
        <r>
          <rPr>
            <sz val="12"/>
            <color theme="1"/>
            <rFont val="Aptos Narrow"/>
            <family val="2"/>
            <scheme val="minor"/>
          </rPr>
          <t>was 11,990,000</t>
        </r>
      </text>
    </comment>
    <comment ref="G27" authorId="0" shapeId="0" xr:uid="{57D34D35-2A40-B346-9019-3CB498B81799}">
      <text>
        <r>
          <rPr>
            <sz val="12"/>
            <color rgb="FF000000"/>
            <rFont val="Aptos Narrow"/>
            <family val="2"/>
          </rPr>
          <t>was 11,790,000</t>
        </r>
      </text>
    </comment>
    <comment ref="C28" authorId="0" shapeId="0" xr:uid="{903ED430-F57B-2E4D-B47A-6F7A2769C5F3}">
      <text>
        <r>
          <rPr>
            <sz val="12"/>
            <color theme="1"/>
            <rFont val="Aptos Narrow"/>
            <family val="2"/>
            <scheme val="minor"/>
          </rPr>
          <t>was 10,190,000</t>
        </r>
      </text>
    </comment>
    <comment ref="D28" authorId="0" shapeId="0" xr:uid="{CA6DD10C-C5F9-114C-8A26-C03CA346E028}">
      <text>
        <r>
          <rPr>
            <sz val="12"/>
            <color theme="1"/>
            <rFont val="Aptos Narrow"/>
            <family val="2"/>
            <scheme val="minor"/>
          </rPr>
          <t>was 9,990,000</t>
        </r>
      </text>
    </comment>
    <comment ref="E28" authorId="0" shapeId="0" xr:uid="{98C573F7-3A27-0A43-BF43-59E59FFDFF58}">
      <text>
        <r>
          <rPr>
            <sz val="12"/>
            <color rgb="FF000000"/>
            <rFont val="Aptos Narrow"/>
            <family val="2"/>
          </rPr>
          <t>was 9,690,000</t>
        </r>
      </text>
    </comment>
    <comment ref="F28" authorId="0" shapeId="0" xr:uid="{CBA257FF-E01D-CA48-89E9-6D652541DB40}">
      <text>
        <r>
          <rPr>
            <sz val="12"/>
            <color theme="1"/>
            <rFont val="Aptos Narrow"/>
            <family val="2"/>
            <scheme val="minor"/>
          </rPr>
          <t>was 9,990,000</t>
        </r>
      </text>
    </comment>
    <comment ref="G28" authorId="0" shapeId="0" xr:uid="{F8E7ACC7-F3F5-434B-B8A6-02CA626D3BF8}">
      <text>
        <r>
          <rPr>
            <sz val="12"/>
            <color theme="1"/>
            <rFont val="Aptos Narrow"/>
            <family val="2"/>
            <scheme val="minor"/>
          </rPr>
          <t>was 9,690,000</t>
        </r>
      </text>
    </comment>
    <comment ref="C29" authorId="0" shapeId="0" xr:uid="{8F86EEB7-B16D-0A4E-B8F8-F6A4EA258DA9}">
      <text>
        <r>
          <rPr>
            <sz val="12"/>
            <color theme="1"/>
            <rFont val="Aptos Narrow"/>
            <family val="2"/>
            <scheme val="minor"/>
          </rPr>
          <t>was 13,190,000</t>
        </r>
      </text>
    </comment>
    <comment ref="D29" authorId="0" shapeId="0" xr:uid="{0B752A4D-8D52-9042-89A8-5110226B71E1}">
      <text>
        <r>
          <rPr>
            <sz val="12"/>
            <color theme="1"/>
            <rFont val="Aptos Narrow"/>
            <family val="2"/>
            <scheme val="minor"/>
          </rPr>
          <t>was 12,890,000</t>
        </r>
      </text>
    </comment>
    <comment ref="F29" authorId="0" shapeId="0" xr:uid="{CBBC6952-462B-FB44-A91C-465FD29C855A}">
      <text>
        <r>
          <rPr>
            <sz val="12"/>
            <color rgb="FF000000"/>
            <rFont val="Aptos Narrow"/>
            <family val="2"/>
          </rPr>
          <t>was 12,890,000</t>
        </r>
      </text>
    </comment>
    <comment ref="G29" authorId="0" shapeId="0" xr:uid="{F481666F-0CB6-434F-A303-D62989A16BE8}">
      <text>
        <r>
          <rPr>
            <sz val="12"/>
            <color theme="1"/>
            <rFont val="Aptos Narrow"/>
            <family val="2"/>
            <scheme val="minor"/>
          </rPr>
          <t>was 12,690,000</t>
        </r>
      </text>
    </comment>
    <comment ref="C30" authorId="0" shapeId="0" xr:uid="{546186A8-80B0-3C41-B6AF-72B6E979D7A4}">
      <text>
        <r>
          <rPr>
            <sz val="12"/>
            <color theme="1"/>
            <rFont val="Aptos Narrow"/>
            <family val="2"/>
            <scheme val="minor"/>
          </rPr>
          <t>was OOS</t>
        </r>
      </text>
    </comment>
    <comment ref="D30" authorId="0" shapeId="0" xr:uid="{63621ED8-A632-7246-9485-620AE279FCF9}">
      <text>
        <r>
          <rPr>
            <sz val="12"/>
            <color rgb="FF000000"/>
            <rFont val="Aptos Narrow"/>
            <family val="2"/>
          </rPr>
          <t>was 18,890,000</t>
        </r>
      </text>
    </comment>
    <comment ref="E30" authorId="0" shapeId="0" xr:uid="{EAE1D7EE-6618-814C-8CC0-B9E1FEAE25E9}">
      <text>
        <r>
          <rPr>
            <sz val="12"/>
            <color rgb="FF000000"/>
            <rFont val="Aptos Narrow"/>
            <family val="2"/>
          </rPr>
          <t>was 17,990,000</t>
        </r>
      </text>
    </comment>
    <comment ref="F30" authorId="0" shapeId="0" xr:uid="{8E6C5EAF-40B1-5242-8C87-A16648C39EE5}">
      <text>
        <r>
          <rPr>
            <sz val="12"/>
            <color theme="1"/>
            <rFont val="Aptos Narrow"/>
            <family val="2"/>
            <scheme val="minor"/>
          </rPr>
          <t>was 18,990,000</t>
        </r>
      </text>
    </comment>
    <comment ref="G30" authorId="0" shapeId="0" xr:uid="{51D1C84B-64B4-1E48-A2DC-C145FB8AD421}">
      <text>
        <r>
          <rPr>
            <sz val="12"/>
            <color theme="1"/>
            <rFont val="Aptos Narrow"/>
            <family val="2"/>
            <scheme val="minor"/>
          </rPr>
          <t>was 18,990,000</t>
        </r>
      </text>
    </comment>
    <comment ref="C32" authorId="0" shapeId="0" xr:uid="{8824163A-A1CD-C84D-9719-12EB1EF38BC7}">
      <text>
        <r>
          <rPr>
            <sz val="12"/>
            <color theme="1"/>
            <rFont val="Aptos Narrow"/>
            <family val="2"/>
            <scheme val="minor"/>
          </rPr>
          <t>was 4,390,000</t>
        </r>
      </text>
    </comment>
    <comment ref="E32" authorId="0" shapeId="0" xr:uid="{396DAA13-470D-BF40-8648-0F533D9FBF3E}">
      <text>
        <r>
          <rPr>
            <sz val="12"/>
            <color theme="1"/>
            <rFont val="Aptos Narrow"/>
            <family val="2"/>
            <scheme val="minor"/>
          </rPr>
          <t>was 4,190,000</t>
        </r>
      </text>
    </comment>
    <comment ref="F32" authorId="0" shapeId="0" xr:uid="{4B8C8679-BF37-844D-80DC-E3BF56159342}">
      <text>
        <r>
          <rPr>
            <sz val="12"/>
            <color theme="1"/>
            <rFont val="Aptos Narrow"/>
            <family val="2"/>
            <scheme val="minor"/>
          </rPr>
          <t>was 4,290,000</t>
        </r>
      </text>
    </comment>
    <comment ref="C33" authorId="0" shapeId="0" xr:uid="{2E64DF9D-B8A2-9E4E-BBE7-55DE9CB72488}">
      <text>
        <r>
          <rPr>
            <sz val="12"/>
            <color theme="1"/>
            <rFont val="Aptos Narrow"/>
            <family val="2"/>
            <scheme val="minor"/>
          </rPr>
          <t>was 2,990,000</t>
        </r>
      </text>
    </comment>
    <comment ref="E33" authorId="0" shapeId="0" xr:uid="{62270C2B-7BB9-9E49-A860-D1134BFD0F3F}">
      <text>
        <r>
          <rPr>
            <sz val="12"/>
            <color rgb="FF000000"/>
            <rFont val="Aptos Narrow"/>
            <family val="2"/>
          </rPr>
          <t>was 2,890,000</t>
        </r>
      </text>
    </comment>
    <comment ref="F33" authorId="0" shapeId="0" xr:uid="{DBECEA61-2ACD-624F-A41F-7ABFEECDBA3F}">
      <text>
        <r>
          <rPr>
            <sz val="12"/>
            <color theme="1"/>
            <rFont val="Aptos Narrow"/>
            <family val="2"/>
            <scheme val="minor"/>
          </rPr>
          <t>was 3,090,000</t>
        </r>
      </text>
    </comment>
    <comment ref="G33" authorId="0" shapeId="0" xr:uid="{AF4AF13A-D808-944E-B112-CB09EFF304F0}">
      <text>
        <r>
          <rPr>
            <sz val="12"/>
            <color theme="1"/>
            <rFont val="Aptos Narrow"/>
            <family val="2"/>
            <scheme val="minor"/>
          </rPr>
          <t>was 2,990,000</t>
        </r>
      </text>
    </comment>
    <comment ref="C34" authorId="0" shapeId="0" xr:uid="{27D0E9BB-C380-CF49-94DA-D2E9B52F1216}">
      <text>
        <r>
          <rPr>
            <sz val="12"/>
            <color theme="1"/>
            <rFont val="Aptos Narrow"/>
            <family val="2"/>
            <scheme val="minor"/>
          </rPr>
          <t>was 6,190,000</t>
        </r>
      </text>
    </comment>
    <comment ref="E34" authorId="0" shapeId="0" xr:uid="{BD0E325B-5299-9B4D-A87A-8A2800183255}">
      <text>
        <r>
          <rPr>
            <sz val="12"/>
            <color theme="1"/>
            <rFont val="Aptos Narrow"/>
            <family val="2"/>
            <scheme val="minor"/>
          </rPr>
          <t>was 5,890,000</t>
        </r>
      </text>
    </comment>
    <comment ref="F34" authorId="0" shapeId="0" xr:uid="{4338C558-962F-444C-9D57-ED12F8AFB171}">
      <text>
        <r>
          <rPr>
            <sz val="12"/>
            <color theme="1"/>
            <rFont val="Aptos Narrow"/>
            <family val="2"/>
            <scheme val="minor"/>
          </rPr>
          <t>was 6,190,000</t>
        </r>
      </text>
    </comment>
    <comment ref="G34" authorId="0" shapeId="0" xr:uid="{B9EC729E-F998-0543-8188-C5463DECF5AF}">
      <text>
        <r>
          <rPr>
            <sz val="12"/>
            <color theme="1"/>
            <rFont val="Aptos Narrow"/>
            <family val="2"/>
            <scheme val="minor"/>
          </rPr>
          <t>was 5,990,000</t>
        </r>
      </text>
    </comment>
    <comment ref="C35" authorId="0" shapeId="0" xr:uid="{BCBDD0EA-B7A1-9A49-B676-4045DDDD90D9}">
      <text>
        <r>
          <rPr>
            <sz val="12"/>
            <color theme="1"/>
            <rFont val="Aptos Narrow"/>
            <family val="2"/>
            <scheme val="minor"/>
          </rPr>
          <t>was 35,490,000</t>
        </r>
      </text>
    </comment>
    <comment ref="G39" authorId="0" shapeId="0" xr:uid="{A2719AB4-9E7E-644A-A14F-FC11BFC27BAF}">
      <text>
        <r>
          <rPr>
            <sz val="12"/>
            <color theme="1"/>
            <rFont val="Aptos Narrow"/>
            <family val="2"/>
            <scheme val="minor"/>
          </rPr>
          <t>was 49,990,000</t>
        </r>
      </text>
    </comment>
  </commentList>
</comments>
</file>

<file path=xl/sharedStrings.xml><?xml version="1.0" encoding="utf-8"?>
<sst xmlns="http://schemas.openxmlformats.org/spreadsheetml/2006/main" count="8995" uniqueCount="268">
  <si>
    <t>MW</t>
  </si>
  <si>
    <t>TZ</t>
  </si>
  <si>
    <t>FPT</t>
  </si>
  <si>
    <t>CPS</t>
  </si>
  <si>
    <t>Hoàng Hà</t>
  </si>
  <si>
    <t>SD</t>
  </si>
  <si>
    <t>Viettel</t>
  </si>
  <si>
    <t>iPhone 15 128Gb</t>
  </si>
  <si>
    <t>iPhone 15 128 GB</t>
  </si>
  <si>
    <t>iPhone 15  128Gb</t>
  </si>
  <si>
    <t>iPhone 15 128 Gb</t>
  </si>
  <si>
    <t xml:space="preserve">iPhone 15 Plus 128Gb </t>
  </si>
  <si>
    <t>iPhone 15 Plus 128Gb</t>
  </si>
  <si>
    <t>iPhone 15 Plus  128Gb</t>
  </si>
  <si>
    <t>iPhone 15 Plus 128 GB</t>
  </si>
  <si>
    <t>iPhone 15  Plus 128Gb</t>
  </si>
  <si>
    <t>iPhone 15 Plus 128 Gb</t>
  </si>
  <si>
    <t>iPhone 15  Pro 128Gb</t>
  </si>
  <si>
    <t>iPhone 15 Pro 128Gb</t>
  </si>
  <si>
    <t>iPhone 15 Pro 128 GB</t>
  </si>
  <si>
    <t>iPhone 15 Pro  128Gb</t>
  </si>
  <si>
    <t>iPhone 15 Pro 128 Gb</t>
  </si>
  <si>
    <t>iPhone 15 Pro Max 1256Gb</t>
  </si>
  <si>
    <t>iPhone 15 Pro Max 256Gb</t>
  </si>
  <si>
    <t>iPhone 15 Pro Max  256Gb</t>
  </si>
  <si>
    <t>iPhone 15 Pro Max 256 GB</t>
  </si>
  <si>
    <t>iPhone 15 Pro Max 128Gb</t>
  </si>
  <si>
    <t>iPhone 15 Pro Max 256 Gb</t>
  </si>
  <si>
    <t>iPhone 14 128 Gb</t>
  </si>
  <si>
    <t>iPhone 14 Pro Max 128GB</t>
  </si>
  <si>
    <t>iPhone 14 Pro Max 128Gb</t>
  </si>
  <si>
    <t>OOS</t>
  </si>
  <si>
    <t>iPhone 14 128 GB</t>
  </si>
  <si>
    <t>N/A</t>
  </si>
  <si>
    <t>iPhone 14 Plus 128GB</t>
  </si>
  <si>
    <t>iPhone 14 Pro 128Gb</t>
  </si>
  <si>
    <t>iPhone 14 Plus 128Gb</t>
  </si>
  <si>
    <t>iPhone 13  128GB</t>
  </si>
  <si>
    <t>iPhone 14  128GB</t>
  </si>
  <si>
    <t>iPhone 14 Pro 128GB</t>
  </si>
  <si>
    <t>iPhone 14 128GB</t>
  </si>
  <si>
    <t>iPhone 14 Pro Max 256Gb</t>
  </si>
  <si>
    <t>iPhone 12 64GB</t>
  </si>
  <si>
    <t>iPhone 14 128Gb</t>
  </si>
  <si>
    <t>iPhone 14 128</t>
  </si>
  <si>
    <t>iPhone 13 128GB</t>
  </si>
  <si>
    <t>iPhone 11 64GB</t>
  </si>
  <si>
    <t>iPhone 12  64GB</t>
  </si>
  <si>
    <t>MacBook Air M3 13' 256Gb</t>
  </si>
  <si>
    <t>MacBook Air M3 15' 256Gb</t>
  </si>
  <si>
    <t>iPad Pro M2 (Wi-fi 11” 128GB)</t>
  </si>
  <si>
    <t xml:space="preserve">MacBook Pro  M3 14' </t>
  </si>
  <si>
    <t>iPad Air 5 (Wi-fi 64GB)</t>
  </si>
  <si>
    <t>MacBook Pro  M3 Max 14'</t>
  </si>
  <si>
    <t>iPad Mini 6 (Wi-fi 64GB)</t>
  </si>
  <si>
    <t>12,190,000</t>
  </si>
  <si>
    <t>MacBook Air M1</t>
  </si>
  <si>
    <t>iPad 10th  (Wi-fi 64GB)</t>
  </si>
  <si>
    <t>MacBook Air M2</t>
  </si>
  <si>
    <t>iPad 9th  (Wi-fi 64GB)</t>
  </si>
  <si>
    <t>Watch S8 (41mm GPS)</t>
  </si>
  <si>
    <t>MacBook Pro M2</t>
  </si>
  <si>
    <t>Watch S9 (41mm GPS)</t>
  </si>
  <si>
    <t>iPad Pro M1 (Wi-fi 11” 128GB)</t>
  </si>
  <si>
    <t>Watch S9 (45mm GPS)</t>
  </si>
  <si>
    <t>Watch SE 2022 (40mm GPS)</t>
  </si>
  <si>
    <t>iPad Gen 10th (Wi-fi 64GB)</t>
  </si>
  <si>
    <t>Watch SE 2023 (40mm GPS)</t>
  </si>
  <si>
    <t>Watch S9 (41mm LTE)</t>
  </si>
  <si>
    <t>Watch  Ultra ( 49mm)</t>
  </si>
  <si>
    <t>iPad 9th  (Wi-fi 64GB)</t>
  </si>
  <si>
    <t>Watch  Ultra 2 ( 49mm)</t>
  </si>
  <si>
    <t>Watch SE 3 (40mm GPS)</t>
  </si>
  <si>
    <t>iPad 10th  (Wi-fi 64GB)</t>
  </si>
  <si>
    <t>Watch 9 (41mm LTE)</t>
  </si>
  <si>
    <t>AirPods Pro Gen 2 (Lightning)</t>
  </si>
  <si>
    <t>Watch SE 2 (40mm GPS)</t>
  </si>
  <si>
    <t>AirPods 3 (Lightning)</t>
  </si>
  <si>
    <t>Watch Ultra 2 ( 49mm)</t>
  </si>
  <si>
    <t>Watch SE 3 (40mm GPS )</t>
  </si>
  <si>
    <t>AirPods 2</t>
  </si>
  <si>
    <t>2,790,000</t>
  </si>
  <si>
    <t>Watch Ultra 2 (49mm)</t>
  </si>
  <si>
    <t>Watch Ultra (49mm)</t>
  </si>
  <si>
    <t>Watch Ultra ( 49mm)</t>
  </si>
  <si>
    <t>Watch S3 (38mm GPS)</t>
  </si>
  <si>
    <t>Watch SE2 (40mm GPS)</t>
  </si>
  <si>
    <t>AirPods Pro</t>
  </si>
  <si>
    <t>AirPods Pro 2</t>
  </si>
  <si>
    <t>AirPods 3</t>
  </si>
  <si>
    <t>AirPods with charging case</t>
  </si>
  <si>
    <t>HH</t>
  </si>
  <si>
    <t>VT</t>
  </si>
  <si>
    <t>MacBook Pro  M3 14' 256Gb</t>
  </si>
  <si>
    <t>MacBook Air M1 13' 256Gb</t>
  </si>
  <si>
    <t>MacBook Air M2 13' 256Gb</t>
  </si>
  <si>
    <t>MacBook Pro M2 14' 512Gb</t>
  </si>
  <si>
    <r>
      <rPr>
        <b/>
        <sz val="12"/>
        <color rgb="FF000000"/>
        <rFont val="Aptos Narrow"/>
        <family val="2"/>
        <scheme val="minor"/>
      </rPr>
      <t xml:space="preserve">THÔNG TIN THỊ TRƯỜNG W5Q3FY24:
1. FPT SHOP:
</t>
    </r>
    <r>
      <rPr>
        <sz val="12"/>
        <color rgb="FF000000"/>
        <rFont val="Aptos Narrow"/>
        <family val="2"/>
        <scheme val="minor"/>
      </rPr>
      <t xml:space="preserve">- Do thay đổi chiến lược kinh doanh nên Apple trở thành sản phẩm mục tiêu các shop FPT tập trung push sale để tăng doanh thu hoàn thành target doanh số. Chính vì vậy iPhone 15 Pro Max trở thành model được bán ra tốt nhất trong tuần mặc dù giá 29.990K cao hơn Viettel Store tới 1 triệu đồng.
- iPhone 15 Plus trước kỳ nghỉ lễ được nhiều khách hàng tìm mua và gây Hot thì W5 vừa qua tại FPT Shop sụt giảm mạnh 20% do chủ yếu khách hàng tập trung mua chơi lễ trước. Mặt khác việc ép bán gói BH 2 năm cũng khiến nhiều khách hàng tầm trẻ, đối tượng chính mua iPhone 15 Plus né tránh và tìm mua chuỗi khác.
- Non iPhone tuần qua bán ra xu hướng giảm chung từ iPad tới MacBook do nhu cầu mua sắm trong và sau lễ rất thấp. Ngoại trừ AW có sell-out tương đối ổn định đặc biệt model AW SE do khách hàng mua để trưng diện đi du lịch nghỉ dưỡng và tập luyện sức khỏe vào mùa hè.
</t>
    </r>
    <r>
      <rPr>
        <b/>
        <sz val="12"/>
        <color rgb="FF000000"/>
        <rFont val="Aptos Narrow"/>
        <family val="2"/>
        <scheme val="minor"/>
      </rPr>
      <t xml:space="preserve">2. MOBILE WORLD:
</t>
    </r>
    <r>
      <rPr>
        <sz val="12"/>
        <color rgb="FF000000"/>
        <rFont val="Aptos Narrow"/>
        <family val="2"/>
        <scheme val="minor"/>
      </rPr>
      <t xml:space="preserve">- Doanh thu Apple tại hệ thống Topzone và MW tuần W5 vừa qua sập số do các shop đóng cửa nghỉ lễ 30/4 và 1/5 nên bị mất khách và traffic shop đã thấp lại càng kém hơn sau khi mở lại.
- Cách tính doanh thu shop thay đổi từ tháng 5 tại hệ thống MW. Không tính doanh thu đơn Online cho shop mà chỉ tính 50% thưởng cho nhân viên trong ca làm trong khi đó mùa hè nắng nóng tỉ lệ đơn online gia tăng khiến nhân viên và SM chán nản.
- Điểm sáng nhất của chính sách tháng 5 tại MW hiện nay là hỗ trợ trả góp 0% cho các sản phẩm Apple trên giá giảm CTKM giúp khách hàng được lợi về giá, kích cầu mua sắm. Bên cạnh đó MW ký kết chiến lược với các bên trả góp để tỉ lệ duyệt hồ sơ tốt hơn làm lợi thế cạnh tranh các chuỗi khác. Điều này rất có lợi cho bán Apple trong tháng 5.
</t>
    </r>
    <r>
      <rPr>
        <b/>
        <sz val="12"/>
        <color rgb="FF000000"/>
        <rFont val="Aptos Narrow"/>
        <family val="2"/>
        <scheme val="minor"/>
      </rPr>
      <t xml:space="preserve">3. VIETTEL STORE:
</t>
    </r>
    <r>
      <rPr>
        <sz val="12"/>
        <color rgb="FF000000"/>
        <rFont val="Aptos Narrow"/>
        <family val="2"/>
        <scheme val="minor"/>
      </rPr>
      <t xml:space="preserve">- Tuần W5 vừa qua gần như các model bán tốt tại Viettel Store không thay đổi về giá nhưng để thúc đẩy tỉ lệ kích hoạt sim thì chuỗi có chiến lược mở kho số tặng kèm khách hàng mỗi chiếc iPhone bán ra tặng 01 sim khiến khách hàng rất happy.
- Mặc dù giá tốt, hàng hóa đầy đủ thậm chí dư thừa các bản base iPhone tại hầu hết các shop nhưng không truyền thông nên Viettel Store vẫn không thể nâng được tỉ trọng sell-out tương xứng và tuần qua traffic giảm do nghỉ lễ khiến sell-out còn giảm sâu hơn rất đáng tiếc.
- Non iPhone tại W4 Viettel bán ra khá tốt iPad gen 9th và AW S8 cho đối tượng khách thu nhập tầm trung, yêu cầu sản phẩm không quá cao cấp nhưng tới W5 do traffic giảm mạnh vào đầu tuần vì trùng kỳ nghỉ lễ và cuối tuần nắng nóng kéo dài khiến sell-out Non iPhone nhiều shop lớn cũng bán ra rất kém.
</t>
    </r>
  </si>
  <si>
    <t>MacBook Pro M2 14' 256Gb</t>
  </si>
  <si>
    <t>Hoang Ha</t>
  </si>
  <si>
    <t>Shopdunk</t>
  </si>
  <si>
    <t>Shopee</t>
  </si>
  <si>
    <t>iPhone 15  128GB</t>
  </si>
  <si>
    <t>iPhone 15  Plus 128GB</t>
  </si>
  <si>
    <t>iPhone 15 Pro  128GB</t>
  </si>
  <si>
    <t>iPhone 15 Pro Max 256GB</t>
  </si>
  <si>
    <t>iPad Pro 11" M2 128GB Wifi</t>
  </si>
  <si>
    <t>iPad Air 5 M1 64GB Wifi</t>
  </si>
  <si>
    <t>iPad Mini 6 64GB Wifi</t>
  </si>
  <si>
    <t>iPad Gen 10th 64GB Wifi</t>
  </si>
  <si>
    <t>iPad Gen 9th  64GB Wifi</t>
  </si>
  <si>
    <t>AW SE 2023 (40mm GPS)</t>
  </si>
  <si>
    <t>AW SE 2023 (40mm LTE)</t>
  </si>
  <si>
    <t>AW SE 2023 (44mm GPS)</t>
  </si>
  <si>
    <t>AW SE 2023 (44mm LTE)</t>
  </si>
  <si>
    <t>AW S9 (41mm GPS)</t>
  </si>
  <si>
    <t>AW S9 (41mm CEL)</t>
  </si>
  <si>
    <t>AW S9 (45mm GPS)</t>
  </si>
  <si>
    <t>AW S9 (45mm CEL)</t>
  </si>
  <si>
    <t>AW Ultra 2 (49mm)</t>
  </si>
  <si>
    <t>AirPods Pro 2 - 2023 (C-Type)</t>
  </si>
  <si>
    <t>AirPods 3 with charging case</t>
  </si>
  <si>
    <t>AirPods 2 with charging case</t>
  </si>
  <si>
    <t>MacBook Air 13" M1 8/256Gb</t>
  </si>
  <si>
    <t>MacBook Air 13" M2 8/256GB</t>
  </si>
  <si>
    <t>MacBook Air 13" M3 8/256GB</t>
  </si>
  <si>
    <t>MacBook Air 15" M3 8/256GB</t>
  </si>
  <si>
    <t>MacBook Pro 14" M3 8/512GB</t>
  </si>
  <si>
    <t>2,690,000</t>
  </si>
  <si>
    <t>iPhone 17  256GB</t>
  </si>
  <si>
    <t>iPhone Air 256G</t>
  </si>
  <si>
    <t>iPhone 17 Pro 256GB</t>
  </si>
  <si>
    <t>iPhone 17 Pro Max 256GB</t>
  </si>
  <si>
    <t>iPhone 16e  128GB</t>
  </si>
  <si>
    <t>iPhone 16  128GB</t>
  </si>
  <si>
    <t>iPhone 16  Plus 128GB</t>
  </si>
  <si>
    <t>iPhone 16 Pro  128GB</t>
  </si>
  <si>
    <t>iPhone 16 Pro Max 256GB</t>
  </si>
  <si>
    <t>iPad Mini 7 128GB Wifi</t>
  </si>
  <si>
    <t>iPad Gen 11th  128GB Wifi</t>
  </si>
  <si>
    <t xml:space="preserve">MW </t>
  </si>
  <si>
    <t>Duy</t>
  </si>
  <si>
    <t>iPad Air M3  11" 128 GB Wifi</t>
  </si>
  <si>
    <t>Trang</t>
  </si>
  <si>
    <t>iPad Air M3  13" 128 GB Wifi</t>
  </si>
  <si>
    <t>Nghĩa</t>
  </si>
  <si>
    <t>iPad Pro  M4  11" 256 GB Wifi</t>
  </si>
  <si>
    <t>Hải</t>
  </si>
  <si>
    <t>iPad Pro  M4  13" 256 GB Wifi</t>
  </si>
  <si>
    <t>ShopDunk</t>
  </si>
  <si>
    <t>Đạt</t>
  </si>
  <si>
    <t>iPad Pro M5 11” 256GB Wifi</t>
  </si>
  <si>
    <t>iPad Pro M5 13” 256GB Wifi</t>
  </si>
  <si>
    <t>AW SE 3 (40mm GPS)</t>
  </si>
  <si>
    <t>AW SE 3 (40mm LTE)</t>
  </si>
  <si>
    <t>AW SE 3 (44mm GPS)</t>
  </si>
  <si>
    <t>AW SE 3 (44mm LTE)</t>
  </si>
  <si>
    <t>AW S11 (42mm GPS)</t>
  </si>
  <si>
    <t>AW S11 (42mm CEL)</t>
  </si>
  <si>
    <t>AW S11 (46mm GPS)</t>
  </si>
  <si>
    <t>AW S11 (46mm CEL)</t>
  </si>
  <si>
    <t>AW Ultra 3 (49mm)</t>
  </si>
  <si>
    <t>AirPods 4 ANC</t>
  </si>
  <si>
    <t>AirPods 4 with charging case</t>
  </si>
  <si>
    <t>AirPods Pro 3</t>
  </si>
  <si>
    <t>MacBook Air 13" M2 16/256GB</t>
  </si>
  <si>
    <t>MacBook Air 13" M4 16/256GB</t>
  </si>
  <si>
    <t>MacBook Air 15" M4 16/256GB</t>
  </si>
  <si>
    <t>MacBook Pro 14" M4 16/512GB</t>
  </si>
  <si>
    <t>MacBook Pro 14" M5 16/512GB</t>
  </si>
  <si>
    <t>MacBook Pro 16" M4 24/512GB</t>
  </si>
  <si>
    <t>iPad Air M2  11" 128 GB Wifi</t>
  </si>
  <si>
    <t>iPad Air M2  13" 128 GB Wifi</t>
  </si>
  <si>
    <t>5.255.00</t>
  </si>
  <si>
    <t>A Duy</t>
  </si>
  <si>
    <t>A Nghĩa</t>
  </si>
  <si>
    <t>Việt Béo</t>
  </si>
  <si>
    <t>A Sơn</t>
  </si>
  <si>
    <t>C Trang</t>
  </si>
  <si>
    <t>3.890.000</t>
  </si>
  <si>
    <t>Việt</t>
  </si>
  <si>
    <t>Sơn</t>
  </si>
  <si>
    <t>18.990.000</t>
  </si>
  <si>
    <t>19.190.000</t>
  </si>
  <si>
    <t>13.790.000</t>
  </si>
  <si>
    <t>15.690.000</t>
  </si>
  <si>
    <t>28.750.000</t>
  </si>
  <si>
    <t>29.250.000</t>
  </si>
  <si>
    <t>8.090.000</t>
  </si>
  <si>
    <t>29.590.000</t>
  </si>
  <si>
    <t>13.590.000</t>
  </si>
  <si>
    <t>AW SE 2024 (40mm GPS)</t>
  </si>
  <si>
    <t>AW SE 2024 (40mm LTE)</t>
  </si>
  <si>
    <t>AW SE 2024 (44mm GPS)</t>
  </si>
  <si>
    <t>AW SE 2024 (44mm LTE)</t>
  </si>
  <si>
    <t>AW S10 (42mm GPS)</t>
  </si>
  <si>
    <t>AW S10 (42mm CEL)</t>
  </si>
  <si>
    <t>AW S10 (46mm GPS)</t>
  </si>
  <si>
    <t>11.790.000</t>
  </si>
  <si>
    <t>AW S10 (46mm CEL)</t>
  </si>
  <si>
    <t>19.290.000</t>
  </si>
  <si>
    <t>13.450.000</t>
  </si>
  <si>
    <t>13.490.000</t>
  </si>
  <si>
    <t>16.290.000</t>
  </si>
  <si>
    <t>Chưa có giá</t>
  </si>
  <si>
    <t>7.890.000</t>
  </si>
  <si>
    <t>19.490.000</t>
  </si>
  <si>
    <t>13.390.000</t>
  </si>
  <si>
    <t>x</t>
  </si>
  <si>
    <t>AW SE 2 (40mm GPS)</t>
  </si>
  <si>
    <t>AW SE 2 (40mm LTE)</t>
  </si>
  <si>
    <t>AW SE 2 (44mm GPS)</t>
  </si>
  <si>
    <t>AW SE 2 (44mm LTE)</t>
  </si>
  <si>
    <t>12.990.000</t>
  </si>
  <si>
    <t>MacBook Air 13" M3 16/256GB</t>
  </si>
  <si>
    <t>MacBook Air 15" M3 16/256GB</t>
  </si>
  <si>
    <t>12.790.000</t>
  </si>
  <si>
    <t>11.690.000</t>
  </si>
  <si>
    <t>23.190.00</t>
  </si>
  <si>
    <t>12.590.000</t>
  </si>
  <si>
    <t>22.990.00</t>
  </si>
  <si>
    <t>10.690.000</t>
  </si>
  <si>
    <t>10.490.000</t>
  </si>
  <si>
    <t>11.490.000</t>
  </si>
  <si>
    <t>28.890.000</t>
  </si>
  <si>
    <t>6.890.000</t>
  </si>
  <si>
    <t>7.790.000</t>
  </si>
  <si>
    <t>10.590.000</t>
  </si>
  <si>
    <t>7.390.000</t>
  </si>
  <si>
    <t>10.990.000</t>
  </si>
  <si>
    <t>7.190.000</t>
  </si>
  <si>
    <t>23.890.00</t>
  </si>
  <si>
    <t>10.790.000</t>
  </si>
  <si>
    <t>23.590.00</t>
  </si>
  <si>
    <t>iPad Gen 9th  128GB Wifi</t>
  </si>
  <si>
    <t>22.490.000</t>
  </si>
  <si>
    <t>5.020.000</t>
  </si>
  <si>
    <t>8.490.000</t>
  </si>
  <si>
    <t>13.190.000</t>
  </si>
  <si>
    <t>9.490.000</t>
  </si>
  <si>
    <t>9.590.000</t>
  </si>
  <si>
    <t>26.990.000</t>
  </si>
  <si>
    <t>9.290.000</t>
  </si>
  <si>
    <t>MacBook Pro 16" M4 16/512GB</t>
  </si>
  <si>
    <t>EOL</t>
  </si>
  <si>
    <t>Hãi</t>
  </si>
  <si>
    <t>iPhone 16 128GB</t>
  </si>
  <si>
    <t>iPhone 16 Pro 128GB</t>
  </si>
  <si>
    <t>Tự Động MW</t>
  </si>
  <si>
    <t>Thay Đổi MW</t>
  </si>
  <si>
    <t>Tự Động FPT</t>
  </si>
  <si>
    <t>Thay Đổi FPT</t>
  </si>
  <si>
    <t>Tự Động Viettel</t>
  </si>
  <si>
    <t>Thay Đổi Viettel</t>
  </si>
  <si>
    <t>Tự Động CPS</t>
  </si>
  <si>
    <t>Thay Đổi CPS</t>
  </si>
  <si>
    <t>Tự Động SD</t>
  </si>
  <si>
    <t>Thay Đổi SD</t>
  </si>
  <si>
    <t>iPhone 17e 256GB</t>
  </si>
  <si>
    <t>MacBook Air 13" M5 16/512GB</t>
  </si>
  <si>
    <t>MacBook NEO A18 Pro ( 8/256GB)</t>
  </si>
  <si>
    <t>`</t>
  </si>
  <si>
    <t>iPad Air M4  11" 128 GB Wifi</t>
  </si>
  <si>
    <t>iPad Air M4  13" 128 GB Wifi</t>
  </si>
  <si>
    <t>$</t>
  </si>
  <si>
    <t>MacBook Pro 16" M5 Pro 24/1TB</t>
  </si>
  <si>
    <t xml:space="preserve">Bạn hãy </t>
  </si>
  <si>
    <t>MacBook Air 15" M5 16/512GB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</si>
</sst>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36" x14ac:knownFonts="1">
    <font>
      <sz val="12"/>
      <color theme="1"/>
      <name val="Aptos Narrow"/>
      <family val="2"/>
      <scheme val="minor"/>
    </font>
    <font>
      <sz val="12"/>
      <color theme="1"/>
      <name val="Aptos Narrow"/>
      <family val="2"/>
      <scheme val="minor"/>
    </font>
    <font>
      <sz val="10"/>
      <color rgb="FF000000"/>
      <name val="Helvetica Neue"/>
      <family val="2"/>
    </font>
    <font>
      <sz val="10"/>
      <color rgb="FF000000"/>
      <name val="Arial"/>
      <family val="2"/>
    </font>
    <font>
      <b/>
      <sz val="9"/>
      <color rgb="FF000000"/>
      <name val="Times New Roman"/>
      <family val="1"/>
    </font>
    <font>
      <sz val="9"/>
      <color rgb="FF000000"/>
      <name val="Times New Roman"/>
      <family val="1"/>
    </font>
    <font>
      <b/>
      <sz val="9"/>
      <name val="Times New Roman"/>
      <family val="1"/>
    </font>
    <font>
      <sz val="9"/>
      <name val="Times New Roman"/>
      <family val="1"/>
    </font>
    <font>
      <b/>
      <sz val="10"/>
      <color rgb="FF000000"/>
      <name val="Tahoma"/>
      <family val="2"/>
    </font>
    <font>
      <sz val="10"/>
      <color rgb="FF000000"/>
      <name val="Tahoma"/>
      <family val="2"/>
    </font>
    <font>
      <b/>
      <sz val="12"/>
      <color theme="1"/>
      <name val="Aptos Narrow"/>
      <family val="2"/>
      <scheme val="minor"/>
    </font>
    <font>
      <sz val="11"/>
      <color rgb="FF000000"/>
      <name val="Arial"/>
      <family val="2"/>
    </font>
    <font>
      <b/>
      <sz val="9"/>
      <color rgb="FF000000"/>
      <name val="Tahoma"/>
      <family val="2"/>
    </font>
    <font>
      <sz val="9"/>
      <color rgb="FF000000"/>
      <name val="Tahoma"/>
      <family val="2"/>
    </font>
    <font>
      <b/>
      <sz val="12"/>
      <color rgb="FF000000"/>
      <name val="Aptos Narrow"/>
      <family val="2"/>
      <scheme val="minor"/>
    </font>
    <font>
      <sz val="12"/>
      <color rgb="FF000000"/>
      <name val="Aptos Narrow"/>
      <family val="2"/>
      <scheme val="minor"/>
    </font>
    <font>
      <sz val="10"/>
      <color indexed="8"/>
      <name val="Arial"/>
      <family val="2"/>
    </font>
    <font>
      <b/>
      <sz val="9"/>
      <color indexed="81"/>
      <name val="Tahoma"/>
      <family val="2"/>
    </font>
    <font>
      <sz val="9"/>
      <color indexed="81"/>
      <name val="Tahoma"/>
      <family val="2"/>
    </font>
    <font>
      <sz val="10"/>
      <color rgb="FF000000"/>
      <name val="Aptos Narrow"/>
      <family val="2"/>
      <scheme val="minor"/>
    </font>
    <font>
      <sz val="10"/>
      <color rgb="FF000000"/>
      <name val="Aptos Narrow"/>
      <family val="2"/>
    </font>
    <font>
      <sz val="10"/>
      <color rgb="FF000000"/>
      <name val="Aptos Narrow"/>
    </font>
    <font>
      <b/>
      <sz val="10"/>
      <color rgb="FF000000"/>
      <name val="Aptos Narrow"/>
    </font>
    <font>
      <b/>
      <sz val="10"/>
      <color rgb="FF000000"/>
      <name val="Aptos Narrow"/>
      <family val="2"/>
      <scheme val="minor"/>
    </font>
    <font>
      <sz val="12"/>
      <color rgb="FF000000"/>
      <name val="Aptos Narrow"/>
      <family val="2"/>
    </font>
    <font>
      <sz val="10"/>
      <color theme="1"/>
      <name val="Arial"/>
      <family val="2"/>
    </font>
    <font>
      <sz val="18"/>
      <color rgb="FF000000"/>
      <name val="Aptos Narrow"/>
      <family val="2"/>
      <scheme val="minor"/>
    </font>
    <font>
      <sz val="10"/>
      <color rgb="FF000000"/>
      <name val="Arial"/>
      <family val="2"/>
      <charset val="1"/>
    </font>
    <font>
      <sz val="12"/>
      <color rgb="FF000000"/>
      <name val="Aptos Narrow"/>
      <family val="2"/>
      <charset val="1"/>
    </font>
    <font>
      <b/>
      <sz val="10"/>
      <color theme="1"/>
      <name val="Arial"/>
      <family val="2"/>
    </font>
    <font>
      <i/>
      <sz val="10"/>
      <color rgb="FF000000"/>
      <name val="Tahoma"/>
      <family val="2"/>
    </font>
    <font>
      <u/>
      <sz val="12"/>
      <color theme="1"/>
      <name val="Aptos Narrow"/>
      <family val="2"/>
      <scheme val="minor"/>
    </font>
    <font>
      <i/>
      <sz val="12"/>
      <color theme="1"/>
      <name val="Aptos Narrow"/>
      <family val="2"/>
      <scheme val="minor"/>
    </font>
    <font>
      <sz val="12"/>
      <color rgb="FF000000"/>
      <name val="Aptos Narrow"/>
    </font>
    <font>
      <b/>
      <sz val="16"/>
      <color theme="0"/>
      <name val="Aptos Narrow"/>
      <family val="2"/>
      <scheme val="minor"/>
    </font>
    <font>
      <sz val="11"/>
      <color indexed="8"/>
      <name val="Aptos Narrow"/>
      <family val="2"/>
      <scheme val="minor"/>
    </font>
  </fonts>
  <fills count="23">
    <fill>
      <patternFill patternType="none"/>
    </fill>
    <fill>
      <patternFill patternType="gray125"/>
    </fill>
    <fill>
      <patternFill patternType="solid">
        <fgColor rgb="FFFFFF00"/>
        <bgColor rgb="FF000000"/>
      </patternFill>
    </fill>
    <fill>
      <patternFill patternType="solid">
        <fgColor rgb="FF66C6FF"/>
        <bgColor rgb="FF000000"/>
      </patternFill>
    </fill>
    <fill>
      <patternFill patternType="solid">
        <fgColor rgb="FF65C7FF"/>
        <bgColor rgb="FF000000"/>
      </patternFill>
    </fill>
    <fill>
      <patternFill patternType="solid">
        <fgColor rgb="FF92D05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67C5FF"/>
        <bgColor rgb="FF000000"/>
      </patternFill>
    </fill>
    <fill>
      <patternFill patternType="solid">
        <fgColor rgb="FF61CBF3"/>
        <bgColor rgb="FF000000"/>
      </patternFill>
    </fill>
    <fill>
      <patternFill patternType="solid">
        <fgColor rgb="FF44B3E1"/>
        <bgColor rgb="FF000000"/>
      </patternFill>
    </fill>
    <fill>
      <patternFill patternType="solid">
        <fgColor rgb="FF00B0F0"/>
        <bgColor rgb="FF000000"/>
      </patternFill>
    </fill>
    <fill>
      <patternFill patternType="solid">
        <fgColor rgb="FF65C8FF"/>
        <bgColor rgb="FF000000"/>
      </patternFill>
    </fill>
    <fill>
      <patternFill patternType="solid">
        <fgColor rgb="FF64C9FF"/>
        <bgColor rgb="FF000000"/>
      </patternFill>
    </fill>
    <fill>
      <patternFill patternType="solid">
        <fgColor theme="7" tint="0.39997558519241921"/>
        <bgColor indexed="64"/>
      </patternFill>
    </fill>
    <fill>
      <patternFill patternType="solid">
        <fgColor theme="7" tint="0.39997558519241921"/>
        <bgColor rgb="FF000000"/>
      </patternFill>
    </fill>
    <fill>
      <patternFill patternType="solid">
        <fgColor rgb="FF67C5FF"/>
        <bgColor indexed="64"/>
      </patternFill>
    </fill>
    <fill>
      <patternFill patternType="solid">
        <fgColor theme="4" tint="0.39997558519241921"/>
        <bgColor rgb="FF000000"/>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
      <patternFill patternType="solid">
        <fgColor rgb="FFFFFF00"/>
      </patternFill>
    </fill>
    <fill>
      <patternFill patternType="solid">
        <fgColor rgb="FFF4B183"/>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5">
    <xf numFmtId="0" fontId="0" fillId="0" borderId="0"/>
    <xf numFmtId="41" fontId="1" fillId="0" borderId="0" applyFont="0" applyFill="0" applyBorder="0" applyAlignment="0" applyProtection="0"/>
    <xf numFmtId="43" fontId="1" fillId="0" borderId="0" applyFont="0" applyFill="0" applyBorder="0" applyAlignment="0" applyProtection="0"/>
    <xf numFmtId="0" fontId="35" fillId="0" borderId="0"/>
    <xf numFmtId="41" fontId="1" fillId="0" borderId="0"/>
  </cellStyleXfs>
  <cellXfs count="208">
    <xf numFmtId="0" fontId="0" fillId="0" borderId="0" xfId="0"/>
    <xf numFmtId="3" fontId="3" fillId="2" borderId="1" xfId="1" applyNumberFormat="1" applyFont="1" applyFill="1" applyBorder="1" applyAlignment="1">
      <alignment horizontal="center" vertical="center" wrapText="1" readingOrder="1"/>
    </xf>
    <xf numFmtId="3" fontId="3" fillId="3" borderId="1" xfId="1" applyNumberFormat="1" applyFont="1" applyFill="1" applyBorder="1" applyAlignment="1">
      <alignment horizontal="center" vertical="center" wrapText="1" readingOrder="1"/>
    </xf>
    <xf numFmtId="3" fontId="3" fillId="2"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xf numFmtId="0" fontId="0" fillId="0" borderId="0" xfId="0" applyAlignment="1">
      <alignment horizontal="center" vertical="center"/>
    </xf>
    <xf numFmtId="3" fontId="3" fillId="0" borderId="1" xfId="0" applyNumberFormat="1" applyFont="1" applyBorder="1" applyAlignment="1">
      <alignment horizontal="center" vertical="center" wrapText="1"/>
    </xf>
    <xf numFmtId="3" fontId="3" fillId="0" borderId="0" xfId="0" applyNumberFormat="1" applyFont="1" applyAlignment="1">
      <alignment horizontal="center" vertical="center" wrapText="1"/>
    </xf>
    <xf numFmtId="0" fontId="0" fillId="0" borderId="1" xfId="0" applyBorder="1" applyAlignment="1">
      <alignment horizontal="center" vertical="center"/>
    </xf>
    <xf numFmtId="3" fontId="3" fillId="2" borderId="3" xfId="0" applyNumberFormat="1" applyFont="1" applyFill="1" applyBorder="1" applyAlignment="1">
      <alignment horizontal="center" vertical="center" wrapText="1"/>
    </xf>
    <xf numFmtId="3" fontId="3" fillId="3" borderId="3" xfId="0" applyNumberFormat="1" applyFont="1" applyFill="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3" fontId="3" fillId="2" borderId="4"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3" borderId="4" xfId="0" applyNumberFormat="1" applyFont="1" applyFill="1" applyBorder="1" applyAlignment="1">
      <alignment horizontal="center" vertical="center" wrapText="1"/>
    </xf>
    <xf numFmtId="0" fontId="10" fillId="5" borderId="1" xfId="0" applyFont="1" applyFill="1" applyBorder="1" applyAlignment="1">
      <alignment horizontal="center" vertical="center"/>
    </xf>
    <xf numFmtId="0" fontId="10" fillId="5" borderId="3" xfId="0" applyFont="1" applyFill="1" applyBorder="1" applyAlignment="1">
      <alignment horizontal="center" vertical="center"/>
    </xf>
    <xf numFmtId="3" fontId="3" fillId="0" borderId="3" xfId="1" applyNumberFormat="1" applyFont="1" applyFill="1" applyBorder="1" applyAlignment="1">
      <alignment horizontal="center" vertical="center" wrapText="1" readingOrder="1"/>
    </xf>
    <xf numFmtId="3" fontId="11" fillId="2" borderId="1" xfId="0" applyNumberFormat="1" applyFont="1" applyFill="1" applyBorder="1" applyAlignment="1">
      <alignment horizontal="center" vertical="center" wrapText="1"/>
    </xf>
    <xf numFmtId="3" fontId="11" fillId="3" borderId="1" xfId="0" applyNumberFormat="1" applyFont="1" applyFill="1" applyBorder="1" applyAlignment="1">
      <alignment horizontal="center" vertical="center" wrapText="1"/>
    </xf>
    <xf numFmtId="0" fontId="0" fillId="0" borderId="0" xfId="0" applyAlignment="1">
      <alignment horizontal="center"/>
    </xf>
    <xf numFmtId="3" fontId="16" fillId="6" borderId="1" xfId="0" applyNumberFormat="1" applyFont="1" applyFill="1" applyBorder="1" applyAlignment="1">
      <alignment horizontal="center" vertical="center" wrapText="1"/>
    </xf>
    <xf numFmtId="3" fontId="16" fillId="7" borderId="1" xfId="0" applyNumberFormat="1" applyFont="1" applyFill="1" applyBorder="1" applyAlignment="1">
      <alignment horizontal="center" vertical="center" wrapText="1"/>
    </xf>
    <xf numFmtId="3" fontId="3" fillId="8" borderId="1" xfId="0" applyNumberFormat="1" applyFont="1" applyFill="1" applyBorder="1" applyAlignment="1">
      <alignment horizontal="center" vertical="center" wrapText="1"/>
    </xf>
    <xf numFmtId="3" fontId="0" fillId="0" borderId="0" xfId="0" applyNumberFormat="1"/>
    <xf numFmtId="3" fontId="3" fillId="9" borderId="1" xfId="0" applyNumberFormat="1" applyFont="1" applyFill="1" applyBorder="1" applyAlignment="1">
      <alignment horizontal="center" vertical="center" wrapText="1"/>
    </xf>
    <xf numFmtId="3" fontId="3" fillId="10" borderId="1" xfId="0" applyNumberFormat="1" applyFont="1" applyFill="1" applyBorder="1" applyAlignment="1">
      <alignment horizontal="center" vertical="center" wrapText="1"/>
    </xf>
    <xf numFmtId="0" fontId="0" fillId="0" borderId="0" xfId="0" applyAlignment="1">
      <alignment horizontal="left"/>
    </xf>
    <xf numFmtId="3" fontId="3" fillId="11" borderId="1" xfId="0" applyNumberFormat="1" applyFont="1" applyFill="1" applyBorder="1" applyAlignment="1">
      <alignment horizontal="center" vertical="center" wrapText="1"/>
    </xf>
    <xf numFmtId="3" fontId="3" fillId="12" borderId="1" xfId="0" applyNumberFormat="1" applyFont="1" applyFill="1" applyBorder="1" applyAlignment="1">
      <alignment horizontal="center" vertical="center" wrapText="1"/>
    </xf>
    <xf numFmtId="3" fontId="3" fillId="13" borderId="1" xfId="0" applyNumberFormat="1" applyFont="1" applyFill="1" applyBorder="1" applyAlignment="1">
      <alignment horizontal="center" vertical="center" wrapText="1"/>
    </xf>
    <xf numFmtId="3" fontId="3" fillId="14" borderId="1" xfId="0" applyNumberFormat="1" applyFont="1" applyFill="1" applyBorder="1" applyAlignment="1">
      <alignment horizontal="center" vertical="center" wrapText="1"/>
    </xf>
    <xf numFmtId="3" fontId="3" fillId="7" borderId="1" xfId="0" applyNumberFormat="1" applyFont="1" applyFill="1" applyBorder="1" applyAlignment="1">
      <alignment horizontal="center" vertical="center" wrapText="1"/>
    </xf>
    <xf numFmtId="0" fontId="0" fillId="0" borderId="0" xfId="0">
      <extLst>
        <ext xmlns:xfpb="http://schemas.microsoft.com/office/spreadsheetml/2022/featurepropertybag" uri="{C7286773-470A-42A8-94C5-96B5CB345126}">
          <xfpb:xfComplement i="0"/>
        </ext>
      </extLst>
    </xf>
    <xf numFmtId="3" fontId="3" fillId="15" borderId="1" xfId="0" applyNumberFormat="1" applyFont="1" applyFill="1" applyBorder="1" applyAlignment="1">
      <alignment horizontal="center" vertical="center" wrapText="1"/>
    </xf>
    <xf numFmtId="3" fontId="25" fillId="3" borderId="1" xfId="0" applyNumberFormat="1" applyFont="1" applyFill="1" applyBorder="1" applyAlignment="1">
      <alignment horizontal="center" vertical="center" wrapText="1"/>
    </xf>
    <xf numFmtId="3" fontId="25" fillId="7" borderId="1" xfId="0" applyNumberFormat="1" applyFont="1" applyFill="1" applyBorder="1" applyAlignment="1">
      <alignment horizontal="center" vertical="center" wrapText="1"/>
    </xf>
    <xf numFmtId="3" fontId="3" fillId="16" borderId="1" xfId="0" applyNumberFormat="1" applyFont="1" applyFill="1" applyBorder="1" applyAlignment="1">
      <alignment horizontal="center" vertical="center" wrapText="1"/>
    </xf>
    <xf numFmtId="3" fontId="25" fillId="16" borderId="1" xfId="0" applyNumberFormat="1" applyFont="1" applyFill="1" applyBorder="1" applyAlignment="1">
      <alignment horizontal="center" vertical="center" wrapText="1"/>
    </xf>
    <xf numFmtId="0" fontId="0" fillId="16" borderId="0" xfId="0" applyFill="1"/>
    <xf numFmtId="3" fontId="25" fillId="2" borderId="1" xfId="0" applyNumberFormat="1" applyFont="1" applyFill="1" applyBorder="1" applyAlignment="1">
      <alignment horizontal="center" vertical="center" wrapText="1"/>
    </xf>
    <xf numFmtId="3" fontId="25" fillId="8" borderId="1" xfId="0" applyNumberFormat="1" applyFont="1" applyFill="1" applyBorder="1" applyAlignment="1">
      <alignment horizontal="center" vertical="center" wrapText="1"/>
    </xf>
    <xf numFmtId="0" fontId="0" fillId="7" borderId="0" xfId="0" applyFill="1"/>
    <xf numFmtId="3" fontId="3" fillId="6" borderId="1" xfId="0" applyNumberFormat="1" applyFont="1" applyFill="1" applyBorder="1" applyAlignment="1">
      <alignment horizontal="center" vertical="center" wrapText="1"/>
    </xf>
    <xf numFmtId="3" fontId="3" fillId="17" borderId="1" xfId="0" applyNumberFormat="1" applyFont="1" applyFill="1" applyBorder="1" applyAlignment="1">
      <alignment horizontal="center" vertical="center" wrapText="1"/>
    </xf>
    <xf numFmtId="0" fontId="10" fillId="0" borderId="1" xfId="0" applyFont="1" applyBorder="1"/>
    <xf numFmtId="3" fontId="25" fillId="16" borderId="1" xfId="0" applyNumberFormat="1" applyFont="1" applyFill="1" applyBorder="1" applyAlignment="1">
      <alignment horizontal="center" vertical="center"/>
    </xf>
    <xf numFmtId="3" fontId="25" fillId="7" borderId="1" xfId="0" applyNumberFormat="1" applyFont="1" applyFill="1" applyBorder="1" applyAlignment="1">
      <alignment horizontal="center" vertical="center"/>
    </xf>
    <xf numFmtId="3" fontId="3" fillId="7" borderId="6" xfId="0" applyNumberFormat="1" applyFont="1" applyFill="1" applyBorder="1" applyAlignment="1">
      <alignment horizontal="center" vertical="center" wrapText="1"/>
    </xf>
    <xf numFmtId="3" fontId="27" fillId="16" borderId="1" xfId="0" applyNumberFormat="1" applyFont="1" applyFill="1" applyBorder="1"/>
    <xf numFmtId="0" fontId="27" fillId="16" borderId="7" xfId="0" applyFont="1" applyFill="1" applyBorder="1" applyAlignment="1">
      <alignment wrapText="1"/>
    </xf>
    <xf numFmtId="3" fontId="27" fillId="16" borderId="7" xfId="0" applyNumberFormat="1" applyFont="1" applyFill="1" applyBorder="1" applyAlignment="1">
      <alignment wrapText="1"/>
    </xf>
    <xf numFmtId="3" fontId="27" fillId="7" borderId="7" xfId="0" applyNumberFormat="1" applyFont="1" applyFill="1" applyBorder="1" applyAlignment="1">
      <alignment wrapText="1"/>
    </xf>
    <xf numFmtId="3" fontId="27" fillId="7" borderId="1" xfId="0" applyNumberFormat="1" applyFont="1" applyFill="1" applyBorder="1"/>
    <xf numFmtId="3" fontId="27" fillId="7" borderId="8" xfId="0" applyNumberFormat="1" applyFont="1" applyFill="1" applyBorder="1"/>
    <xf numFmtId="3" fontId="27" fillId="7" borderId="9" xfId="0" applyNumberFormat="1" applyFont="1" applyFill="1" applyBorder="1" applyAlignment="1">
      <alignment wrapText="1"/>
    </xf>
    <xf numFmtId="0" fontId="27" fillId="16" borderId="9" xfId="0" applyFont="1" applyFill="1" applyBorder="1" applyAlignment="1">
      <alignment wrapText="1"/>
    </xf>
    <xf numFmtId="3" fontId="27" fillId="16" borderId="9" xfId="0" applyNumberFormat="1" applyFont="1" applyFill="1" applyBorder="1" applyAlignment="1">
      <alignment wrapText="1"/>
    </xf>
    <xf numFmtId="0" fontId="28" fillId="0" borderId="0" xfId="0" applyFont="1"/>
    <xf numFmtId="3" fontId="3" fillId="7" borderId="1" xfId="0" applyNumberFormat="1" applyFont="1" applyFill="1" applyBorder="1"/>
    <xf numFmtId="3" fontId="3" fillId="7" borderId="7" xfId="0" applyNumberFormat="1" applyFont="1" applyFill="1" applyBorder="1" applyAlignment="1">
      <alignment wrapText="1"/>
    </xf>
    <xf numFmtId="0" fontId="3" fillId="16" borderId="7" xfId="0" applyFont="1" applyFill="1" applyBorder="1" applyAlignment="1">
      <alignment wrapText="1"/>
    </xf>
    <xf numFmtId="3" fontId="3" fillId="16" borderId="7" xfId="0" applyNumberFormat="1" applyFont="1" applyFill="1" applyBorder="1" applyAlignment="1">
      <alignment wrapText="1"/>
    </xf>
    <xf numFmtId="3" fontId="3" fillId="16" borderId="1" xfId="0" applyNumberFormat="1" applyFont="1" applyFill="1" applyBorder="1"/>
    <xf numFmtId="3" fontId="25" fillId="16" borderId="6" xfId="0" applyNumberFormat="1" applyFont="1" applyFill="1" applyBorder="1" applyAlignment="1">
      <alignment horizontal="center" vertical="center" wrapText="1"/>
    </xf>
    <xf numFmtId="3" fontId="27" fillId="16" borderId="10" xfId="0" applyNumberFormat="1" applyFont="1" applyFill="1" applyBorder="1"/>
    <xf numFmtId="3" fontId="3" fillId="16" borderId="10" xfId="0" applyNumberFormat="1" applyFont="1" applyFill="1" applyBorder="1"/>
    <xf numFmtId="3" fontId="27" fillId="16" borderId="10" xfId="0" applyNumberFormat="1" applyFont="1" applyFill="1" applyBorder="1" applyAlignment="1">
      <alignment wrapText="1"/>
    </xf>
    <xf numFmtId="3" fontId="3" fillId="16" borderId="10" xfId="0" applyNumberFormat="1" applyFont="1" applyFill="1" applyBorder="1" applyAlignment="1">
      <alignment wrapText="1"/>
    </xf>
    <xf numFmtId="3" fontId="3" fillId="8" borderId="3" xfId="0" applyNumberFormat="1" applyFont="1" applyFill="1" applyBorder="1" applyAlignment="1">
      <alignment horizontal="center" vertical="center" wrapText="1"/>
    </xf>
    <xf numFmtId="3" fontId="25" fillId="16" borderId="2" xfId="0" applyNumberFormat="1" applyFont="1" applyFill="1" applyBorder="1" applyAlignment="1">
      <alignment horizontal="center" vertical="center" wrapText="1"/>
    </xf>
    <xf numFmtId="3" fontId="3" fillId="7" borderId="10" xfId="0" applyNumberFormat="1" applyFont="1" applyFill="1" applyBorder="1" applyAlignment="1">
      <alignment wrapText="1"/>
    </xf>
    <xf numFmtId="3" fontId="27" fillId="7" borderId="10" xfId="0" applyNumberFormat="1" applyFont="1" applyFill="1" applyBorder="1" applyAlignment="1">
      <alignment wrapText="1"/>
    </xf>
    <xf numFmtId="3" fontId="25" fillId="16" borderId="0" xfId="0" applyNumberFormat="1" applyFont="1" applyFill="1" applyAlignment="1">
      <alignment horizontal="center" vertical="center" wrapText="1"/>
    </xf>
    <xf numFmtId="3" fontId="3" fillId="7" borderId="10" xfId="0" applyNumberFormat="1" applyFont="1" applyFill="1" applyBorder="1"/>
    <xf numFmtId="3" fontId="27" fillId="7" borderId="10" xfId="0" applyNumberFormat="1" applyFont="1" applyFill="1" applyBorder="1"/>
    <xf numFmtId="3" fontId="29" fillId="16" borderId="1" xfId="0" applyNumberFormat="1" applyFont="1" applyFill="1" applyBorder="1" applyAlignment="1">
      <alignment horizontal="center" vertical="center" wrapText="1"/>
    </xf>
    <xf numFmtId="3" fontId="10" fillId="0" borderId="0" xfId="0" applyNumberFormat="1" applyFont="1"/>
    <xf numFmtId="3" fontId="25" fillId="18" borderId="1" xfId="0" applyNumberFormat="1" applyFont="1" applyFill="1" applyBorder="1" applyAlignment="1">
      <alignment horizontal="center" vertical="center" wrapText="1"/>
    </xf>
    <xf numFmtId="0" fontId="10" fillId="0" borderId="11" xfId="0" applyFont="1" applyBorder="1"/>
    <xf numFmtId="0" fontId="10" fillId="16" borderId="1" xfId="0" applyFont="1" applyFill="1" applyBorder="1"/>
    <xf numFmtId="0" fontId="10" fillId="0" borderId="3" xfId="0" applyFont="1" applyBorder="1"/>
    <xf numFmtId="0" fontId="31" fillId="0" borderId="0" xfId="0" applyFont="1"/>
    <xf numFmtId="0" fontId="3" fillId="16" borderId="10" xfId="2" applyNumberFormat="1" applyFont="1" applyFill="1" applyBorder="1"/>
    <xf numFmtId="0" fontId="3" fillId="7" borderId="10" xfId="2" applyNumberFormat="1" applyFont="1" applyFill="1" applyBorder="1"/>
    <xf numFmtId="0" fontId="3" fillId="16" borderId="7" xfId="2" applyNumberFormat="1" applyFont="1" applyFill="1" applyBorder="1" applyAlignment="1">
      <alignment wrapText="1"/>
    </xf>
    <xf numFmtId="0" fontId="27" fillId="7" borderId="1" xfId="2" applyNumberFormat="1" applyFont="1" applyFill="1" applyBorder="1" applyAlignment="1">
      <alignment horizontal="center" wrapText="1"/>
    </xf>
    <xf numFmtId="0" fontId="25" fillId="16" borderId="1" xfId="2" applyNumberFormat="1" applyFont="1" applyFill="1" applyBorder="1" applyAlignment="1">
      <alignment horizontal="center" vertical="center" wrapText="1"/>
    </xf>
    <xf numFmtId="0" fontId="27" fillId="7" borderId="7" xfId="2" applyNumberFormat="1" applyFont="1" applyFill="1" applyBorder="1" applyAlignment="1">
      <alignment horizontal="center" wrapText="1"/>
    </xf>
    <xf numFmtId="0" fontId="27" fillId="16" borderId="7" xfId="2" applyNumberFormat="1" applyFont="1" applyFill="1" applyBorder="1" applyAlignment="1">
      <alignment horizontal="center" wrapText="1"/>
    </xf>
    <xf numFmtId="0" fontId="25" fillId="7" borderId="1" xfId="2" applyNumberFormat="1" applyFont="1" applyFill="1" applyBorder="1" applyAlignment="1">
      <alignment horizontal="center" vertical="center" wrapText="1"/>
    </xf>
    <xf numFmtId="0" fontId="25" fillId="16" borderId="2" xfId="2" applyNumberFormat="1" applyFont="1" applyFill="1" applyBorder="1" applyAlignment="1">
      <alignment horizontal="center" vertical="center" wrapText="1"/>
    </xf>
    <xf numFmtId="0" fontId="27" fillId="16" borderId="9" xfId="2" applyNumberFormat="1" applyFont="1" applyFill="1" applyBorder="1" applyAlignment="1">
      <alignment horizontal="center" wrapText="1"/>
    </xf>
    <xf numFmtId="0" fontId="3" fillId="16" borderId="10" xfId="2" applyNumberFormat="1" applyFont="1" applyFill="1" applyBorder="1" applyAlignment="1">
      <alignment wrapText="1"/>
    </xf>
    <xf numFmtId="0" fontId="3" fillId="7" borderId="1" xfId="2" applyNumberFormat="1" applyFont="1" applyFill="1" applyBorder="1" applyAlignment="1">
      <alignment horizontal="center" vertical="center" wrapText="1"/>
    </xf>
    <xf numFmtId="0" fontId="3" fillId="8" borderId="1" xfId="2" applyNumberFormat="1" applyFont="1" applyFill="1" applyBorder="1" applyAlignment="1">
      <alignment horizontal="center" vertical="center" wrapText="1"/>
    </xf>
    <xf numFmtId="0" fontId="3" fillId="7" borderId="7" xfId="2" applyNumberFormat="1" applyFont="1" applyFill="1" applyBorder="1" applyAlignment="1">
      <alignment wrapText="1"/>
    </xf>
    <xf numFmtId="0" fontId="27" fillId="16" borderId="7" xfId="2" applyNumberFormat="1" applyFont="1" applyFill="1" applyBorder="1" applyAlignment="1">
      <alignment wrapText="1"/>
    </xf>
    <xf numFmtId="0" fontId="3" fillId="2" borderId="1" xfId="2" applyNumberFormat="1" applyFont="1" applyFill="1" applyBorder="1" applyAlignment="1">
      <alignment horizontal="center" vertical="center" wrapText="1"/>
    </xf>
    <xf numFmtId="0" fontId="3" fillId="16" borderId="1" xfId="2" applyNumberFormat="1" applyFont="1" applyFill="1" applyBorder="1" applyAlignment="1">
      <alignment horizontal="center" vertical="center" wrapText="1"/>
    </xf>
    <xf numFmtId="0" fontId="25" fillId="3" borderId="1" xfId="2" applyNumberFormat="1" applyFont="1" applyFill="1" applyBorder="1" applyAlignment="1">
      <alignment horizontal="center" vertical="center" wrapText="1"/>
    </xf>
    <xf numFmtId="3" fontId="3" fillId="7" borderId="10" xfId="2" applyNumberFormat="1" applyFont="1" applyFill="1" applyBorder="1"/>
    <xf numFmtId="3" fontId="3" fillId="16" borderId="10" xfId="2" applyNumberFormat="1" applyFont="1" applyFill="1" applyBorder="1"/>
    <xf numFmtId="3" fontId="3" fillId="16" borderId="7" xfId="2" applyNumberFormat="1" applyFont="1" applyFill="1" applyBorder="1" applyAlignment="1">
      <alignment wrapText="1"/>
    </xf>
    <xf numFmtId="3" fontId="25" fillId="16" borderId="1" xfId="2" applyNumberFormat="1" applyFont="1" applyFill="1" applyBorder="1" applyAlignment="1">
      <alignment horizontal="center" vertical="center" wrapText="1"/>
    </xf>
    <xf numFmtId="3" fontId="3" fillId="7" borderId="7" xfId="2" applyNumberFormat="1" applyFont="1" applyFill="1" applyBorder="1" applyAlignment="1">
      <alignment wrapText="1"/>
    </xf>
    <xf numFmtId="3" fontId="27" fillId="16" borderId="7" xfId="2" applyNumberFormat="1" applyFont="1" applyFill="1" applyBorder="1" applyAlignment="1">
      <alignment wrapText="1"/>
    </xf>
    <xf numFmtId="3" fontId="3" fillId="7" borderId="10" xfId="2" applyNumberFormat="1" applyFont="1" applyFill="1" applyBorder="1" applyAlignment="1">
      <alignment wrapText="1"/>
    </xf>
    <xf numFmtId="3" fontId="3" fillId="7" borderId="1" xfId="2" applyNumberFormat="1" applyFont="1" applyFill="1" applyBorder="1" applyAlignment="1">
      <alignment horizontal="center" vertical="center" wrapText="1"/>
    </xf>
    <xf numFmtId="41" fontId="25" fillId="16" borderId="1" xfId="1" applyFont="1" applyFill="1" applyBorder="1" applyAlignment="1">
      <alignment horizontal="center" vertical="center" wrapText="1"/>
    </xf>
    <xf numFmtId="41" fontId="25" fillId="7" borderId="1" xfId="1" applyFont="1" applyFill="1" applyBorder="1" applyAlignment="1">
      <alignment horizontal="center" vertical="center" wrapText="1"/>
    </xf>
    <xf numFmtId="41" fontId="3" fillId="8" borderId="1" xfId="1" applyFont="1" applyFill="1" applyBorder="1" applyAlignment="1">
      <alignment horizontal="center" vertical="center" wrapText="1"/>
    </xf>
    <xf numFmtId="1" fontId="0" fillId="0" borderId="0" xfId="0" applyNumberFormat="1"/>
    <xf numFmtId="1" fontId="0" fillId="0" borderId="0" xfId="1" applyNumberFormat="1" applyFont="1"/>
    <xf numFmtId="0" fontId="10" fillId="16" borderId="1" xfId="0" applyFont="1" applyFill="1" applyBorder="1" applyAlignment="1">
      <alignment horizontal="center" vertical="center"/>
    </xf>
    <xf numFmtId="0" fontId="3" fillId="16" borderId="7" xfId="2" applyNumberFormat="1" applyFont="1" applyFill="1" applyBorder="1" applyAlignment="1">
      <alignment horizontal="center" vertical="center" wrapText="1"/>
    </xf>
    <xf numFmtId="0" fontId="27" fillId="16" borderId="1" xfId="2" applyNumberFormat="1" applyFont="1" applyFill="1" applyBorder="1" applyAlignment="1">
      <alignment horizontal="center" wrapText="1"/>
    </xf>
    <xf numFmtId="3" fontId="3" fillId="16" borderId="10" xfId="2" applyNumberFormat="1" applyFont="1" applyFill="1" applyBorder="1" applyAlignment="1">
      <alignment wrapText="1"/>
    </xf>
    <xf numFmtId="0" fontId="27" fillId="7" borderId="9" xfId="2" applyNumberFormat="1" applyFont="1" applyFill="1" applyBorder="1" applyAlignment="1">
      <alignment horizontal="center" wrapText="1"/>
    </xf>
    <xf numFmtId="3" fontId="27" fillId="7" borderId="7" xfId="2" applyNumberFormat="1" applyFont="1" applyFill="1" applyBorder="1" applyAlignment="1">
      <alignment wrapText="1"/>
    </xf>
    <xf numFmtId="41" fontId="0" fillId="0" borderId="0" xfId="1" applyFont="1"/>
    <xf numFmtId="3" fontId="32" fillId="0" borderId="0" xfId="0" applyNumberFormat="1" applyFont="1"/>
    <xf numFmtId="41" fontId="3" fillId="2" borderId="1" xfId="1" applyFont="1" applyFill="1" applyBorder="1" applyAlignment="1">
      <alignment horizontal="center" vertical="center" wrapText="1"/>
    </xf>
    <xf numFmtId="0" fontId="33" fillId="0" borderId="0" xfId="0" applyFont="1"/>
    <xf numFmtId="41" fontId="10" fillId="16" borderId="1" xfId="1" applyFont="1" applyFill="1" applyBorder="1"/>
    <xf numFmtId="41" fontId="10" fillId="0" borderId="0" xfId="1" applyFont="1"/>
    <xf numFmtId="41" fontId="3" fillId="16" borderId="10" xfId="1" applyFont="1" applyFill="1" applyBorder="1"/>
    <xf numFmtId="41" fontId="10" fillId="16" borderId="0" xfId="1" applyFont="1" applyFill="1" applyAlignment="1">
      <alignment horizontal="center" vertical="center"/>
    </xf>
    <xf numFmtId="41" fontId="3" fillId="7" borderId="10" xfId="1" applyFont="1" applyFill="1" applyBorder="1"/>
    <xf numFmtId="41" fontId="3" fillId="16" borderId="7" xfId="1" applyFont="1" applyFill="1" applyBorder="1" applyAlignment="1">
      <alignment horizontal="center" vertical="center" wrapText="1"/>
    </xf>
    <xf numFmtId="41" fontId="3" fillId="7" borderId="1" xfId="1" applyFont="1" applyFill="1" applyBorder="1" applyAlignment="1">
      <alignment horizontal="center" wrapText="1"/>
    </xf>
    <xf numFmtId="41" fontId="3" fillId="16" borderId="7" xfId="1" applyFont="1" applyFill="1" applyBorder="1" applyAlignment="1">
      <alignment horizontal="center" wrapText="1"/>
    </xf>
    <xf numFmtId="41" fontId="3" fillId="7" borderId="7" xfId="1" applyFont="1" applyFill="1" applyBorder="1" applyAlignment="1">
      <alignment horizontal="center" wrapText="1"/>
    </xf>
    <xf numFmtId="41" fontId="25" fillId="16" borderId="2" xfId="1" applyFont="1" applyFill="1" applyBorder="1" applyAlignment="1">
      <alignment horizontal="center" vertical="center" wrapText="1"/>
    </xf>
    <xf numFmtId="41" fontId="3" fillId="16" borderId="7" xfId="1" applyFont="1" applyFill="1" applyBorder="1" applyAlignment="1">
      <alignment wrapText="1"/>
    </xf>
    <xf numFmtId="41" fontId="3" fillId="16" borderId="9" xfId="1" applyFont="1" applyFill="1" applyBorder="1" applyAlignment="1">
      <alignment horizontal="center" wrapText="1"/>
    </xf>
    <xf numFmtId="41" fontId="3" fillId="7" borderId="10" xfId="1" applyFont="1" applyFill="1" applyBorder="1" applyAlignment="1">
      <alignment wrapText="1"/>
    </xf>
    <xf numFmtId="41" fontId="3" fillId="16" borderId="10" xfId="1" applyFont="1" applyFill="1" applyBorder="1" applyAlignment="1">
      <alignment wrapText="1"/>
    </xf>
    <xf numFmtId="41" fontId="3" fillId="7" borderId="1" xfId="1" applyFont="1" applyFill="1" applyBorder="1" applyAlignment="1">
      <alignment horizontal="center" vertical="center" wrapText="1"/>
    </xf>
    <xf numFmtId="41" fontId="3" fillId="7" borderId="7" xfId="1" applyFont="1" applyFill="1" applyBorder="1" applyAlignment="1">
      <alignment wrapText="1"/>
    </xf>
    <xf numFmtId="41" fontId="3" fillId="16" borderId="1" xfId="1" applyFont="1" applyFill="1" applyBorder="1" applyAlignment="1">
      <alignment horizontal="center" vertical="center" wrapText="1"/>
    </xf>
    <xf numFmtId="41" fontId="25" fillId="3" borderId="1" xfId="1" applyFont="1" applyFill="1" applyBorder="1" applyAlignment="1">
      <alignment horizontal="center" vertical="center" wrapText="1"/>
    </xf>
    <xf numFmtId="0" fontId="34" fillId="19" borderId="12" xfId="0" applyFont="1" applyFill="1" applyBorder="1" applyAlignment="1">
      <alignment horizontal="center" vertical="center"/>
    </xf>
    <xf numFmtId="0" fontId="34" fillId="19" borderId="13" xfId="0" applyFont="1" applyFill="1" applyBorder="1" applyAlignment="1">
      <alignment horizontal="center" vertical="center"/>
    </xf>
    <xf numFmtId="0" fontId="34" fillId="19" borderId="14" xfId="0" applyFont="1" applyFill="1" applyBorder="1" applyAlignment="1">
      <alignment horizontal="center" vertical="center"/>
    </xf>
    <xf numFmtId="0" fontId="0" fillId="0" borderId="15" xfId="0" applyBorder="1"/>
    <xf numFmtId="0" fontId="0" fillId="0" borderId="16" xfId="0" applyBorder="1"/>
    <xf numFmtId="0" fontId="0" fillId="7" borderId="15" xfId="0" applyFill="1" applyBorder="1"/>
    <xf numFmtId="41" fontId="0" fillId="7" borderId="0" xfId="1" applyFont="1" applyFill="1" applyBorder="1"/>
    <xf numFmtId="41" fontId="0" fillId="7" borderId="17" xfId="1" applyFont="1" applyFill="1" applyBorder="1"/>
    <xf numFmtId="0" fontId="10" fillId="0" borderId="0" xfId="0" applyFont="1"/>
    <xf numFmtId="0" fontId="10" fillId="16" borderId="0" xfId="0" applyFont="1" applyFill="1" applyAlignment="1">
      <alignment horizontal="center" vertical="center"/>
    </xf>
    <xf numFmtId="0" fontId="0" fillId="20" borderId="0" xfId="0" applyFill="1"/>
    <xf numFmtId="41" fontId="3" fillId="7" borderId="7" xfId="1" applyFont="1" applyFill="1" applyBorder="1" applyAlignment="1">
      <alignment horizontal="center" vertical="center" wrapText="1"/>
    </xf>
    <xf numFmtId="41" fontId="10" fillId="7" borderId="1" xfId="1" applyFont="1" applyFill="1" applyBorder="1"/>
    <xf numFmtId="41" fontId="0" fillId="16" borderId="1" xfId="1" applyFont="1" applyFill="1" applyBorder="1"/>
    <xf numFmtId="41" fontId="0" fillId="7" borderId="1" xfId="1" applyFont="1" applyFill="1" applyBorder="1"/>
    <xf numFmtId="41" fontId="3" fillId="7" borderId="9" xfId="1" applyFont="1" applyFill="1" applyBorder="1" applyAlignment="1">
      <alignment horizontal="center" wrapText="1"/>
    </xf>
    <xf numFmtId="41" fontId="25" fillId="16" borderId="0" xfId="1" applyFont="1" applyFill="1" applyBorder="1" applyAlignment="1">
      <alignment horizontal="center" vertical="center" wrapText="1"/>
    </xf>
    <xf numFmtId="41" fontId="3" fillId="16" borderId="1" xfId="1" applyFont="1" applyFill="1" applyBorder="1" applyAlignment="1">
      <alignment horizontal="center" wrapText="1"/>
    </xf>
    <xf numFmtId="41" fontId="3" fillId="7" borderId="0" xfId="1" applyFont="1" applyFill="1" applyBorder="1" applyAlignment="1">
      <alignment horizontal="center" vertical="center" wrapText="1"/>
    </xf>
    <xf numFmtId="41" fontId="3" fillId="18" borderId="7" xfId="1" applyFont="1" applyFill="1" applyBorder="1" applyAlignment="1">
      <alignment wrapText="1"/>
    </xf>
    <xf numFmtId="41" fontId="3" fillId="14" borderId="10" xfId="1" applyFont="1" applyFill="1" applyBorder="1"/>
    <xf numFmtId="41" fontId="3" fillId="14" borderId="10" xfId="1" applyFont="1" applyFill="1" applyBorder="1" applyAlignment="1">
      <alignment wrapText="1"/>
    </xf>
    <xf numFmtId="41" fontId="3" fillId="14" borderId="7" xfId="1" applyFont="1" applyFill="1" applyBorder="1" applyAlignment="1">
      <alignment wrapText="1"/>
    </xf>
    <xf numFmtId="41" fontId="3" fillId="2" borderId="1" xfId="0" applyNumberFormat="1" applyFont="1" applyFill="1" applyBorder="1" applyAlignment="1">
      <alignment horizontal="center" vertical="center" wrapText="1"/>
    </xf>
    <xf numFmtId="41" fontId="25" fillId="16" borderId="1" xfId="1" applyFont="1" applyFill="1" applyBorder="1"/>
    <xf numFmtId="0" fontId="10" fillId="16" borderId="3" xfId="0" applyFont="1" applyFill="1" applyBorder="1"/>
    <xf numFmtId="41" fontId="3" fillId="21" borderId="10" xfId="4" applyFont="1" applyFill="1" applyBorder="1"/>
    <xf numFmtId="41" fontId="3" fillId="16" borderId="10" xfId="4" applyFont="1" applyFill="1" applyBorder="1"/>
    <xf numFmtId="41" fontId="25" fillId="16" borderId="2" xfId="4" applyFont="1" applyFill="1" applyBorder="1" applyAlignment="1">
      <alignment horizontal="center" vertical="center" wrapText="1"/>
    </xf>
    <xf numFmtId="41" fontId="25" fillId="21" borderId="1" xfId="4" applyFont="1" applyFill="1" applyBorder="1"/>
    <xf numFmtId="41" fontId="25" fillId="16" borderId="1" xfId="4" applyFont="1" applyFill="1" applyBorder="1" applyAlignment="1">
      <alignment horizontal="center" vertical="center" wrapText="1"/>
    </xf>
    <xf numFmtId="41" fontId="0" fillId="7" borderId="0" xfId="4" applyFont="1" applyFill="1"/>
    <xf numFmtId="41" fontId="3" fillId="16" borderId="7" xfId="4" applyFont="1" applyFill="1" applyBorder="1" applyAlignment="1">
      <alignment horizontal="center" vertical="center" wrapText="1"/>
    </xf>
    <xf numFmtId="41" fontId="3" fillId="16" borderId="1" xfId="4" applyFont="1" applyFill="1" applyBorder="1" applyAlignment="1">
      <alignment horizontal="center" wrapText="1"/>
    </xf>
    <xf numFmtId="41" fontId="3" fillId="16" borderId="7" xfId="4" applyFont="1" applyFill="1" applyBorder="1" applyAlignment="1">
      <alignment horizontal="center" wrapText="1"/>
    </xf>
    <xf numFmtId="41" fontId="3" fillId="21" borderId="7" xfId="4" applyFont="1" applyFill="1" applyBorder="1" applyAlignment="1">
      <alignment horizontal="center" wrapText="1"/>
    </xf>
    <xf numFmtId="41" fontId="25" fillId="21" borderId="2" xfId="4" applyFont="1" applyFill="1" applyBorder="1" applyAlignment="1">
      <alignment horizontal="center" vertical="center" wrapText="1"/>
    </xf>
    <xf numFmtId="41" fontId="25" fillId="21" borderId="1" xfId="4" applyFont="1" applyFill="1" applyBorder="1" applyAlignment="1">
      <alignment horizontal="center" vertical="center" wrapText="1"/>
    </xf>
    <xf numFmtId="41" fontId="3" fillId="16" borderId="7" xfId="4" applyFont="1" applyFill="1" applyBorder="1" applyAlignment="1">
      <alignment wrapText="1"/>
    </xf>
    <xf numFmtId="41" fontId="3" fillId="21" borderId="9" xfId="4" applyFont="1" applyFill="1" applyBorder="1" applyAlignment="1">
      <alignment horizontal="center" wrapText="1"/>
    </xf>
    <xf numFmtId="3" fontId="3" fillId="16" borderId="3" xfId="0" applyNumberFormat="1" applyFont="1" applyFill="1" applyBorder="1" applyAlignment="1">
      <alignment horizontal="center" vertical="center" wrapText="1"/>
    </xf>
    <xf numFmtId="41" fontId="3" fillId="16" borderId="10" xfId="4" applyFont="1" applyFill="1" applyBorder="1" applyAlignment="1">
      <alignment wrapText="1"/>
    </xf>
    <xf numFmtId="41" fontId="3" fillId="16" borderId="1" xfId="4" applyFont="1" applyFill="1" applyBorder="1" applyAlignment="1">
      <alignment horizontal="center" vertical="center" wrapText="1"/>
    </xf>
    <xf numFmtId="41" fontId="3" fillId="21" borderId="7" xfId="4" applyFont="1" applyFill="1" applyBorder="1" applyAlignment="1">
      <alignment wrapText="1"/>
    </xf>
    <xf numFmtId="41" fontId="3" fillId="21" borderId="7" xfId="4" applyFont="1" applyFill="1" applyBorder="1" applyAlignment="1">
      <alignment horizontal="center" vertical="center" wrapText="1"/>
    </xf>
    <xf numFmtId="41" fontId="3" fillId="16" borderId="0" xfId="4" applyFont="1" applyFill="1" applyAlignment="1">
      <alignment horizontal="center" vertical="center" wrapText="1"/>
    </xf>
    <xf numFmtId="41" fontId="3" fillId="16" borderId="1" xfId="0" applyNumberFormat="1" applyFont="1" applyFill="1" applyBorder="1" applyAlignment="1">
      <alignment horizontal="center" vertical="center" wrapText="1"/>
    </xf>
    <xf numFmtId="0" fontId="10" fillId="0" borderId="1" xfId="0" applyFont="1" applyBorder="1" applyAlignment="1">
      <alignment horizontal="center" vertical="center"/>
    </xf>
    <xf numFmtId="0" fontId="10" fillId="0" borderId="11" xfId="0" applyFont="1" applyBorder="1" applyAlignment="1">
      <alignment horizontal="center" vertical="center"/>
    </xf>
    <xf numFmtId="41" fontId="3" fillId="7" borderId="7" xfId="4" applyFont="1" applyFill="1" applyBorder="1" applyAlignment="1">
      <alignment horizontal="center" vertical="center" wrapText="1"/>
    </xf>
    <xf numFmtId="41" fontId="3" fillId="7" borderId="10" xfId="4" applyFont="1" applyFill="1" applyBorder="1"/>
    <xf numFmtId="41" fontId="25" fillId="16" borderId="1" xfId="4" applyFont="1" applyFill="1" applyBorder="1"/>
    <xf numFmtId="41" fontId="3" fillId="21" borderId="1" xfId="4" applyFont="1" applyFill="1" applyBorder="1" applyAlignment="1">
      <alignment horizontal="center" wrapText="1"/>
    </xf>
    <xf numFmtId="41" fontId="3" fillId="16" borderId="9" xfId="4" applyFont="1" applyFill="1" applyBorder="1" applyAlignment="1">
      <alignment horizontal="center" wrapText="1"/>
    </xf>
    <xf numFmtId="41" fontId="3" fillId="21" borderId="1" xfId="4" applyFont="1" applyFill="1" applyBorder="1" applyAlignment="1">
      <alignment horizontal="center" vertical="center" wrapText="1"/>
    </xf>
    <xf numFmtId="41" fontId="3" fillId="21" borderId="1" xfId="0" applyNumberFormat="1" applyFont="1" applyFill="1" applyBorder="1" applyAlignment="1">
      <alignment horizontal="center" vertical="center" wrapText="1"/>
    </xf>
    <xf numFmtId="41" fontId="3" fillId="21" borderId="10" xfId="4" applyFont="1" applyFill="1" applyBorder="1" applyAlignment="1">
      <alignment wrapText="1"/>
    </xf>
    <xf numFmtId="41" fontId="3" fillId="22" borderId="7" xfId="4" applyFont="1" applyFill="1" applyBorder="1" applyAlignment="1">
      <alignment horizontal="center" wrapText="1"/>
    </xf>
    <xf numFmtId="41" fontId="3" fillId="22" borderId="9" xfId="4" applyFont="1" applyFill="1" applyBorder="1" applyAlignment="1">
      <alignment horizontal="center" wrapText="1"/>
    </xf>
    <xf numFmtId="41" fontId="3" fillId="22" borderId="7" xfId="4" applyFont="1" applyFill="1" applyBorder="1" applyAlignment="1">
      <alignment horizontal="center" vertical="center" wrapText="1"/>
    </xf>
    <xf numFmtId="41" fontId="3" fillId="7" borderId="7" xfId="4" applyFont="1" applyFill="1" applyBorder="1" applyAlignment="1">
      <alignment wrapText="1"/>
    </xf>
    <xf numFmtId="41" fontId="3" fillId="21" borderId="0" xfId="4" applyFont="1" applyFill="1" applyAlignment="1">
      <alignment horizontal="center" vertical="center" wrapText="1"/>
    </xf>
    <xf numFmtId="0" fontId="15" fillId="0" borderId="0" xfId="0" applyFont="1" applyAlignment="1">
      <alignment horizontal="left" vertical="top" wrapText="1"/>
    </xf>
    <xf numFmtId="0" fontId="0" fillId="0" borderId="0" xfId="0" applyAlignment="1">
      <alignment horizontal="left" vertical="top" wrapText="1"/>
    </xf>
  </cellXfs>
  <cellStyles count="5">
    <cellStyle name="Comma" xfId="2" builtinId="3"/>
    <cellStyle name="Comma [0]" xfId="1" builtinId="6"/>
    <cellStyle name="Comma [0] 2" xfId="4" xr:uid="{1AF33DA8-D338-4246-85A5-791F21B8ED20}"/>
    <cellStyle name="Normal" xfId="0" builtinId="0"/>
    <cellStyle name="Normal 2" xfId="3" xr:uid="{F0BDD2B8-8E7B-C84F-A345-BBE17A6D7E00}"/>
  </cellStyles>
  <dxfs count="95">
    <dxf>
      <font>
        <color rgb="FF006100"/>
      </font>
      <fill>
        <patternFill patternType="solid">
          <fgColor indexed="64"/>
          <bgColor rgb="FFD9EAD3"/>
        </patternFill>
      </fill>
    </dxf>
    <dxf>
      <font>
        <color rgb="FF9C0006"/>
      </font>
      <fill>
        <patternFill patternType="solid">
          <fgColor indexed="64"/>
          <bgColor rgb="FFF4CCCC"/>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s>
  <tableStyles count="0" defaultTableStyle="TableStyleMedium2" defaultPivotStyle="PivotStyleLight16"/>
  <colors>
    <mruColors>
      <color rgb="FF67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microsoft.com/office/2017/10/relationships/person" Target="persons/perso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microsoft.com/office/2022/11/relationships/FeaturePropertyBag" Target="featurePropertyBag/featurePropertyBag.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externalLink" Target="externalLinks/externalLink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iPhone 15  128GB</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MW</c:v>
              </c:pt>
              <c:pt idx="1">
                <c:v>TZ</c:v>
              </c:pt>
              <c:pt idx="2">
                <c:v>FPT</c:v>
              </c:pt>
              <c:pt idx="3">
                <c:v>Viettel</c:v>
              </c:pt>
              <c:pt idx="4">
                <c:v>CPS</c:v>
              </c:pt>
              <c:pt idx="5">
                <c:v>Shopdunk</c:v>
              </c:pt>
            </c:strLit>
          </c:cat>
          <c:val>
            <c:numLit>
              <c:formatCode>General</c:formatCode>
              <c:ptCount val="6"/>
              <c:pt idx="0">
                <c:v>19890000</c:v>
              </c:pt>
              <c:pt idx="1">
                <c:v>19890000</c:v>
              </c:pt>
              <c:pt idx="2">
                <c:v>19890000</c:v>
              </c:pt>
              <c:pt idx="3">
                <c:v>19490000</c:v>
              </c:pt>
              <c:pt idx="4">
                <c:v>19450000</c:v>
              </c:pt>
              <c:pt idx="5">
                <c:v>19450000</c:v>
              </c:pt>
            </c:numLit>
          </c:val>
          <c:smooth val="0"/>
          <c:extLst>
            <c:ext xmlns:c16="http://schemas.microsoft.com/office/drawing/2014/chart" uri="{C3380CC4-5D6E-409C-BE32-E72D297353CC}">
              <c16:uniqueId val="{00000000-DEE6-DA49-B976-11673C61281A}"/>
            </c:ext>
          </c:extLst>
        </c:ser>
        <c:dLbls>
          <c:showLegendKey val="0"/>
          <c:showVal val="0"/>
          <c:showCatName val="0"/>
          <c:showSerName val="0"/>
          <c:showPercent val="0"/>
          <c:showBubbleSize val="0"/>
        </c:dLbls>
        <c:smooth val="0"/>
        <c:axId val="285593472"/>
        <c:axId val="285595184"/>
      </c:lineChart>
      <c:catAx>
        <c:axId val="2855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95184"/>
        <c:crosses val="autoZero"/>
        <c:auto val="1"/>
        <c:lblAlgn val="ctr"/>
        <c:lblOffset val="100"/>
        <c:noMultiLvlLbl val="0"/>
      </c:catAx>
      <c:valAx>
        <c:axId val="285595184"/>
        <c:scaling>
          <c:orientation val="minMax"/>
        </c:scaling>
        <c:delete val="1"/>
        <c:axPos val="l"/>
        <c:numFmt formatCode="General" sourceLinked="1"/>
        <c:majorTickMark val="none"/>
        <c:minorTickMark val="none"/>
        <c:tickLblPos val="nextTo"/>
        <c:crossAx val="2855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219"/>
        <c:overlap val="-27"/>
        <c:axId val="2018845792"/>
        <c:axId val="2030161136"/>
      </c:barChart>
      <c:catAx>
        <c:axId val="2018845792"/>
        <c:scaling>
          <c:orientation val="minMax"/>
        </c:scaling>
        <c:delete val="1"/>
        <c:axPos val="b"/>
        <c:numFmt formatCode="General" sourceLinked="1"/>
        <c:majorTickMark val="none"/>
        <c:minorTickMark val="none"/>
        <c:tickLblPos val="nextTo"/>
        <c:crossAx val="2030161136"/>
        <c:crosses val="autoZero"/>
        <c:auto val="1"/>
        <c:lblAlgn val="ctr"/>
        <c:lblOffset val="100"/>
        <c:noMultiLvlLbl val="0"/>
      </c:catAx>
      <c:valAx>
        <c:axId val="2030161136"/>
        <c:scaling>
          <c:orientation val="minMax"/>
        </c:scaling>
        <c:delete val="1"/>
        <c:axPos val="l"/>
        <c:numFmt formatCode="General" sourceLinked="1"/>
        <c:majorTickMark val="none"/>
        <c:minorTickMark val="none"/>
        <c:tickLblPos val="nextTo"/>
        <c:crossAx val="201884579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W7Q4FY24!$K$15</c:f>
              <c:strCache>
                <c:ptCount val="1"/>
                <c:pt idx="0">
                  <c:v>iPhone 15 Pro Max 256GB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W7Q4FY24!$L$14:$P$14</c:f>
              <c:strCache>
                <c:ptCount val="5"/>
                <c:pt idx="0">
                  <c:v>MW</c:v>
                </c:pt>
                <c:pt idx="1">
                  <c:v>FPT</c:v>
                </c:pt>
                <c:pt idx="2">
                  <c:v>Viettel</c:v>
                </c:pt>
                <c:pt idx="3">
                  <c:v>CPS</c:v>
                </c:pt>
                <c:pt idx="4">
                  <c:v>Shopdunk</c:v>
                </c:pt>
              </c:strCache>
            </c:strRef>
          </c:cat>
          <c:val>
            <c:numRef>
              <c:f>W7Q4FY24!$L$15:$P$15</c:f>
              <c:numCache>
                <c:formatCode>General</c:formatCode>
                <c:ptCount val="5"/>
                <c:pt idx="0">
                  <c:v>350</c:v>
                </c:pt>
                <c:pt idx="1">
                  <c:v>316</c:v>
                </c:pt>
                <c:pt idx="2">
                  <c:v>68</c:v>
                </c:pt>
                <c:pt idx="3">
                  <c:v>388</c:v>
                </c:pt>
                <c:pt idx="4">
                  <c:v>89</c:v>
                </c:pt>
              </c:numCache>
            </c:numRef>
          </c:val>
          <c:extLst>
            <c:ext xmlns:c16="http://schemas.microsoft.com/office/drawing/2014/chart" uri="{C3380CC4-5D6E-409C-BE32-E72D297353CC}">
              <c16:uniqueId val="{00000000-9E72-C948-80CF-41C1353B1CE0}"/>
            </c:ext>
          </c:extLst>
        </c:ser>
        <c:dLbls>
          <c:showLegendKey val="0"/>
          <c:showVal val="0"/>
          <c:showCatName val="0"/>
          <c:showSerName val="0"/>
          <c:showPercent val="0"/>
          <c:showBubbleSize val="0"/>
        </c:dLbls>
        <c:gapWidth val="219"/>
        <c:overlap val="-27"/>
        <c:axId val="1663167168"/>
        <c:axId val="1393932224"/>
      </c:barChart>
      <c:catAx>
        <c:axId val="16631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32224"/>
        <c:crosses val="autoZero"/>
        <c:auto val="1"/>
        <c:lblAlgn val="ctr"/>
        <c:lblOffset val="100"/>
        <c:noMultiLvlLbl val="0"/>
      </c:catAx>
      <c:valAx>
        <c:axId val="1393932224"/>
        <c:scaling>
          <c:orientation val="minMax"/>
        </c:scaling>
        <c:delete val="1"/>
        <c:axPos val="l"/>
        <c:numFmt formatCode="General" sourceLinked="1"/>
        <c:majorTickMark val="none"/>
        <c:minorTickMark val="none"/>
        <c:tickLblPos val="nextTo"/>
        <c:crossAx val="166316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46611872066044E-2"/>
          <c:y val="0.13291274425808858"/>
          <c:w val="0.93875338812793396"/>
          <c:h val="0.86708725574191137"/>
        </c:manualLayout>
      </c:layout>
      <c:lineChart>
        <c:grouping val="standard"/>
        <c:varyColors val="0"/>
        <c:ser>
          <c:idx val="0"/>
          <c:order val="0"/>
          <c:tx>
            <c:strRef>
              <c:f>W7Q4FY24!$K$16</c:f>
              <c:strCache>
                <c:ptCount val="1"/>
                <c:pt idx="0">
                  <c:v>iPhone 15 Pro Max 256GB</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W7Q4FY24!$L$16:$P$16</c:f>
              <c:numCache>
                <c:formatCode>#,##0</c:formatCode>
                <c:ptCount val="5"/>
                <c:pt idx="0">
                  <c:v>29390000</c:v>
                </c:pt>
                <c:pt idx="1">
                  <c:v>29390000</c:v>
                </c:pt>
                <c:pt idx="2">
                  <c:v>28700000</c:v>
                </c:pt>
                <c:pt idx="3">
                  <c:v>28790000</c:v>
                </c:pt>
                <c:pt idx="4">
                  <c:v>28850000</c:v>
                </c:pt>
              </c:numCache>
            </c:numRef>
          </c:val>
          <c:smooth val="0"/>
          <c:extLst>
            <c:ext xmlns:c16="http://schemas.microsoft.com/office/drawing/2014/chart" uri="{C3380CC4-5D6E-409C-BE32-E72D297353CC}">
              <c16:uniqueId val="{00000000-84E7-114D-B19F-A6C39D4CF567}"/>
            </c:ext>
          </c:extLst>
        </c:ser>
        <c:dLbls>
          <c:showLegendKey val="0"/>
          <c:showVal val="0"/>
          <c:showCatName val="0"/>
          <c:showSerName val="0"/>
          <c:showPercent val="0"/>
          <c:showBubbleSize val="0"/>
        </c:dLbls>
        <c:smooth val="0"/>
        <c:axId val="1113289168"/>
        <c:axId val="1424307200"/>
      </c:lineChart>
      <c:catAx>
        <c:axId val="1113289168"/>
        <c:scaling>
          <c:orientation val="minMax"/>
        </c:scaling>
        <c:delete val="1"/>
        <c:axPos val="b"/>
        <c:majorTickMark val="none"/>
        <c:minorTickMark val="none"/>
        <c:tickLblPos val="nextTo"/>
        <c:crossAx val="1424307200"/>
        <c:crosses val="autoZero"/>
        <c:auto val="1"/>
        <c:lblAlgn val="ctr"/>
        <c:lblOffset val="100"/>
        <c:noMultiLvlLbl val="0"/>
      </c:catAx>
      <c:valAx>
        <c:axId val="1424307200"/>
        <c:scaling>
          <c:orientation val="minMax"/>
        </c:scaling>
        <c:delete val="1"/>
        <c:axPos val="l"/>
        <c:numFmt formatCode="#,##0" sourceLinked="1"/>
        <c:majorTickMark val="none"/>
        <c:minorTickMark val="none"/>
        <c:tickLblPos val="nextTo"/>
        <c:crossAx val="11132891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219"/>
        <c:overlap val="-27"/>
        <c:axId val="2018845792"/>
        <c:axId val="2030161136"/>
      </c:barChart>
      <c:catAx>
        <c:axId val="2018845792"/>
        <c:scaling>
          <c:orientation val="minMax"/>
        </c:scaling>
        <c:delete val="1"/>
        <c:axPos val="b"/>
        <c:numFmt formatCode="General" sourceLinked="1"/>
        <c:majorTickMark val="none"/>
        <c:minorTickMark val="none"/>
        <c:tickLblPos val="nextTo"/>
        <c:crossAx val="2030161136"/>
        <c:crosses val="autoZero"/>
        <c:auto val="1"/>
        <c:lblAlgn val="ctr"/>
        <c:lblOffset val="100"/>
        <c:noMultiLvlLbl val="0"/>
      </c:catAx>
      <c:valAx>
        <c:axId val="2030161136"/>
        <c:scaling>
          <c:orientation val="minMax"/>
        </c:scaling>
        <c:delete val="1"/>
        <c:axPos val="l"/>
        <c:numFmt formatCode="General" sourceLinked="1"/>
        <c:majorTickMark val="none"/>
        <c:minorTickMark val="none"/>
        <c:tickLblPos val="nextTo"/>
        <c:crossAx val="201884579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46611872066044E-2"/>
          <c:y val="0.13291274425808858"/>
          <c:w val="0.93875338812793396"/>
          <c:h val="0.86708725574191137"/>
        </c:manualLayout>
      </c:layout>
      <c:lineChart>
        <c:grouping val="standard"/>
        <c:varyColors val="0"/>
        <c:dLbls>
          <c:showLegendKey val="0"/>
          <c:showVal val="0"/>
          <c:showCatName val="0"/>
          <c:showSerName val="0"/>
          <c:showPercent val="0"/>
          <c:showBubbleSize val="0"/>
        </c:dLbls>
        <c:marker val="1"/>
        <c:smooth val="0"/>
        <c:axId val="1113289168"/>
        <c:axId val="1424307200"/>
      </c:lineChart>
      <c:catAx>
        <c:axId val="1113289168"/>
        <c:scaling>
          <c:orientation val="minMax"/>
        </c:scaling>
        <c:delete val="1"/>
        <c:axPos val="b"/>
        <c:majorTickMark val="none"/>
        <c:minorTickMark val="none"/>
        <c:tickLblPos val="nextTo"/>
        <c:crossAx val="1424307200"/>
        <c:crosses val="autoZero"/>
        <c:auto val="1"/>
        <c:lblAlgn val="ctr"/>
        <c:lblOffset val="100"/>
        <c:noMultiLvlLbl val="0"/>
      </c:catAx>
      <c:valAx>
        <c:axId val="1424307200"/>
        <c:scaling>
          <c:orientation val="minMax"/>
        </c:scaling>
        <c:delete val="1"/>
        <c:axPos val="l"/>
        <c:numFmt formatCode="#,##0" sourceLinked="1"/>
        <c:majorTickMark val="none"/>
        <c:minorTickMark val="none"/>
        <c:tickLblPos val="nextTo"/>
        <c:crossAx val="11132891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828675</xdr:colOff>
      <xdr:row>0</xdr:row>
      <xdr:rowOff>57150</xdr:rowOff>
    </xdr:from>
    <xdr:to>
      <xdr:col>16</xdr:col>
      <xdr:colOff>710430</xdr:colOff>
      <xdr:row>51</xdr:row>
      <xdr:rowOff>95250</xdr:rowOff>
    </xdr:to>
    <xdr:sp macro="" textlink="">
      <xdr:nvSpPr>
        <xdr:cNvPr id="2" name="TextBox 15">
          <a:extLst>
            <a:ext uri="{FF2B5EF4-FFF2-40B4-BE49-F238E27FC236}">
              <a16:creationId xmlns:a16="http://schemas.microsoft.com/office/drawing/2014/main" id="{113F7260-C32C-0D4C-921B-BA25BB3ADAB2}"/>
            </a:ext>
          </a:extLst>
        </xdr:cNvPr>
        <xdr:cNvSpPr txBox="1"/>
      </xdr:nvSpPr>
      <xdr:spPr>
        <a:xfrm>
          <a:off x="10296525" y="57150"/>
          <a:ext cx="4910955" cy="1023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SF Hello" pitchFamily="2" charset="0"/>
              <a:ea typeface="SF Hello" pitchFamily="2" charset="0"/>
            </a:rPr>
            <a:t>Viettel:</a:t>
          </a:r>
          <a:br>
            <a:rPr lang="en-GB" sz="1100">
              <a:latin typeface="SF Hello" pitchFamily="2" charset="0"/>
              <a:ea typeface="SF Hello" pitchFamily="2" charset="0"/>
            </a:rPr>
          </a:br>
          <a:r>
            <a:rPr lang="en-GB" sz="1100">
              <a:latin typeface="SF Hello" pitchFamily="2" charset="0"/>
              <a:ea typeface="SF Hello" pitchFamily="2" charset="0"/>
            </a:rPr>
            <a:t>- Đầu tuần Viettel giảm giá lại cho AW và AirPods trở về mức thấp ổn trước khi tăng giá 1M cho nhiều model.</a:t>
          </a:r>
          <a:r>
            <a:rPr lang="en-GB" sz="1100" baseline="0">
              <a:latin typeface="SF Hello" pitchFamily="2" charset="0"/>
              <a:ea typeface="SF Hello" pitchFamily="2" charset="0"/>
            </a:rPr>
            <a:t> AirPods Pro 2 cũng giảm giá cụ thể xuống còn 5490.</a:t>
          </a:r>
          <a:br>
            <a:rPr lang="en-GB" sz="1100">
              <a:latin typeface="SF Hello" pitchFamily="2" charset="0"/>
              <a:ea typeface="SF Hello" pitchFamily="2" charset="0"/>
            </a:rPr>
          </a:br>
          <a:r>
            <a:rPr lang="en-GB" sz="1100">
              <a:latin typeface="SF Hello" pitchFamily="2" charset="0"/>
              <a:ea typeface="SF Hello" pitchFamily="2" charset="0"/>
            </a:rPr>
            <a:t>- Đến ngày 12/7 AirPods Pro 2 giảm tiếp còn 5290 chạy Hot sale</a:t>
          </a:r>
          <a:br>
            <a:rPr lang="en-GB" sz="1100">
              <a:latin typeface="SF Hello" pitchFamily="2" charset="0"/>
              <a:ea typeface="SF Hello" pitchFamily="2" charset="0"/>
            </a:rPr>
          </a:br>
          <a:r>
            <a:rPr lang="en-GB" sz="1100">
              <a:latin typeface="SF Hello" pitchFamily="2" charset="0"/>
              <a:ea typeface="SF Hello" pitchFamily="2" charset="0"/>
            </a:rPr>
            <a:t>- </a:t>
          </a: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FPT:</a:t>
          </a:r>
          <a:br>
            <a:rPr lang="en-GB" sz="1100">
              <a:latin typeface="SF Hello" pitchFamily="2" charset="0"/>
              <a:ea typeface="SF Hello" pitchFamily="2" charset="0"/>
            </a:rPr>
          </a:br>
          <a:r>
            <a:rPr lang="en-GB" sz="1100">
              <a:latin typeface="SF Hello" pitchFamily="2" charset="0"/>
              <a:ea typeface="SF Hello" pitchFamily="2" charset="0"/>
            </a:rPr>
            <a:t>- Tháng 7 FPT push bán laptop do đây là sản phẩm duy nhất còn có nhận biết thương hiệu với KH để cạnh tranh với các chuỗi khác =&gt; Nhân viên hạn chế tư vấn Mac thay vào đó tư vấn laptop</a:t>
          </a:r>
          <a:br>
            <a:rPr lang="en-GB" sz="1100">
              <a:latin typeface="SF Hello" pitchFamily="2" charset="0"/>
              <a:ea typeface="SF Hello" pitchFamily="2" charset="0"/>
            </a:rPr>
          </a:br>
          <a:r>
            <a:rPr lang="en-GB" sz="1100">
              <a:latin typeface="SF Hello" pitchFamily="2" charset="0"/>
              <a:ea typeface="SF Hello" pitchFamily="2" charset="0"/>
            </a:rPr>
            <a:t>- Push bán combo phụ kiện khi bán iPhone, tuy nhiên combo phụ kiện sẽ gồm tai nghe Havit hoặc tai nghe Defunc,</a:t>
          </a:r>
          <a:r>
            <a:rPr lang="en-GB" sz="1100" baseline="0">
              <a:latin typeface="SF Hello" pitchFamily="2" charset="0"/>
              <a:ea typeface="SF Hello" pitchFamily="2" charset="0"/>
            </a:rPr>
            <a:t> không có phụ kiện Apple =&gt; ảnh hưởng tới số bán AirPods + phụ kiện Apple như củ sạc, dây sạc ...</a:t>
          </a:r>
          <a:br>
            <a:rPr lang="en-GB" sz="1100">
              <a:latin typeface="SF Hello" pitchFamily="2" charset="0"/>
              <a:ea typeface="SF Hello" pitchFamily="2" charset="0"/>
            </a:rPr>
          </a:br>
          <a:r>
            <a:rPr lang="en-GB" sz="1100">
              <a:latin typeface="SF Hello" pitchFamily="2" charset="0"/>
              <a:ea typeface="SF Hello" pitchFamily="2" charset="0"/>
            </a:rPr>
            <a:t>- Đầu tháng nên chưa có săn voucher giảm giá trên tiktok</a:t>
          </a:r>
          <a:r>
            <a:rPr lang="en-GB" sz="1100" baseline="0">
              <a:latin typeface="SF Hello" pitchFamily="2" charset="0"/>
              <a:ea typeface="SF Hello" pitchFamily="2" charset="0"/>
            </a:rPr>
            <a:t> shop =&gt; không có đơn tiktok mua iPhone đẩy về các shop</a:t>
          </a:r>
        </a:p>
        <a:p>
          <a:r>
            <a:rPr lang="en-GB" sz="1100" baseline="0">
              <a:latin typeface="SF Hello" pitchFamily="2" charset="0"/>
              <a:ea typeface="SF Hello" pitchFamily="2" charset="0"/>
            </a:rPr>
            <a:t>- Thông tin lô gói iPhone vẫn có tuy nhiên mới chỉ xuất tại 1 số shop có doanh thu rất thấp như </a:t>
          </a:r>
          <a:r>
            <a:rPr lang="en-GB" sz="1100" baseline="0">
              <a:latin typeface="Helvetica Neue" panose="02000503000000020004" pitchFamily="2" charset="0"/>
              <a:ea typeface="Helvetica Neue" panose="02000503000000020004" pitchFamily="2" charset="0"/>
              <a:cs typeface="Helvetica Neue" panose="02000503000000020004" pitchFamily="2" charset="0"/>
            </a:rPr>
            <a:t>FPT </a:t>
          </a:r>
          <a:r>
            <a:rPr lang="vi-VN" sz="1100" b="0" i="0">
              <a:solidFill>
                <a:schemeClr val="dk1"/>
              </a:solidFill>
              <a:effectLst/>
              <a:latin typeface="+mn-lt"/>
              <a:ea typeface="Helvetica Neue" panose="02000503000000020004" pitchFamily="2" charset="0"/>
              <a:cs typeface="Helvetica Neue" panose="02000503000000020004" pitchFamily="2" charset="0"/>
            </a:rPr>
            <a:t>52 Nguyễn Chí Thanh (12</a:t>
          </a:r>
          <a:r>
            <a:rPr lang="vi-VN" sz="1100" b="0" i="0" baseline="0">
              <a:solidFill>
                <a:schemeClr val="dk1"/>
              </a:solidFill>
              <a:effectLst/>
              <a:latin typeface="+mn-lt"/>
              <a:ea typeface="Helvetica Neue" panose="02000503000000020004" pitchFamily="2" charset="0"/>
              <a:cs typeface="Helvetica Neue" panose="02000503000000020004" pitchFamily="2" charset="0"/>
            </a:rPr>
            <a:t> </a:t>
          </a:r>
          <a:r>
            <a:rPr lang="vi-VN" sz="1100" b="0" i="0">
              <a:solidFill>
                <a:schemeClr val="dk1"/>
              </a:solidFill>
              <a:effectLst/>
              <a:latin typeface="+mn-lt"/>
              <a:ea typeface="Helvetica Neue" panose="02000503000000020004" pitchFamily="2" charset="0"/>
              <a:cs typeface="Helvetica Neue" panose="02000503000000020004" pitchFamily="2" charset="0"/>
            </a:rPr>
            <a:t>iPhone 15 prm), 173 Trường Chinh (10 iPhone 15 prm), Định Công Thượng (10 iPhone 15 prm)</a:t>
          </a:r>
        </a:p>
        <a:p>
          <a:r>
            <a:rPr lang="vi-VN" sz="1100" b="0" i="0">
              <a:solidFill>
                <a:schemeClr val="dk1"/>
              </a:solidFill>
              <a:effectLst/>
              <a:latin typeface="+mn-lt"/>
              <a:ea typeface="Helvetica Neue" panose="02000503000000020004" pitchFamily="2" charset="0"/>
              <a:cs typeface="Helvetica Neue" panose="02000503000000020004" pitchFamily="2" charset="0"/>
            </a:rPr>
            <a:t>- Điện thoại hàng hot cần push: Samsung M55</a:t>
          </a:r>
          <a:r>
            <a:rPr lang="vi-VN" sz="1100" b="0" i="0" baseline="0">
              <a:solidFill>
                <a:schemeClr val="dk1"/>
              </a:solidFill>
              <a:effectLst/>
              <a:latin typeface="+mn-lt"/>
              <a:ea typeface="Helvetica Neue" panose="02000503000000020004" pitchFamily="2" charset="0"/>
              <a:cs typeface="Helvetica Neue" panose="02000503000000020004" pitchFamily="2" charset="0"/>
            </a:rPr>
            <a:t> (tip 160k), Samsung S24 (tip 160k), Oppo Reno 12 (tip 100k), Oppo Reno 12F (tip 100k)</a:t>
          </a:r>
          <a:br>
            <a:rPr lang="en-GB" sz="1100">
              <a:latin typeface="SF Hello" pitchFamily="2" charset="0"/>
              <a:ea typeface="SF Hello" pitchFamily="2" charset="0"/>
            </a:rPr>
          </a:br>
          <a:br>
            <a:rPr lang="en-GB" sz="1100">
              <a:latin typeface="SF Hello" pitchFamily="2" charset="0"/>
              <a:ea typeface="SF Hello" pitchFamily="2" charset="0"/>
            </a:rPr>
          </a:br>
          <a:r>
            <a:rPr lang="en-GB" sz="1100">
              <a:latin typeface="SF Hello" pitchFamily="2" charset="0"/>
              <a:ea typeface="SF Hello" pitchFamily="2" charset="0"/>
            </a:rPr>
            <a:t>MW:</a:t>
          </a:r>
          <a:br>
            <a:rPr lang="en-GB" sz="1100">
              <a:latin typeface="SF Hello" pitchFamily="2" charset="0"/>
              <a:ea typeface="SF Hello" pitchFamily="2" charset="0"/>
            </a:rPr>
          </a:br>
          <a:r>
            <a:rPr lang="en-GB" sz="1100">
              <a:latin typeface="SF Hello" pitchFamily="2" charset="0"/>
              <a:ea typeface="SF Hello" pitchFamily="2" charset="0"/>
            </a:rPr>
            <a:t>- CTKM bốc thăm xe máy Sirius cho khách mua Apple và các hãng Samsung/ Xiaomi/Oppo/ Realme/ Vivo từ 1/7-31/8</a:t>
          </a:r>
          <a:br>
            <a:rPr lang="en-GB" sz="1100">
              <a:latin typeface="SF Hello" pitchFamily="2" charset="0"/>
              <a:ea typeface="SF Hello" pitchFamily="2" charset="0"/>
            </a:rPr>
          </a:br>
          <a:r>
            <a:rPr lang="en-GB" sz="1100">
              <a:latin typeface="SF Hello" pitchFamily="2" charset="0"/>
              <a:ea typeface="SF Hello" pitchFamily="2" charset="0"/>
            </a:rPr>
            <a:t>- Mã VNPay 50-200k </a:t>
          </a:r>
          <a:br>
            <a:rPr lang="en-GB" sz="1100">
              <a:latin typeface="SF Hello" pitchFamily="2" charset="0"/>
              <a:ea typeface="SF Hello" pitchFamily="2" charset="0"/>
            </a:rPr>
          </a:br>
          <a:r>
            <a:rPr lang="en-GB" sz="1100">
              <a:latin typeface="SF Hello" pitchFamily="2" charset="0"/>
              <a:ea typeface="SF Hello" pitchFamily="2" charset="0"/>
            </a:rPr>
            <a:t>-</a:t>
          </a: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CPS:</a:t>
          </a:r>
          <a:br>
            <a:rPr lang="en-GB" sz="1100">
              <a:latin typeface="SF Hello" pitchFamily="2" charset="0"/>
              <a:ea typeface="SF Hello" pitchFamily="2" charset="0"/>
            </a:rPr>
          </a:br>
          <a:r>
            <a:rPr lang="vi-VN" sz="1100" b="0" i="0">
              <a:solidFill>
                <a:schemeClr val="dk1"/>
              </a:solidFill>
              <a:effectLst/>
              <a:latin typeface="+mn-lt"/>
              <a:ea typeface="+mn-ea"/>
              <a:cs typeface="+mn-cs"/>
            </a:rPr>
            <a:t>- Apple watch: Triển khai ctrinh Try on AW, cơ hội để chạy demo, hướng dẫn khách hàng trải nghiệm Apple Watch nhằm tăng số lượng bán hàng. </a:t>
          </a:r>
        </a:p>
        <a:p>
          <a:r>
            <a:rPr lang="vi-VN" sz="1100" b="0" i="0">
              <a:solidFill>
                <a:schemeClr val="dk1"/>
              </a:solidFill>
              <a:effectLst/>
              <a:latin typeface="+mn-lt"/>
              <a:ea typeface="+mn-ea"/>
              <a:cs typeface="+mn-cs"/>
            </a:rPr>
            <a:t>- Hệ số quy đổi S-star Macbook: điều chỉnh từ 0.5 -&gt; 0.25, AW điều chỉnh về 0</a:t>
          </a:r>
          <a:r>
            <a:rPr lang="vi-VN" sz="1100" b="0" i="0" baseline="0">
              <a:solidFill>
                <a:schemeClr val="dk1"/>
              </a:solidFill>
              <a:effectLst/>
              <a:latin typeface="+mn-lt"/>
              <a:ea typeface="+mn-ea"/>
              <a:cs typeface="+mn-cs"/>
            </a:rPr>
            <a:t> (Hệ số bán kèm phụ kiện) =&gt; Mục tiêu tăng trưởng và giữ thị phần</a:t>
          </a:r>
          <a:br>
            <a:rPr lang="en-GB" sz="1100">
              <a:latin typeface="SF Hello" pitchFamily="2" charset="0"/>
              <a:ea typeface="SF Hello" pitchFamily="2" charset="0"/>
            </a:rPr>
          </a:br>
          <a:r>
            <a:rPr lang="en-GB" sz="1100">
              <a:latin typeface="SF Hello" pitchFamily="2" charset="0"/>
              <a:ea typeface="SF Hello" pitchFamily="2" charset="0"/>
            </a:rPr>
            <a:t>- Tiếp tục chạy CTKM giảm giá 500k VNPay cho iPhone 15 Series từ 09/07</a:t>
          </a:r>
          <a:br>
            <a:rPr lang="en-GB" sz="1100">
              <a:latin typeface="SF Hello" pitchFamily="2" charset="0"/>
              <a:ea typeface="SF Hello" pitchFamily="2" charset="0"/>
            </a:rPr>
          </a:br>
          <a:r>
            <a:rPr lang="en-GB" sz="1100">
              <a:latin typeface="SF Hello" pitchFamily="2" charset="0"/>
              <a:ea typeface="SF Hello" pitchFamily="2" charset="0"/>
            </a:rPr>
            <a:t>- Chương trình quét mã, làm khảo sát tặng voucher</a:t>
          </a:r>
          <a:r>
            <a:rPr lang="en-GB" sz="1100" baseline="0">
              <a:latin typeface="SF Hello" pitchFamily="2" charset="0"/>
              <a:ea typeface="SF Hello" pitchFamily="2" charset="0"/>
            </a:rPr>
            <a:t> 100k chưa phát huy hiệu quả do KH lo ngại vấn đề quét mã lộ thông tin. Ngoài ra voucher 100k không áp dụng khi mua phụ kiện bên thứ 3 nên KH cũng ít quan tâm đến voucher này</a:t>
          </a:r>
          <a:endParaRPr lang="en-GB" sz="1100">
            <a:latin typeface="SF Hello" pitchFamily="2" charset="0"/>
            <a:ea typeface="SF Hello" pitchFamily="2" charset="0"/>
          </a:endParaRPr>
        </a:p>
        <a:p>
          <a:endParaRPr lang="en-GB" sz="1100">
            <a:latin typeface="SF Hello" pitchFamily="2" charset="0"/>
            <a:ea typeface="SF Hello" pitchFamily="2" charset="0"/>
          </a:endParaRPr>
        </a:p>
        <a:p>
          <a:r>
            <a:rPr lang="en-GB" sz="1100" b="1">
              <a:latin typeface="SF Hello" pitchFamily="2" charset="0"/>
              <a:ea typeface="SF Hello" pitchFamily="2" charset="0"/>
            </a:rPr>
            <a:t>ShopDunk</a:t>
          </a:r>
        </a:p>
        <a:p>
          <a:r>
            <a:rPr lang="en-GB" sz="1100" b="1">
              <a:latin typeface="SF Hello" pitchFamily="2" charset="0"/>
              <a:ea typeface="SF Hello" pitchFamily="2" charset="0"/>
            </a:rPr>
            <a:t>- iPhone </a:t>
          </a:r>
          <a:r>
            <a:rPr lang="en-GB" sz="1100" b="0">
              <a:latin typeface="SF Hello" pitchFamily="2" charset="0"/>
              <a:ea typeface="SF Hello" pitchFamily="2" charset="0"/>
            </a:rPr>
            <a:t>: giảm thêm 300k tại cửa hàng đưa giá cuối về 28.990 để cạnh tranh với CPS và Viettel từ đầu tháng 7,</a:t>
          </a:r>
          <a:endParaRPr lang="en-GB" sz="1100" b="0" baseline="0">
            <a:latin typeface="SF Hello" pitchFamily="2" charset="0"/>
            <a:ea typeface="SF Hello" pitchFamily="2" charset="0"/>
          </a:endParaRPr>
        </a:p>
        <a:p>
          <a:r>
            <a:rPr lang="en-GB" sz="1100" b="0" baseline="0">
              <a:latin typeface="SF Hello" pitchFamily="2" charset="0"/>
              <a:ea typeface="SF Hello" pitchFamily="2" charset="0"/>
            </a:rPr>
            <a:t>MacBook : Chương trình chào tân sinh viên giảm 500k cho MacBook Air m1 , giảm 3tr cho iMac, giảm 3tr cho MacBook Pro 16' , Doi  tuong  ap  dung  duoi  23 tuoi </a:t>
          </a:r>
        </a:p>
        <a:p>
          <a:endParaRPr lang="en-GB" sz="1100" b="0">
            <a:latin typeface="SF Hello" pitchFamily="2" charset="0"/>
            <a:ea typeface="SF Hello"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828675</xdr:colOff>
      <xdr:row>0</xdr:row>
      <xdr:rowOff>57150</xdr:rowOff>
    </xdr:from>
    <xdr:to>
      <xdr:col>16</xdr:col>
      <xdr:colOff>710430</xdr:colOff>
      <xdr:row>51</xdr:row>
      <xdr:rowOff>95250</xdr:rowOff>
    </xdr:to>
    <xdr:sp macro="" textlink="">
      <xdr:nvSpPr>
        <xdr:cNvPr id="2" name="TextBox 15">
          <a:extLst>
            <a:ext uri="{FF2B5EF4-FFF2-40B4-BE49-F238E27FC236}">
              <a16:creationId xmlns:a16="http://schemas.microsoft.com/office/drawing/2014/main" id="{64C2B7E3-980E-044F-A69D-481D9559B262}"/>
            </a:ext>
          </a:extLst>
        </xdr:cNvPr>
        <xdr:cNvSpPr txBox="1"/>
      </xdr:nvSpPr>
      <xdr:spPr>
        <a:xfrm>
          <a:off x="10290175" y="57150"/>
          <a:ext cx="4910955" cy="1040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SF Hello" pitchFamily="2" charset="0"/>
              <a:ea typeface="SF Hello" pitchFamily="2" charset="0"/>
            </a:rPr>
            <a:t>Viettel:</a:t>
          </a:r>
          <a:br>
            <a:rPr lang="en-GB" sz="1100">
              <a:latin typeface="SF Hello" pitchFamily="2" charset="0"/>
              <a:ea typeface="SF Hello" pitchFamily="2" charset="0"/>
            </a:rPr>
          </a:b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FPT:</a:t>
          </a:r>
          <a:br>
            <a:rPr lang="en-GB" sz="1100">
              <a:latin typeface="SF Hello" pitchFamily="2" charset="0"/>
              <a:ea typeface="SF Hello" pitchFamily="2" charset="0"/>
            </a:rPr>
          </a:b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CPS:</a:t>
          </a:r>
          <a:br>
            <a:rPr lang="en-GB" sz="1100">
              <a:latin typeface="SF Hello" pitchFamily="2" charset="0"/>
              <a:ea typeface="SF Hello" pitchFamily="2" charset="0"/>
            </a:rPr>
          </a:br>
          <a:endParaRPr lang="en-GB" sz="1100">
            <a:latin typeface="SF Hello" pitchFamily="2" charset="0"/>
            <a:ea typeface="SF Hello" pitchFamily="2" charset="0"/>
          </a:endParaRPr>
        </a:p>
        <a:p>
          <a:r>
            <a:rPr lang="en-GB" sz="1100" b="1">
              <a:latin typeface="SF Hello" pitchFamily="2" charset="0"/>
              <a:ea typeface="SF Hello" pitchFamily="2" charset="0"/>
            </a:rPr>
            <a:t>ShopDunk</a:t>
          </a:r>
        </a:p>
        <a:p>
          <a:endParaRPr lang="en-GB" sz="1100" b="0">
            <a:latin typeface="SF Hello" pitchFamily="2" charset="0"/>
            <a:ea typeface="SF Hello"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828675</xdr:colOff>
      <xdr:row>0</xdr:row>
      <xdr:rowOff>57150</xdr:rowOff>
    </xdr:from>
    <xdr:to>
      <xdr:col>16</xdr:col>
      <xdr:colOff>710430</xdr:colOff>
      <xdr:row>51</xdr:row>
      <xdr:rowOff>95250</xdr:rowOff>
    </xdr:to>
    <xdr:sp macro="" textlink="">
      <xdr:nvSpPr>
        <xdr:cNvPr id="2" name="TextBox 15">
          <a:extLst>
            <a:ext uri="{FF2B5EF4-FFF2-40B4-BE49-F238E27FC236}">
              <a16:creationId xmlns:a16="http://schemas.microsoft.com/office/drawing/2014/main" id="{62DE14CD-6A4D-DE4F-A711-62F5F39BA920}"/>
            </a:ext>
          </a:extLst>
        </xdr:cNvPr>
        <xdr:cNvSpPr txBox="1"/>
      </xdr:nvSpPr>
      <xdr:spPr>
        <a:xfrm>
          <a:off x="10290175" y="57150"/>
          <a:ext cx="4910955" cy="1040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SF Hello" pitchFamily="2" charset="0"/>
              <a:ea typeface="SF Hello" pitchFamily="2" charset="0"/>
            </a:rPr>
            <a:t>Viettel:</a:t>
          </a:r>
          <a:br>
            <a:rPr lang="en-GB" sz="1100">
              <a:latin typeface="SF Hello" pitchFamily="2" charset="0"/>
              <a:ea typeface="SF Hello" pitchFamily="2" charset="0"/>
            </a:rPr>
          </a:b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FPT:</a:t>
          </a:r>
          <a:br>
            <a:rPr lang="en-GB" sz="1100">
              <a:latin typeface="SF Hello" pitchFamily="2" charset="0"/>
              <a:ea typeface="SF Hello" pitchFamily="2" charset="0"/>
            </a:rPr>
          </a:br>
          <a:br>
            <a:rPr lang="en-GB" sz="1100">
              <a:latin typeface="SF Hello" pitchFamily="2" charset="0"/>
              <a:ea typeface="SF Hello" pitchFamily="2" charset="0"/>
            </a:rPr>
          </a:br>
          <a:br>
            <a:rPr lang="en-GB" sz="1100">
              <a:latin typeface="SF Hello" pitchFamily="2" charset="0"/>
              <a:ea typeface="SF Hello" pitchFamily="2" charset="0"/>
            </a:rPr>
          </a:br>
          <a:r>
            <a:rPr lang="en-GB" sz="1100" b="1">
              <a:latin typeface="SF Hello" pitchFamily="2" charset="0"/>
              <a:ea typeface="SF Hello" pitchFamily="2" charset="0"/>
            </a:rPr>
            <a:t>CPS:</a:t>
          </a:r>
          <a:br>
            <a:rPr lang="en-GB" sz="1100">
              <a:latin typeface="SF Hello" pitchFamily="2" charset="0"/>
              <a:ea typeface="SF Hello" pitchFamily="2" charset="0"/>
            </a:rPr>
          </a:br>
          <a:endParaRPr lang="en-GB" sz="1100">
            <a:latin typeface="SF Hello" pitchFamily="2" charset="0"/>
            <a:ea typeface="SF Hello" pitchFamily="2" charset="0"/>
          </a:endParaRPr>
        </a:p>
        <a:p>
          <a:r>
            <a:rPr lang="en-GB" sz="1100" b="1">
              <a:latin typeface="SF Hello" pitchFamily="2" charset="0"/>
              <a:ea typeface="SF Hello" pitchFamily="2" charset="0"/>
            </a:rPr>
            <a:t>ShopDunk</a:t>
          </a:r>
        </a:p>
        <a:p>
          <a:endParaRPr lang="en-GB" sz="1100" b="0">
            <a:latin typeface="SF Hello" pitchFamily="2" charset="0"/>
            <a:ea typeface="SF Hello" pitchFamily="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111130</xdr:colOff>
      <xdr:row>1</xdr:row>
      <xdr:rowOff>24130</xdr:rowOff>
    </xdr:from>
    <xdr:to>
      <xdr:col>15</xdr:col>
      <xdr:colOff>213361</xdr:colOff>
      <xdr:row>14</xdr:row>
      <xdr:rowOff>125730</xdr:rowOff>
    </xdr:to>
    <xdr:graphicFrame macro="">
      <xdr:nvGraphicFramePr>
        <xdr:cNvPr id="9" name="Chart 4">
          <a:extLst>
            <a:ext uri="{FF2B5EF4-FFF2-40B4-BE49-F238E27FC236}">
              <a16:creationId xmlns:a16="http://schemas.microsoft.com/office/drawing/2014/main" id="{F4088233-EDF8-6FFA-E56A-1A382918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679636</xdr:colOff>
      <xdr:row>34</xdr:row>
      <xdr:rowOff>81616</xdr:rowOff>
    </xdr:from>
    <xdr:to>
      <xdr:col>16</xdr:col>
      <xdr:colOff>276225</xdr:colOff>
      <xdr:row>47</xdr:row>
      <xdr:rowOff>131856</xdr:rowOff>
    </xdr:to>
    <xdr:graphicFrame macro="">
      <xdr:nvGraphicFramePr>
        <xdr:cNvPr id="26" name="Chart 1">
          <a:extLst>
            <a:ext uri="{FF2B5EF4-FFF2-40B4-BE49-F238E27FC236}">
              <a16:creationId xmlns:a16="http://schemas.microsoft.com/office/drawing/2014/main" id="{06A103CF-6B96-1F40-81D4-D8B8C37CD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259619</xdr:colOff>
      <xdr:row>29</xdr:row>
      <xdr:rowOff>78672</xdr:rowOff>
    </xdr:from>
    <xdr:to>
      <xdr:col>13</xdr:col>
      <xdr:colOff>538344</xdr:colOff>
      <xdr:row>39</xdr:row>
      <xdr:rowOff>89912</xdr:rowOff>
    </xdr:to>
    <xdr:graphicFrame macro="">
      <xdr:nvGraphicFramePr>
        <xdr:cNvPr id="27" name="Chart 26">
          <a:extLst>
            <a:ext uri="{FF2B5EF4-FFF2-40B4-BE49-F238E27FC236}">
              <a16:creationId xmlns:a16="http://schemas.microsoft.com/office/drawing/2014/main" id="{B5D15C56-9522-087B-1312-2BA913287890}"/>
            </a:ext>
            <a:ext uri="{147F2762-F138-4A5C-976F-8EAC2B608ADB}">
              <a16:predDERef xmlns:a16="http://schemas.microsoft.com/office/drawing/2014/main" pred="{06A103CF-6B96-1F40-81D4-D8B8C37CD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147230</xdr:colOff>
      <xdr:row>24</xdr:row>
      <xdr:rowOff>164095</xdr:rowOff>
    </xdr:from>
    <xdr:to>
      <xdr:col>13</xdr:col>
      <xdr:colOff>415840</xdr:colOff>
      <xdr:row>33</xdr:row>
      <xdr:rowOff>103649</xdr:rowOff>
    </xdr:to>
    <xdr:graphicFrame macro="">
      <xdr:nvGraphicFramePr>
        <xdr:cNvPr id="28" name="Chart 27">
          <a:extLst>
            <a:ext uri="{FF2B5EF4-FFF2-40B4-BE49-F238E27FC236}">
              <a16:creationId xmlns:a16="http://schemas.microsoft.com/office/drawing/2014/main" id="{CF8C4E6C-AFE0-887B-8BD4-86DE499C0ED8}"/>
            </a:ext>
            <a:ext uri="{147F2762-F138-4A5C-976F-8EAC2B608ADB}">
              <a16:predDERef xmlns:a16="http://schemas.microsoft.com/office/drawing/2014/main" pred="{B5D15C56-9522-087B-1312-2BA913287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679636</xdr:colOff>
      <xdr:row>34</xdr:row>
      <xdr:rowOff>81616</xdr:rowOff>
    </xdr:from>
    <xdr:to>
      <xdr:col>16</xdr:col>
      <xdr:colOff>276225</xdr:colOff>
      <xdr:row>47</xdr:row>
      <xdr:rowOff>131856</xdr:rowOff>
    </xdr:to>
    <xdr:graphicFrame macro="">
      <xdr:nvGraphicFramePr>
        <xdr:cNvPr id="2" name="Chart 1">
          <a:extLst>
            <a:ext uri="{FF2B5EF4-FFF2-40B4-BE49-F238E27FC236}">
              <a16:creationId xmlns:a16="http://schemas.microsoft.com/office/drawing/2014/main" id="{A09CE0E8-08ED-464D-BDAD-D5034CE3D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147230</xdr:colOff>
      <xdr:row>24</xdr:row>
      <xdr:rowOff>164095</xdr:rowOff>
    </xdr:from>
    <xdr:to>
      <xdr:col>13</xdr:col>
      <xdr:colOff>415840</xdr:colOff>
      <xdr:row>33</xdr:row>
      <xdr:rowOff>103649</xdr:rowOff>
    </xdr:to>
    <xdr:graphicFrame macro="">
      <xdr:nvGraphicFramePr>
        <xdr:cNvPr id="38" name="Chart 3">
          <a:extLst>
            <a:ext uri="{FF2B5EF4-FFF2-40B4-BE49-F238E27FC236}">
              <a16:creationId xmlns:a16="http://schemas.microsoft.com/office/drawing/2014/main" id="{0B249A79-C73D-8148-A1B3-48D0367DF711}"/>
            </a:ext>
            <a:ext uri="{147F2762-F138-4A5C-976F-8EAC2B608ADB}">
              <a16:predDERef xmlns:a16="http://schemas.microsoft.com/office/drawing/2014/main" pred="{A09CE0E8-08ED-464D-BDAD-D5034CE3D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vutrungnghia/Downloads/Codex%20Projects/Price%20Check/Price%20Check.xlsx" TargetMode="External"/><Relationship Id="rId2" Type="http://schemas.openxmlformats.org/officeDocument/2006/relationships/externalLinkPath" Target="https://d.docs.live.net/Users/vutrungnghia/Downloads/Codex%20Projects/Price%20Check/Price%20Check.xlsx" TargetMode="External"/><Relationship Id="rId1" Type="http://schemas.openxmlformats.org/officeDocument/2006/relationships/externalLinkPath" Target="/Users/vutrungnghia/Downloads/Codex%20Projects/Price%20Check/Price%20Check.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vutrungnghia/Downloads/Price%20Check/Price%20Check.xlsx" TargetMode="External"/><Relationship Id="rId2" Type="http://schemas.openxmlformats.org/officeDocument/2006/relationships/externalLinkPath" Target="https://d.docs.live.net/Users/vutrungnghia/Downloads/Price%20Check/Price%20Check.xlsx" TargetMode="External"/><Relationship Id="rId1" Type="http://schemas.openxmlformats.org/officeDocument/2006/relationships/externalLinkPath" Target="/Users/vutrungnghia/Downloads/Price%20Check/Price%20Check.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vutrungnghia/Downloads/Codex%20Projects/Price%20Check/Price%20Check.xlsx" TargetMode="External"/><Relationship Id="rId2" Type="http://schemas.openxmlformats.org/officeDocument/2006/relationships/externalLinkPath" Target="https://d.docs.live.net/Users/vutrungnghia/Downloads/Codex%20Projects/Price%20Check/Price%20Check.xlsx" TargetMode="External"/><Relationship Id="rId1" Type="http://schemas.openxmlformats.org/officeDocument/2006/relationships/externalLinkPath" Target="/Users/vutrungnghia/Downloads/Codex%20Projects/Price%20Check/Price%20Che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4Q3FY24"/>
      <sheetName val="W5Q3FY24"/>
      <sheetName val="W6Q3FY24"/>
      <sheetName val="W7Q3FY24"/>
      <sheetName val="W8Q3FY24"/>
      <sheetName val="W9Q3FY24"/>
      <sheetName val="W10Q3FY24"/>
      <sheetName val="W11Q3FY24"/>
      <sheetName val="W9Q1FY26 (2)"/>
      <sheetName val="W12Q3FY24"/>
      <sheetName val="W13Q3FY24"/>
      <sheetName val="W1Q4FY24"/>
      <sheetName val="W2Q4FY24"/>
      <sheetName val="W3Q4FY24"/>
      <sheetName val="W4Q4FY24"/>
      <sheetName val="W5Q4FY24"/>
      <sheetName val="W6Q4FY24"/>
      <sheetName val="W7Q4FY24"/>
      <sheetName val="W8Q4FY24"/>
      <sheetName val="W9Q4FY24"/>
      <sheetName val="W10Q4FY24"/>
      <sheetName val="W11Q4FY24-"/>
      <sheetName val="W12Q4FY24"/>
      <sheetName val="W13Q4FY24"/>
      <sheetName val="W1Q1FY25"/>
      <sheetName val="W2Q1FY25 "/>
      <sheetName val="W3Q1FY25"/>
      <sheetName val="W4Q1FY25"/>
      <sheetName val="W5Q1FY25"/>
      <sheetName val="W6Q1FY25 "/>
      <sheetName val="W7Q1FY25"/>
      <sheetName val="W8Q1FY25"/>
      <sheetName val="W9Q1FY25 "/>
      <sheetName val="W10Q1FY25"/>
      <sheetName val="W11Q1FY25 "/>
      <sheetName val="W12Q1FY25 "/>
      <sheetName val="W13Q1FY25"/>
      <sheetName val="W1Q2FY25"/>
      <sheetName val="W2Q2FY25"/>
      <sheetName val="W3Q2FY25"/>
      <sheetName val="W4Q2FY25"/>
      <sheetName val="W6Q2FY25"/>
      <sheetName val="W7Q2FY25"/>
      <sheetName val="W8Q2FY25"/>
      <sheetName val="W9Q2FY25"/>
      <sheetName val="W10Q2FY25 "/>
      <sheetName val="W11Q2FY25"/>
      <sheetName val="W12Q2FY25"/>
      <sheetName val="W13Q2FY25"/>
      <sheetName val="W1Q3FY25"/>
      <sheetName val="W2Q3FY25 "/>
      <sheetName val="W3Q3FY25 "/>
      <sheetName val="W4Q3FY25 "/>
      <sheetName val="W5Q3FY25 "/>
      <sheetName val="W6Q3FY25"/>
      <sheetName val="W7Q3FY25 "/>
      <sheetName val="W8Q3FY25  "/>
      <sheetName val="W9Q3FY25 "/>
      <sheetName val="W10Q3FY25"/>
      <sheetName val="W11Q3FY25 "/>
      <sheetName val="W12Q3FY25 "/>
      <sheetName val="W13Q3FY25"/>
      <sheetName val="W1Q4FY25"/>
      <sheetName val="W2Q4FY25"/>
      <sheetName val="W3Q4FY25"/>
      <sheetName val="W4Q4FY25 "/>
      <sheetName val="W5Q4FY25 "/>
      <sheetName val="W6Q4FY25 "/>
      <sheetName val="W7Q4FY25 "/>
      <sheetName val="W8Q4FY25"/>
      <sheetName val="W9Q4FY25 "/>
      <sheetName val="W10Q4FY25 "/>
      <sheetName val="W11Q4FY25"/>
      <sheetName val="W12Q4FY25"/>
      <sheetName val="W13Q4FY25"/>
      <sheetName val="W1Q1FY26"/>
      <sheetName val="W2Q1FY26 "/>
      <sheetName val="W3Q1FY26 "/>
      <sheetName val="W4Q1FY26"/>
      <sheetName val="W5Q1FY26 "/>
      <sheetName val="W6Q1FY26"/>
      <sheetName val="W7Q1FY26 "/>
      <sheetName val="W8Q1FY26"/>
      <sheetName val="W9Q1FY26"/>
      <sheetName val="W10Q1FY26"/>
      <sheetName val="W11Q1FY26"/>
      <sheetName val="W12Q1FY26"/>
      <sheetName val="W13Q1FY26"/>
      <sheetName val="W1Q2FY26"/>
      <sheetName val="W2Q2FY26"/>
      <sheetName val="W3Q2FY26"/>
      <sheetName val="W4Q2FY26"/>
      <sheetName val="W5Q2FY26"/>
      <sheetName val="W6Q2FY26"/>
      <sheetName val="W7Q2FY26"/>
      <sheetName val="W9Q2FY26"/>
      <sheetName val="W10Q2FY26"/>
      <sheetName val="W11Q2FY26"/>
      <sheetName val="W12Q2FY26"/>
      <sheetName val="W13Q2FY26"/>
      <sheetName val="W1Q3FY26"/>
      <sheetName val="W2Q3FY26"/>
      <sheetName val="W3Q3FY26"/>
      <sheetName val="W4Q3FY26"/>
      <sheetName val="W5Q3FY26"/>
      <sheetName val="W6Q3FY26"/>
      <sheetName val="W7Q3FY26"/>
      <sheetName val="W8Q3FY26"/>
      <sheetName val="W9Q3FY26"/>
      <sheetName val="W10Q3FY26"/>
      <sheetName val="W11Q3FY26"/>
      <sheetName val="W12Q3FY26"/>
      <sheetName val="W13Q3FY26"/>
      <sheetName val="W1Q4FY26"/>
      <sheetName val="W2Q4FY26"/>
      <sheetName val="W3Q4FY26"/>
      <sheetName val="W4Q4FY26"/>
      <sheetName val="W5Q4FY26"/>
      <sheetName val="W6Q4FY26"/>
      <sheetName val="W7Q4FY26"/>
      <sheetName val="W8Q4FY26"/>
      <sheetName val="W9Q4FY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row r="2">
          <cell r="C2">
            <v>17490000</v>
          </cell>
          <cell r="D2">
            <v>17490000</v>
          </cell>
          <cell r="E2">
            <v>17290000</v>
          </cell>
          <cell r="F2">
            <v>17390000</v>
          </cell>
          <cell r="G2">
            <v>17290000</v>
          </cell>
        </row>
        <row r="3">
          <cell r="C3">
            <v>23990000</v>
          </cell>
          <cell r="D3">
            <v>23990000</v>
          </cell>
          <cell r="E3">
            <v>23290000</v>
          </cell>
          <cell r="F3">
            <v>23690000</v>
          </cell>
          <cell r="G3">
            <v>23790000</v>
          </cell>
        </row>
        <row r="4">
          <cell r="C4">
            <v>22990000</v>
          </cell>
          <cell r="D4">
            <v>22890000</v>
          </cell>
          <cell r="E4">
            <v>22990000</v>
          </cell>
          <cell r="F4">
            <v>22890000</v>
          </cell>
          <cell r="G4">
            <v>22890000</v>
          </cell>
        </row>
        <row r="5">
          <cell r="C5">
            <v>33890000</v>
          </cell>
          <cell r="D5">
            <v>33790000</v>
          </cell>
          <cell r="E5">
            <v>32690000</v>
          </cell>
          <cell r="F5">
            <v>33590000</v>
          </cell>
          <cell r="G5">
            <v>33490000</v>
          </cell>
        </row>
        <row r="6">
          <cell r="C6">
            <v>36990000</v>
          </cell>
          <cell r="D6">
            <v>36990000</v>
          </cell>
          <cell r="E6">
            <v>35990000</v>
          </cell>
          <cell r="F6">
            <v>36790000</v>
          </cell>
          <cell r="G6">
            <v>35990000</v>
          </cell>
        </row>
        <row r="7">
          <cell r="C7">
            <v>169900000</v>
          </cell>
          <cell r="D7">
            <v>14990000</v>
          </cell>
          <cell r="E7">
            <v>11990000</v>
          </cell>
          <cell r="F7">
            <v>12190000</v>
          </cell>
          <cell r="G7">
            <v>15190000</v>
          </cell>
        </row>
        <row r="8">
          <cell r="C8">
            <v>20490000</v>
          </cell>
          <cell r="D8">
            <v>20490000</v>
          </cell>
          <cell r="E8">
            <v>20490000</v>
          </cell>
          <cell r="F8">
            <v>20790000</v>
          </cell>
          <cell r="G8">
            <v>20490000</v>
          </cell>
        </row>
        <row r="9">
          <cell r="C9">
            <v>23490000</v>
          </cell>
          <cell r="D9">
            <v>23490000</v>
          </cell>
          <cell r="E9">
            <v>24790000</v>
          </cell>
          <cell r="F9">
            <v>23990000</v>
          </cell>
          <cell r="G9">
            <v>23990000</v>
          </cell>
        </row>
        <row r="10">
          <cell r="C10">
            <v>17690000</v>
          </cell>
          <cell r="D10">
            <v>17690000</v>
          </cell>
          <cell r="E10">
            <v>17290000</v>
          </cell>
          <cell r="F10">
            <v>17990000</v>
          </cell>
          <cell r="G10">
            <v>17390000</v>
          </cell>
        </row>
        <row r="11">
          <cell r="C11">
            <v>17790000</v>
          </cell>
          <cell r="D11" t="str">
            <v>OOS</v>
          </cell>
          <cell r="E11" t="str">
            <v>OOS</v>
          </cell>
          <cell r="F11" t="str">
            <v>OOS</v>
          </cell>
          <cell r="G11" t="str">
            <v>OOS</v>
          </cell>
        </row>
        <row r="12">
          <cell r="C12">
            <v>13990000</v>
          </cell>
          <cell r="D12">
            <v>13990000</v>
          </cell>
          <cell r="E12">
            <v>13790000</v>
          </cell>
          <cell r="F12">
            <v>13990000</v>
          </cell>
          <cell r="G12">
            <v>12990000</v>
          </cell>
        </row>
        <row r="13">
          <cell r="C13">
            <v>11990000</v>
          </cell>
          <cell r="D13">
            <v>11990000</v>
          </cell>
          <cell r="E13">
            <v>12090000</v>
          </cell>
          <cell r="F13">
            <v>11990000</v>
          </cell>
          <cell r="G13">
            <v>11990000</v>
          </cell>
        </row>
        <row r="14">
          <cell r="C14">
            <v>13290000</v>
          </cell>
          <cell r="D14">
            <v>13490000</v>
          </cell>
          <cell r="E14">
            <v>13290000</v>
          </cell>
          <cell r="F14">
            <v>12890000</v>
          </cell>
          <cell r="G14">
            <v>12890000</v>
          </cell>
        </row>
        <row r="15">
          <cell r="C15">
            <v>9290000</v>
          </cell>
          <cell r="D15">
            <v>9290000</v>
          </cell>
          <cell r="E15">
            <v>9190000</v>
          </cell>
          <cell r="F15">
            <v>9290000</v>
          </cell>
          <cell r="G15">
            <v>9190000</v>
          </cell>
        </row>
        <row r="16">
          <cell r="C16">
            <v>14690000</v>
          </cell>
          <cell r="D16">
            <v>14690000</v>
          </cell>
          <cell r="E16">
            <v>14290000</v>
          </cell>
          <cell r="F16">
            <v>14790000</v>
          </cell>
          <cell r="G16" t="str">
            <v>OOS</v>
          </cell>
        </row>
        <row r="17">
          <cell r="C17">
            <v>16390000</v>
          </cell>
          <cell r="D17">
            <v>16390000</v>
          </cell>
          <cell r="E17">
            <v>15790000</v>
          </cell>
          <cell r="F17">
            <v>16390000</v>
          </cell>
          <cell r="G17">
            <v>16090000</v>
          </cell>
        </row>
        <row r="18">
          <cell r="C18">
            <v>18290000</v>
          </cell>
          <cell r="D18">
            <v>19990000</v>
          </cell>
          <cell r="E18">
            <v>19190000</v>
          </cell>
          <cell r="F18">
            <v>18790000</v>
          </cell>
          <cell r="G18" t="str">
            <v>OOS</v>
          </cell>
        </row>
        <row r="19">
          <cell r="C19">
            <v>22090000</v>
          </cell>
          <cell r="D19">
            <v>21590000</v>
          </cell>
          <cell r="E19">
            <v>21290000</v>
          </cell>
          <cell r="F19">
            <v>21590000</v>
          </cell>
          <cell r="G19">
            <v>21490000</v>
          </cell>
        </row>
        <row r="20">
          <cell r="C20">
            <v>27890000</v>
          </cell>
          <cell r="D20">
            <v>27890000</v>
          </cell>
          <cell r="E20">
            <v>27990000</v>
          </cell>
          <cell r="F20">
            <v>27990000</v>
          </cell>
          <cell r="G20">
            <v>28090000</v>
          </cell>
        </row>
        <row r="21">
          <cell r="C21">
            <v>38690000</v>
          </cell>
          <cell r="D21">
            <v>38690000</v>
          </cell>
          <cell r="E21">
            <v>37990000</v>
          </cell>
          <cell r="F21">
            <v>38690000</v>
          </cell>
          <cell r="G21">
            <v>38990000</v>
          </cell>
        </row>
        <row r="22">
          <cell r="C22">
            <v>5890000</v>
          </cell>
          <cell r="D22">
            <v>5890000</v>
          </cell>
          <cell r="E22">
            <v>6190000</v>
          </cell>
          <cell r="F22">
            <v>5890000</v>
          </cell>
          <cell r="G22">
            <v>6090000</v>
          </cell>
        </row>
        <row r="23">
          <cell r="C23">
            <v>7390000</v>
          </cell>
          <cell r="D23">
            <v>7690000</v>
          </cell>
          <cell r="E23">
            <v>7790000</v>
          </cell>
          <cell r="F23">
            <v>7990000</v>
          </cell>
          <cell r="G23">
            <v>7990000</v>
          </cell>
        </row>
        <row r="24">
          <cell r="C24">
            <v>6690000</v>
          </cell>
          <cell r="D24">
            <v>6690000</v>
          </cell>
          <cell r="E24">
            <v>6990000</v>
          </cell>
          <cell r="F24">
            <v>6990000</v>
          </cell>
          <cell r="G24">
            <v>6990000</v>
          </cell>
        </row>
        <row r="25">
          <cell r="C25">
            <v>8190000</v>
          </cell>
          <cell r="D25">
            <v>8490000</v>
          </cell>
          <cell r="E25">
            <v>8590000</v>
          </cell>
          <cell r="F25">
            <v>8490000</v>
          </cell>
          <cell r="G25">
            <v>8790000</v>
          </cell>
        </row>
        <row r="26">
          <cell r="C26">
            <v>8790000</v>
          </cell>
          <cell r="D26">
            <v>8790000</v>
          </cell>
          <cell r="E26">
            <v>8990000</v>
          </cell>
          <cell r="F26">
            <v>8790000</v>
          </cell>
          <cell r="G26">
            <v>8890000</v>
          </cell>
        </row>
        <row r="27">
          <cell r="C27" t="str">
            <v>OOS</v>
          </cell>
          <cell r="D27">
            <v>11990000</v>
          </cell>
          <cell r="E27">
            <v>11990000</v>
          </cell>
          <cell r="F27">
            <v>13990000</v>
          </cell>
          <cell r="G27">
            <v>11990000</v>
          </cell>
        </row>
        <row r="28">
          <cell r="C28">
            <v>9590000</v>
          </cell>
          <cell r="D28">
            <v>9590000</v>
          </cell>
          <cell r="E28">
            <v>9690000</v>
          </cell>
          <cell r="F28">
            <v>9590000</v>
          </cell>
          <cell r="G28">
            <v>9790000</v>
          </cell>
        </row>
        <row r="29">
          <cell r="C29">
            <v>12490000</v>
          </cell>
          <cell r="D29">
            <v>12490000</v>
          </cell>
          <cell r="E29">
            <v>12490000</v>
          </cell>
          <cell r="F29">
            <v>12990000</v>
          </cell>
          <cell r="G29">
            <v>12090000</v>
          </cell>
        </row>
        <row r="30">
          <cell r="C30">
            <v>22990000</v>
          </cell>
          <cell r="D30">
            <v>22490000</v>
          </cell>
          <cell r="E30">
            <v>22490000</v>
          </cell>
          <cell r="F30">
            <v>22490000</v>
          </cell>
          <cell r="G30">
            <v>22990000</v>
          </cell>
        </row>
        <row r="31">
          <cell r="C31">
            <v>5190000</v>
          </cell>
          <cell r="D31">
            <v>4790000</v>
          </cell>
          <cell r="E31" t="str">
            <v>OOS</v>
          </cell>
          <cell r="F31">
            <v>4990000</v>
          </cell>
          <cell r="G31">
            <v>5590000</v>
          </cell>
        </row>
        <row r="32">
          <cell r="C32">
            <v>4290000</v>
          </cell>
          <cell r="D32">
            <v>4200000</v>
          </cell>
          <cell r="E32">
            <v>4290000</v>
          </cell>
          <cell r="F32">
            <v>4290000</v>
          </cell>
          <cell r="G32">
            <v>4290000</v>
          </cell>
        </row>
        <row r="33">
          <cell r="C33">
            <v>3090000</v>
          </cell>
          <cell r="D33">
            <v>2900000</v>
          </cell>
          <cell r="E33">
            <v>2990000</v>
          </cell>
          <cell r="F33">
            <v>2990000</v>
          </cell>
          <cell r="G33">
            <v>2990000</v>
          </cell>
        </row>
        <row r="34">
          <cell r="C34">
            <v>6190000</v>
          </cell>
          <cell r="D34">
            <v>6100000</v>
          </cell>
          <cell r="E34">
            <v>5990000</v>
          </cell>
          <cell r="F34">
            <v>6190000</v>
          </cell>
          <cell r="G34">
            <v>5990000</v>
          </cell>
        </row>
        <row r="35">
          <cell r="C35">
            <v>29490000</v>
          </cell>
          <cell r="D35">
            <v>29490000</v>
          </cell>
          <cell r="F35">
            <v>28990000</v>
          </cell>
          <cell r="G35">
            <v>28990000</v>
          </cell>
        </row>
        <row r="36">
          <cell r="C36">
            <v>15990000</v>
          </cell>
          <cell r="D36">
            <v>15990000</v>
          </cell>
          <cell r="F36">
            <v>15990000</v>
          </cell>
          <cell r="G36">
            <v>15490000</v>
          </cell>
        </row>
        <row r="37">
          <cell r="C37">
            <v>25890000</v>
          </cell>
          <cell r="D37" t="str">
            <v>OOS</v>
          </cell>
          <cell r="F37">
            <v>25890000</v>
          </cell>
          <cell r="G37">
            <v>24590000</v>
          </cell>
        </row>
        <row r="38">
          <cell r="C38">
            <v>33490000</v>
          </cell>
          <cell r="D38">
            <v>33490000</v>
          </cell>
          <cell r="F38">
            <v>33490000</v>
          </cell>
          <cell r="G38">
            <v>33490000</v>
          </cell>
        </row>
        <row r="39">
          <cell r="C39">
            <v>41490000</v>
          </cell>
          <cell r="D39">
            <v>44490000</v>
          </cell>
          <cell r="F39">
            <v>41490000</v>
          </cell>
          <cell r="G39">
            <v>41490000</v>
          </cell>
        </row>
        <row r="40">
          <cell r="C40" t="str">
            <v>OOS</v>
          </cell>
          <cell r="D40">
            <v>71990000</v>
          </cell>
          <cell r="F40">
            <v>71990000</v>
          </cell>
          <cell r="G40">
            <v>72990000</v>
          </cell>
        </row>
      </sheetData>
      <sheetData sheetId="111" refreshError="1">
        <row r="2">
          <cell r="C2">
            <v>17590000</v>
          </cell>
          <cell r="D2">
            <v>17390000</v>
          </cell>
          <cell r="E2">
            <v>17290000</v>
          </cell>
          <cell r="F2">
            <v>17390000</v>
          </cell>
          <cell r="G2">
            <v>17290000</v>
          </cell>
        </row>
        <row r="3">
          <cell r="C3">
            <v>23990000</v>
          </cell>
          <cell r="D3">
            <v>23990000</v>
          </cell>
          <cell r="E3">
            <v>23290000</v>
          </cell>
          <cell r="F3">
            <v>23690000</v>
          </cell>
          <cell r="G3">
            <v>23790000</v>
          </cell>
        </row>
        <row r="4">
          <cell r="C4">
            <v>22990000</v>
          </cell>
          <cell r="D4">
            <v>22890000</v>
          </cell>
          <cell r="E4">
            <v>23390000</v>
          </cell>
          <cell r="F4">
            <v>22890000</v>
          </cell>
          <cell r="G4">
            <v>22890000</v>
          </cell>
        </row>
        <row r="5">
          <cell r="C5">
            <v>33890000</v>
          </cell>
          <cell r="D5">
            <v>33790000</v>
          </cell>
          <cell r="E5">
            <v>32690000</v>
          </cell>
          <cell r="F5">
            <v>33590000</v>
          </cell>
          <cell r="G5">
            <v>33490000</v>
          </cell>
        </row>
        <row r="6">
          <cell r="C6">
            <v>36990000</v>
          </cell>
          <cell r="D6">
            <v>36990000</v>
          </cell>
          <cell r="E6">
            <v>35990000</v>
          </cell>
          <cell r="F6">
            <v>36590000</v>
          </cell>
          <cell r="G6">
            <v>35990000</v>
          </cell>
        </row>
        <row r="7">
          <cell r="D7">
            <v>14990000</v>
          </cell>
          <cell r="E7">
            <v>11990000</v>
          </cell>
          <cell r="F7">
            <v>13690000</v>
          </cell>
          <cell r="G7">
            <v>15190000</v>
          </cell>
        </row>
        <row r="8">
          <cell r="C8">
            <v>20990000</v>
          </cell>
          <cell r="D8">
            <v>20490000</v>
          </cell>
          <cell r="E8">
            <v>20390000</v>
          </cell>
          <cell r="F8">
            <v>20490000</v>
          </cell>
          <cell r="G8">
            <v>20490000</v>
          </cell>
        </row>
        <row r="9">
          <cell r="C9">
            <v>23990000</v>
          </cell>
          <cell r="D9">
            <v>23490000</v>
          </cell>
          <cell r="E9">
            <v>24790000</v>
          </cell>
          <cell r="F9">
            <v>23490000</v>
          </cell>
          <cell r="G9">
            <v>23990000</v>
          </cell>
        </row>
        <row r="10">
          <cell r="C10">
            <v>17990000</v>
          </cell>
          <cell r="D10">
            <v>17690000</v>
          </cell>
          <cell r="E10">
            <v>17190000</v>
          </cell>
          <cell r="F10">
            <v>17990000</v>
          </cell>
          <cell r="G10">
            <v>17390000</v>
          </cell>
        </row>
        <row r="11">
          <cell r="C11">
            <v>17990000</v>
          </cell>
          <cell r="D11" t="str">
            <v>OOS</v>
          </cell>
          <cell r="E11" t="str">
            <v>OOS</v>
          </cell>
          <cell r="F11" t="str">
            <v>OOS</v>
          </cell>
          <cell r="G11" t="str">
            <v>OOS</v>
          </cell>
        </row>
        <row r="12">
          <cell r="C12">
            <v>13990000</v>
          </cell>
          <cell r="D12">
            <v>13990000</v>
          </cell>
          <cell r="E12">
            <v>13790000</v>
          </cell>
          <cell r="F12">
            <v>14590000</v>
          </cell>
          <cell r="G12">
            <v>12990000</v>
          </cell>
        </row>
        <row r="13">
          <cell r="C13">
            <v>11990000</v>
          </cell>
          <cell r="D13">
            <v>11990000</v>
          </cell>
          <cell r="E13">
            <v>12090000</v>
          </cell>
          <cell r="F13">
            <v>11990000</v>
          </cell>
          <cell r="G13">
            <v>11990000</v>
          </cell>
        </row>
        <row r="14">
          <cell r="C14">
            <v>13290000</v>
          </cell>
          <cell r="D14">
            <v>13290000</v>
          </cell>
          <cell r="E14">
            <v>13290000</v>
          </cell>
          <cell r="F14">
            <v>13290000</v>
          </cell>
          <cell r="G14">
            <v>13490000</v>
          </cell>
        </row>
        <row r="15">
          <cell r="C15">
            <v>9290000</v>
          </cell>
          <cell r="D15">
            <v>9290000</v>
          </cell>
          <cell r="E15">
            <v>8790000</v>
          </cell>
          <cell r="F15">
            <v>9290000</v>
          </cell>
          <cell r="G15">
            <v>9190000</v>
          </cell>
        </row>
        <row r="16">
          <cell r="C16">
            <v>14690000</v>
          </cell>
          <cell r="D16">
            <v>14490000</v>
          </cell>
          <cell r="E16">
            <v>14290000</v>
          </cell>
          <cell r="F16">
            <v>14790000</v>
          </cell>
          <cell r="G16" t="str">
            <v>OOS</v>
          </cell>
        </row>
        <row r="17">
          <cell r="C17">
            <v>16390000</v>
          </cell>
          <cell r="D17">
            <v>16390000</v>
          </cell>
          <cell r="E17">
            <v>15590000</v>
          </cell>
          <cell r="F17">
            <v>16390000</v>
          </cell>
          <cell r="G17">
            <v>16090000</v>
          </cell>
        </row>
        <row r="18">
          <cell r="C18">
            <v>18290000</v>
          </cell>
          <cell r="D18">
            <v>19990000</v>
          </cell>
          <cell r="E18">
            <v>19190000</v>
          </cell>
          <cell r="F18">
            <v>18790000</v>
          </cell>
          <cell r="G18" t="str">
            <v>OOS</v>
          </cell>
        </row>
        <row r="19">
          <cell r="C19">
            <v>22090000</v>
          </cell>
          <cell r="D19">
            <v>21590000</v>
          </cell>
          <cell r="E19">
            <v>21290000</v>
          </cell>
          <cell r="F19">
            <v>21590000</v>
          </cell>
          <cell r="G19">
            <v>21490000</v>
          </cell>
        </row>
        <row r="20">
          <cell r="C20">
            <v>28090000</v>
          </cell>
          <cell r="D20">
            <v>27890000</v>
          </cell>
          <cell r="E20">
            <v>27990000</v>
          </cell>
          <cell r="F20">
            <v>27890000</v>
          </cell>
          <cell r="G20">
            <v>28090000</v>
          </cell>
        </row>
        <row r="21">
          <cell r="C21">
            <v>38690000</v>
          </cell>
          <cell r="D21">
            <v>38690000</v>
          </cell>
          <cell r="E21">
            <v>37990000</v>
          </cell>
          <cell r="F21">
            <v>38690000</v>
          </cell>
          <cell r="G21">
            <v>38990000</v>
          </cell>
        </row>
        <row r="22">
          <cell r="C22">
            <v>6790000</v>
          </cell>
          <cell r="D22">
            <v>6790000</v>
          </cell>
          <cell r="E22">
            <v>6490000</v>
          </cell>
          <cell r="F22">
            <v>6790000</v>
          </cell>
          <cell r="G22">
            <v>6690000</v>
          </cell>
        </row>
        <row r="23">
          <cell r="C23">
            <v>8390000</v>
          </cell>
          <cell r="D23">
            <v>8290000</v>
          </cell>
          <cell r="E23">
            <v>7990000</v>
          </cell>
          <cell r="F23">
            <v>7990000</v>
          </cell>
          <cell r="G23">
            <v>7990000</v>
          </cell>
        </row>
        <row r="24">
          <cell r="C24">
            <v>7690000</v>
          </cell>
          <cell r="D24">
            <v>7690000</v>
          </cell>
          <cell r="E24">
            <v>7390000</v>
          </cell>
          <cell r="F24">
            <v>7690000</v>
          </cell>
          <cell r="G24">
            <v>7090000</v>
          </cell>
        </row>
        <row r="25">
          <cell r="C25">
            <v>9190000</v>
          </cell>
          <cell r="D25">
            <v>9190000</v>
          </cell>
          <cell r="E25">
            <v>8990000</v>
          </cell>
          <cell r="F25">
            <v>8490000</v>
          </cell>
          <cell r="G25">
            <v>8790000</v>
          </cell>
        </row>
        <row r="26">
          <cell r="C26">
            <v>11190000</v>
          </cell>
          <cell r="D26">
            <v>11190000</v>
          </cell>
          <cell r="E26">
            <v>10690000</v>
          </cell>
          <cell r="F26">
            <v>11190000</v>
          </cell>
          <cell r="G26">
            <v>10990000</v>
          </cell>
        </row>
        <row r="27">
          <cell r="C27" t="str">
            <v>OOS</v>
          </cell>
          <cell r="D27">
            <v>14090000</v>
          </cell>
          <cell r="E27">
            <v>13990000</v>
          </cell>
          <cell r="F27">
            <v>13990000</v>
          </cell>
          <cell r="G27">
            <v>13990000</v>
          </cell>
        </row>
        <row r="28">
          <cell r="C28">
            <v>11990000</v>
          </cell>
          <cell r="D28">
            <v>11990000</v>
          </cell>
          <cell r="E28">
            <v>11490000</v>
          </cell>
          <cell r="F28">
            <v>11990000</v>
          </cell>
          <cell r="G28">
            <v>11990000</v>
          </cell>
        </row>
        <row r="29">
          <cell r="C29">
            <v>14990000</v>
          </cell>
          <cell r="D29">
            <v>14990000</v>
          </cell>
          <cell r="E29">
            <v>14490000</v>
          </cell>
          <cell r="F29">
            <v>14990000</v>
          </cell>
          <cell r="G29">
            <v>14990000</v>
          </cell>
        </row>
        <row r="30">
          <cell r="C30">
            <v>23490000</v>
          </cell>
          <cell r="D30">
            <v>22990000</v>
          </cell>
          <cell r="E30">
            <v>22490000</v>
          </cell>
          <cell r="F30">
            <v>22790000</v>
          </cell>
          <cell r="G30">
            <v>22990000</v>
          </cell>
        </row>
        <row r="31">
          <cell r="C31">
            <v>5190000</v>
          </cell>
          <cell r="D31">
            <v>4990000</v>
          </cell>
          <cell r="E31" t="str">
            <v>OOS</v>
          </cell>
          <cell r="F31">
            <v>4990000</v>
          </cell>
          <cell r="G31">
            <v>5590000</v>
          </cell>
        </row>
        <row r="32">
          <cell r="C32">
            <v>4590000</v>
          </cell>
          <cell r="D32">
            <v>4590000</v>
          </cell>
          <cell r="E32">
            <v>4190000</v>
          </cell>
          <cell r="F32">
            <v>4590000</v>
          </cell>
          <cell r="G32">
            <v>4490000</v>
          </cell>
        </row>
        <row r="33">
          <cell r="C33">
            <v>3490000</v>
          </cell>
          <cell r="D33">
            <v>3490000</v>
          </cell>
          <cell r="E33">
            <v>3190000</v>
          </cell>
          <cell r="F33">
            <v>3490000</v>
          </cell>
          <cell r="G33">
            <v>3090000</v>
          </cell>
        </row>
        <row r="34">
          <cell r="C34">
            <v>6590000</v>
          </cell>
          <cell r="D34">
            <v>6590000</v>
          </cell>
          <cell r="E34">
            <v>5990000</v>
          </cell>
          <cell r="F34">
            <v>6590000</v>
          </cell>
          <cell r="G34">
            <v>6190000</v>
          </cell>
        </row>
        <row r="35">
          <cell r="C35">
            <v>28990000</v>
          </cell>
          <cell r="D35">
            <v>29490000</v>
          </cell>
          <cell r="F35">
            <v>28990000</v>
          </cell>
          <cell r="G35">
            <v>28990000</v>
          </cell>
        </row>
        <row r="36">
          <cell r="C36">
            <v>15990000</v>
          </cell>
          <cell r="D36">
            <v>15990000</v>
          </cell>
          <cell r="F36">
            <v>15990000</v>
          </cell>
          <cell r="G36">
            <v>15490000</v>
          </cell>
        </row>
        <row r="37">
          <cell r="C37">
            <v>25890000</v>
          </cell>
          <cell r="D37" t="str">
            <v>OOS</v>
          </cell>
          <cell r="F37">
            <v>25890000</v>
          </cell>
          <cell r="G37">
            <v>24590000</v>
          </cell>
        </row>
        <row r="38">
          <cell r="C38">
            <v>33490000</v>
          </cell>
          <cell r="D38">
            <v>33490000</v>
          </cell>
          <cell r="F38">
            <v>33490000</v>
          </cell>
          <cell r="G38">
            <v>33490000</v>
          </cell>
        </row>
        <row r="39">
          <cell r="C39">
            <v>41490000</v>
          </cell>
          <cell r="D39">
            <v>43990000</v>
          </cell>
          <cell r="F39">
            <v>41490000</v>
          </cell>
          <cell r="G39">
            <v>41490000</v>
          </cell>
        </row>
        <row r="40">
          <cell r="C40" t="str">
            <v>OOS</v>
          </cell>
          <cell r="D40">
            <v>70990000</v>
          </cell>
          <cell r="F40">
            <v>71990000</v>
          </cell>
          <cell r="G40">
            <v>72990000</v>
          </cell>
        </row>
      </sheetData>
      <sheetData sheetId="112" refreshError="1">
        <row r="2">
          <cell r="C2">
            <v>17590000</v>
          </cell>
          <cell r="D2">
            <v>17390000</v>
          </cell>
          <cell r="E2">
            <v>17290000</v>
          </cell>
          <cell r="F2">
            <v>17390000</v>
          </cell>
          <cell r="G2">
            <v>17290000</v>
          </cell>
        </row>
        <row r="3">
          <cell r="C3">
            <v>23990000</v>
          </cell>
          <cell r="D3">
            <v>23990000</v>
          </cell>
          <cell r="E3">
            <v>23290000</v>
          </cell>
          <cell r="F3">
            <v>23690000</v>
          </cell>
          <cell r="G3">
            <v>23790000</v>
          </cell>
        </row>
        <row r="4">
          <cell r="C4">
            <v>22990000</v>
          </cell>
          <cell r="D4">
            <v>22890000</v>
          </cell>
          <cell r="E4">
            <v>23390000</v>
          </cell>
          <cell r="F4">
            <v>22890000</v>
          </cell>
          <cell r="G4">
            <v>22890000</v>
          </cell>
        </row>
        <row r="5">
          <cell r="C5">
            <v>33890000</v>
          </cell>
          <cell r="D5">
            <v>33790000</v>
          </cell>
          <cell r="E5">
            <v>32690000</v>
          </cell>
          <cell r="F5">
            <v>33590000</v>
          </cell>
          <cell r="G5">
            <v>33490000</v>
          </cell>
        </row>
        <row r="6">
          <cell r="C6">
            <v>35990000</v>
          </cell>
          <cell r="D6">
            <v>35990000</v>
          </cell>
          <cell r="E6">
            <v>35990000</v>
          </cell>
          <cell r="F6">
            <v>35990000</v>
          </cell>
          <cell r="G6">
            <v>35790000</v>
          </cell>
        </row>
        <row r="7">
          <cell r="D7">
            <v>14990000</v>
          </cell>
          <cell r="E7">
            <v>11990000</v>
          </cell>
          <cell r="F7">
            <v>13690000</v>
          </cell>
          <cell r="G7">
            <v>15190000</v>
          </cell>
        </row>
        <row r="8">
          <cell r="C8">
            <v>20990000</v>
          </cell>
          <cell r="D8">
            <v>20490000</v>
          </cell>
          <cell r="E8">
            <v>20390000</v>
          </cell>
          <cell r="F8">
            <v>20490000</v>
          </cell>
          <cell r="G8">
            <v>20490000</v>
          </cell>
        </row>
        <row r="9">
          <cell r="C9">
            <v>23990000</v>
          </cell>
          <cell r="D9">
            <v>23490000</v>
          </cell>
          <cell r="E9">
            <v>24790000</v>
          </cell>
          <cell r="F9">
            <v>23490000</v>
          </cell>
          <cell r="G9">
            <v>23990000</v>
          </cell>
        </row>
        <row r="10">
          <cell r="C10">
            <v>17990000</v>
          </cell>
          <cell r="D10">
            <v>17690000</v>
          </cell>
          <cell r="E10">
            <v>17190000</v>
          </cell>
          <cell r="F10">
            <v>17990000</v>
          </cell>
          <cell r="G10">
            <v>17390000</v>
          </cell>
        </row>
        <row r="11">
          <cell r="C11">
            <v>17990000</v>
          </cell>
          <cell r="D11" t="str">
            <v>OOS</v>
          </cell>
          <cell r="E11" t="str">
            <v>OOS</v>
          </cell>
          <cell r="F11" t="str">
            <v>OOS</v>
          </cell>
          <cell r="G11" t="str">
            <v>OOS</v>
          </cell>
        </row>
        <row r="12">
          <cell r="C12">
            <v>13990000</v>
          </cell>
          <cell r="D12">
            <v>13990000</v>
          </cell>
          <cell r="E12">
            <v>13790000</v>
          </cell>
          <cell r="F12">
            <v>15190000</v>
          </cell>
          <cell r="G12">
            <v>12990000</v>
          </cell>
        </row>
        <row r="13">
          <cell r="C13">
            <v>11990000</v>
          </cell>
          <cell r="D13">
            <v>11990000</v>
          </cell>
          <cell r="E13">
            <v>12090000</v>
          </cell>
          <cell r="F13">
            <v>12290000</v>
          </cell>
          <cell r="G13">
            <v>11990000</v>
          </cell>
        </row>
        <row r="14">
          <cell r="C14">
            <v>13790000</v>
          </cell>
          <cell r="D14">
            <v>15990000</v>
          </cell>
          <cell r="E14">
            <v>15490000</v>
          </cell>
          <cell r="F14">
            <v>15990000</v>
          </cell>
          <cell r="G14">
            <v>15990000</v>
          </cell>
        </row>
        <row r="15">
          <cell r="C15">
            <v>9790000</v>
          </cell>
          <cell r="D15">
            <v>12290000</v>
          </cell>
          <cell r="E15">
            <v>11090000</v>
          </cell>
          <cell r="F15">
            <v>11990000</v>
          </cell>
          <cell r="G15">
            <v>11490000</v>
          </cell>
        </row>
        <row r="16">
          <cell r="C16">
            <v>14690000</v>
          </cell>
          <cell r="D16">
            <v>16690000</v>
          </cell>
          <cell r="E16">
            <v>14290000</v>
          </cell>
          <cell r="F16">
            <v>18590000</v>
          </cell>
          <cell r="G16" t="str">
            <v>OOS</v>
          </cell>
        </row>
        <row r="17">
          <cell r="C17">
            <v>16690000</v>
          </cell>
          <cell r="D17">
            <v>20690000</v>
          </cell>
          <cell r="E17">
            <v>19490000</v>
          </cell>
          <cell r="F17">
            <v>19990000</v>
          </cell>
          <cell r="G17">
            <v>19490000</v>
          </cell>
        </row>
        <row r="18">
          <cell r="C18">
            <v>18890000</v>
          </cell>
          <cell r="D18">
            <v>21990000</v>
          </cell>
          <cell r="E18">
            <v>19190000</v>
          </cell>
          <cell r="F18">
            <v>18790000</v>
          </cell>
          <cell r="G18" t="str">
            <v>OOS</v>
          </cell>
        </row>
        <row r="19">
          <cell r="C19">
            <v>22090000</v>
          </cell>
          <cell r="D19">
            <v>26090000</v>
          </cell>
          <cell r="E19">
            <v>21290000</v>
          </cell>
          <cell r="F19">
            <v>25990000</v>
          </cell>
          <cell r="G19">
            <v>25590000</v>
          </cell>
        </row>
        <row r="20">
          <cell r="C20">
            <v>29990000</v>
          </cell>
          <cell r="D20">
            <v>33490000</v>
          </cell>
          <cell r="E20">
            <v>27990000</v>
          </cell>
          <cell r="F20">
            <v>34490000</v>
          </cell>
          <cell r="G20">
            <v>34190000</v>
          </cell>
        </row>
        <row r="21">
          <cell r="C21">
            <v>39990000</v>
          </cell>
          <cell r="D21">
            <v>44290000</v>
          </cell>
          <cell r="E21">
            <v>37990000</v>
          </cell>
          <cell r="F21">
            <v>44590000</v>
          </cell>
          <cell r="G21">
            <v>38990000</v>
          </cell>
        </row>
        <row r="22">
          <cell r="C22">
            <v>6790000</v>
          </cell>
          <cell r="D22">
            <v>6790000</v>
          </cell>
          <cell r="E22">
            <v>5990000</v>
          </cell>
          <cell r="F22">
            <v>6590000</v>
          </cell>
          <cell r="G22">
            <v>6490000</v>
          </cell>
        </row>
        <row r="23">
          <cell r="C23">
            <v>8390000</v>
          </cell>
          <cell r="D23">
            <v>8290000</v>
          </cell>
          <cell r="E23">
            <v>7690000</v>
          </cell>
          <cell r="F23">
            <v>7990000</v>
          </cell>
          <cell r="G23">
            <v>7990000</v>
          </cell>
        </row>
        <row r="24">
          <cell r="C24">
            <v>7690000</v>
          </cell>
          <cell r="D24">
            <v>7690000</v>
          </cell>
          <cell r="E24">
            <v>6690000</v>
          </cell>
          <cell r="F24">
            <v>7490000</v>
          </cell>
          <cell r="G24">
            <v>7090000</v>
          </cell>
        </row>
        <row r="25">
          <cell r="C25">
            <v>9190000</v>
          </cell>
          <cell r="D25">
            <v>9190000</v>
          </cell>
          <cell r="E25">
            <v>8490000</v>
          </cell>
          <cell r="F25">
            <v>8490000</v>
          </cell>
          <cell r="G25">
            <v>8790000</v>
          </cell>
        </row>
        <row r="26">
          <cell r="C26">
            <v>11190000</v>
          </cell>
          <cell r="D26">
            <v>11190000</v>
          </cell>
          <cell r="E26">
            <v>8890000</v>
          </cell>
          <cell r="F26">
            <v>10990000</v>
          </cell>
          <cell r="G26">
            <v>10990000</v>
          </cell>
        </row>
        <row r="27">
          <cell r="C27" t="str">
            <v>OOS</v>
          </cell>
          <cell r="D27">
            <v>14090000</v>
          </cell>
          <cell r="E27">
            <v>11690000</v>
          </cell>
          <cell r="F27">
            <v>13990000</v>
          </cell>
          <cell r="G27">
            <v>13990000</v>
          </cell>
        </row>
        <row r="28">
          <cell r="C28">
            <v>11990000</v>
          </cell>
          <cell r="D28">
            <v>11990000</v>
          </cell>
          <cell r="E28">
            <v>9490000</v>
          </cell>
          <cell r="F28">
            <v>11790000</v>
          </cell>
          <cell r="G28">
            <v>11790000</v>
          </cell>
        </row>
        <row r="29">
          <cell r="C29">
            <v>14990000</v>
          </cell>
          <cell r="D29">
            <v>14990000</v>
          </cell>
          <cell r="E29">
            <v>12490000</v>
          </cell>
          <cell r="F29">
            <v>14990000</v>
          </cell>
          <cell r="G29">
            <v>14990000</v>
          </cell>
        </row>
        <row r="30">
          <cell r="C30">
            <v>22990000</v>
          </cell>
          <cell r="D30">
            <v>22990000</v>
          </cell>
          <cell r="E30">
            <v>22490000</v>
          </cell>
          <cell r="F30">
            <v>22790000</v>
          </cell>
          <cell r="G30">
            <v>22990000</v>
          </cell>
        </row>
        <row r="31">
          <cell r="C31">
            <v>5190000</v>
          </cell>
          <cell r="D31">
            <v>4990000</v>
          </cell>
          <cell r="E31" t="str">
            <v>OOS</v>
          </cell>
          <cell r="F31">
            <v>4990000</v>
          </cell>
          <cell r="G31">
            <v>5590000</v>
          </cell>
        </row>
        <row r="32">
          <cell r="C32">
            <v>4590000</v>
          </cell>
          <cell r="D32">
            <v>4490000</v>
          </cell>
          <cell r="E32">
            <v>4490000</v>
          </cell>
          <cell r="F32">
            <v>4590000</v>
          </cell>
          <cell r="G32">
            <v>4390000</v>
          </cell>
        </row>
        <row r="33">
          <cell r="C33">
            <v>3490000</v>
          </cell>
          <cell r="D33">
            <v>3490000</v>
          </cell>
          <cell r="E33">
            <v>3390000</v>
          </cell>
          <cell r="F33">
            <v>3490000</v>
          </cell>
          <cell r="G33">
            <v>2990000</v>
          </cell>
        </row>
        <row r="34">
          <cell r="C34">
            <v>6590000</v>
          </cell>
          <cell r="D34">
            <v>6490000</v>
          </cell>
          <cell r="E34">
            <v>6190000</v>
          </cell>
          <cell r="F34">
            <v>6590000</v>
          </cell>
          <cell r="G34">
            <v>5990000</v>
          </cell>
        </row>
        <row r="35">
          <cell r="C35">
            <v>29490000</v>
          </cell>
          <cell r="D35">
            <v>35490000</v>
          </cell>
          <cell r="F35">
            <v>35490000</v>
          </cell>
          <cell r="G35">
            <v>35190000</v>
          </cell>
        </row>
        <row r="36">
          <cell r="C36">
            <v>16490000</v>
          </cell>
          <cell r="D36">
            <v>18990000</v>
          </cell>
          <cell r="F36">
            <v>19490000</v>
          </cell>
          <cell r="G36">
            <v>19290000</v>
          </cell>
        </row>
        <row r="37">
          <cell r="C37">
            <v>25890000</v>
          </cell>
          <cell r="D37" t="str">
            <v>OOS</v>
          </cell>
          <cell r="F37">
            <v>25890000</v>
          </cell>
          <cell r="G37">
            <v>24590000</v>
          </cell>
        </row>
        <row r="38">
          <cell r="C38">
            <v>34490000</v>
          </cell>
          <cell r="D38">
            <v>40490000</v>
          </cell>
          <cell r="F38">
            <v>41490000</v>
          </cell>
          <cell r="G38">
            <v>41190000</v>
          </cell>
        </row>
        <row r="39">
          <cell r="C39">
            <v>41490000</v>
          </cell>
          <cell r="D39">
            <v>52090000</v>
          </cell>
          <cell r="F39">
            <v>49990000</v>
          </cell>
          <cell r="G39">
            <v>49990000</v>
          </cell>
        </row>
        <row r="40">
          <cell r="C40" t="str">
            <v>OOS</v>
          </cell>
          <cell r="D40">
            <v>79990000</v>
          </cell>
          <cell r="F40">
            <v>80990000</v>
          </cell>
          <cell r="G40">
            <v>72990000</v>
          </cell>
        </row>
      </sheetData>
      <sheetData sheetId="113" refreshError="1">
        <row r="2">
          <cell r="C2">
            <v>17490000</v>
          </cell>
          <cell r="D2">
            <v>17390000</v>
          </cell>
          <cell r="E2">
            <v>17290000</v>
          </cell>
          <cell r="F2">
            <v>17390000</v>
          </cell>
          <cell r="G2">
            <v>17290000</v>
          </cell>
        </row>
        <row r="3">
          <cell r="D3">
            <v>23990000</v>
          </cell>
          <cell r="E3">
            <v>23290000</v>
          </cell>
          <cell r="F3" t="str">
            <v>OOS</v>
          </cell>
          <cell r="G3">
            <v>23790000</v>
          </cell>
        </row>
        <row r="4">
          <cell r="D4">
            <v>22990000</v>
          </cell>
          <cell r="E4">
            <v>23690000</v>
          </cell>
          <cell r="F4">
            <v>22890000</v>
          </cell>
          <cell r="G4">
            <v>22890000</v>
          </cell>
        </row>
        <row r="5">
          <cell r="D5">
            <v>33990000</v>
          </cell>
          <cell r="E5">
            <v>33190000</v>
          </cell>
          <cell r="F5">
            <v>33890000</v>
          </cell>
          <cell r="G5">
            <v>33590000</v>
          </cell>
        </row>
        <row r="6">
          <cell r="D6">
            <v>35990000</v>
          </cell>
          <cell r="E6">
            <v>35990000</v>
          </cell>
          <cell r="F6">
            <v>35990000</v>
          </cell>
          <cell r="G6">
            <v>35790000</v>
          </cell>
        </row>
        <row r="7">
          <cell r="D7">
            <v>14990000</v>
          </cell>
          <cell r="E7">
            <v>13490000</v>
          </cell>
          <cell r="F7">
            <v>13690000</v>
          </cell>
          <cell r="G7">
            <v>15190000</v>
          </cell>
        </row>
        <row r="8">
          <cell r="D8">
            <v>20990000</v>
          </cell>
          <cell r="E8">
            <v>20490000</v>
          </cell>
          <cell r="F8">
            <v>20990000</v>
          </cell>
          <cell r="G8">
            <v>20490000</v>
          </cell>
        </row>
        <row r="9">
          <cell r="D9">
            <v>23990000</v>
          </cell>
          <cell r="E9">
            <v>24190000</v>
          </cell>
          <cell r="F9" t="str">
            <v>OOS</v>
          </cell>
          <cell r="G9">
            <v>23990000</v>
          </cell>
        </row>
        <row r="10">
          <cell r="D10">
            <v>17990000</v>
          </cell>
          <cell r="E10">
            <v>17590000</v>
          </cell>
          <cell r="F10">
            <v>17990000</v>
          </cell>
          <cell r="G10">
            <v>17390000</v>
          </cell>
        </row>
        <row r="11">
          <cell r="D11" t="str">
            <v>OOS</v>
          </cell>
          <cell r="E11" t="str">
            <v>OOS</v>
          </cell>
          <cell r="F11" t="str">
            <v>OOS</v>
          </cell>
          <cell r="G11" t="str">
            <v>OOS</v>
          </cell>
        </row>
        <row r="12">
          <cell r="D12">
            <v>13990000</v>
          </cell>
          <cell r="E12">
            <v>13790000</v>
          </cell>
          <cell r="F12">
            <v>15190000</v>
          </cell>
          <cell r="G12">
            <v>12990000</v>
          </cell>
        </row>
        <row r="13">
          <cell r="D13">
            <v>11990000</v>
          </cell>
          <cell r="E13">
            <v>12090000</v>
          </cell>
          <cell r="F13">
            <v>12590000</v>
          </cell>
          <cell r="G13">
            <v>11990000</v>
          </cell>
        </row>
        <row r="14">
          <cell r="D14">
            <v>16190000</v>
          </cell>
          <cell r="E14">
            <v>16190000</v>
          </cell>
          <cell r="F14">
            <v>16490000</v>
          </cell>
          <cell r="G14">
            <v>15990000</v>
          </cell>
        </row>
        <row r="15">
          <cell r="D15">
            <v>12490000</v>
          </cell>
          <cell r="E15">
            <v>12390000</v>
          </cell>
          <cell r="F15">
            <v>12790000</v>
          </cell>
          <cell r="G15">
            <v>11490000</v>
          </cell>
        </row>
        <row r="16">
          <cell r="D16">
            <v>16690000</v>
          </cell>
          <cell r="E16">
            <v>16990000</v>
          </cell>
          <cell r="F16">
            <v>18990000</v>
          </cell>
          <cell r="G16" t="str">
            <v>OOS</v>
          </cell>
        </row>
        <row r="17">
          <cell r="D17">
            <v>20490000</v>
          </cell>
          <cell r="E17">
            <v>19890000</v>
          </cell>
          <cell r="F17">
            <v>20990000</v>
          </cell>
          <cell r="G17">
            <v>20490000</v>
          </cell>
        </row>
        <row r="18">
          <cell r="D18">
            <v>21090000</v>
          </cell>
          <cell r="E18">
            <v>17990000</v>
          </cell>
          <cell r="F18">
            <v>18790000</v>
          </cell>
          <cell r="G18" t="str">
            <v>OOS</v>
          </cell>
        </row>
        <row r="19">
          <cell r="D19">
            <v>25990000</v>
          </cell>
          <cell r="E19">
            <v>25490000</v>
          </cell>
          <cell r="F19">
            <v>26490000</v>
          </cell>
          <cell r="G19">
            <v>25590000</v>
          </cell>
        </row>
        <row r="20">
          <cell r="D20">
            <v>34590000</v>
          </cell>
          <cell r="E20">
            <v>32490000</v>
          </cell>
          <cell r="F20">
            <v>35590000</v>
          </cell>
          <cell r="G20">
            <v>32990000</v>
          </cell>
        </row>
        <row r="21">
          <cell r="D21">
            <v>44590000</v>
          </cell>
          <cell r="E21">
            <v>42990000</v>
          </cell>
          <cell r="F21">
            <v>44590000</v>
          </cell>
          <cell r="G21">
            <v>44590000</v>
          </cell>
        </row>
        <row r="22">
          <cell r="D22">
            <v>6790000</v>
          </cell>
          <cell r="E22">
            <v>6190000</v>
          </cell>
          <cell r="F22">
            <v>6790000</v>
          </cell>
          <cell r="G22">
            <v>6490000</v>
          </cell>
        </row>
        <row r="23">
          <cell r="D23">
            <v>8290000</v>
          </cell>
          <cell r="E23">
            <v>7790000</v>
          </cell>
          <cell r="F23">
            <v>7990000</v>
          </cell>
          <cell r="G23">
            <v>7990000</v>
          </cell>
        </row>
        <row r="24">
          <cell r="D24">
            <v>7690000</v>
          </cell>
          <cell r="E24">
            <v>6990000</v>
          </cell>
          <cell r="F24">
            <v>7690000</v>
          </cell>
          <cell r="G24">
            <v>7090000</v>
          </cell>
        </row>
        <row r="25">
          <cell r="D25">
            <v>9190000</v>
          </cell>
          <cell r="E25">
            <v>8590000</v>
          </cell>
          <cell r="F25">
            <v>8490000</v>
          </cell>
          <cell r="G25">
            <v>8790000</v>
          </cell>
        </row>
        <row r="26">
          <cell r="D26">
            <v>11190000</v>
          </cell>
          <cell r="E26">
            <v>8990000</v>
          </cell>
          <cell r="F26">
            <v>11190000</v>
          </cell>
          <cell r="G26">
            <v>10990000</v>
          </cell>
        </row>
        <row r="27">
          <cell r="D27">
            <v>14090000</v>
          </cell>
          <cell r="E27">
            <v>11990000</v>
          </cell>
          <cell r="F27" t="str">
            <v>OOS</v>
          </cell>
          <cell r="G27">
            <v>13990000</v>
          </cell>
        </row>
        <row r="28">
          <cell r="D28">
            <v>11990000</v>
          </cell>
          <cell r="E28">
            <v>9690000</v>
          </cell>
          <cell r="F28">
            <v>11990000</v>
          </cell>
          <cell r="G28">
            <v>11790000</v>
          </cell>
        </row>
        <row r="29">
          <cell r="D29">
            <v>14990000</v>
          </cell>
          <cell r="E29">
            <v>12490000</v>
          </cell>
          <cell r="F29">
            <v>14990000</v>
          </cell>
          <cell r="G29">
            <v>14990000</v>
          </cell>
        </row>
        <row r="30">
          <cell r="D30">
            <v>22990000</v>
          </cell>
          <cell r="E30">
            <v>19990000</v>
          </cell>
          <cell r="F30">
            <v>22990000</v>
          </cell>
          <cell r="G30">
            <v>22990000</v>
          </cell>
        </row>
        <row r="31">
          <cell r="D31">
            <v>5190000</v>
          </cell>
          <cell r="E31" t="str">
            <v>OOS</v>
          </cell>
          <cell r="F31">
            <v>4990000</v>
          </cell>
          <cell r="G31">
            <v>5590000</v>
          </cell>
        </row>
        <row r="32">
          <cell r="D32">
            <v>4590000</v>
          </cell>
          <cell r="E32">
            <v>4490000</v>
          </cell>
          <cell r="F32">
            <v>4590000</v>
          </cell>
          <cell r="G32">
            <v>4390000</v>
          </cell>
        </row>
        <row r="33">
          <cell r="D33">
            <v>3490000</v>
          </cell>
          <cell r="E33">
            <v>3390000</v>
          </cell>
          <cell r="F33">
            <v>3490000</v>
          </cell>
          <cell r="G33">
            <v>2990000</v>
          </cell>
        </row>
        <row r="34">
          <cell r="D34">
            <v>6590000</v>
          </cell>
          <cell r="E34">
            <v>6190000</v>
          </cell>
          <cell r="F34">
            <v>6590000</v>
          </cell>
          <cell r="G34">
            <v>5990000</v>
          </cell>
        </row>
        <row r="35">
          <cell r="D35">
            <v>35490000</v>
          </cell>
          <cell r="F35">
            <v>35990000</v>
          </cell>
          <cell r="G35" t="str">
            <v>OOS</v>
          </cell>
        </row>
        <row r="36">
          <cell r="D36">
            <v>18990000</v>
          </cell>
          <cell r="F36">
            <v>19490000</v>
          </cell>
          <cell r="G36">
            <v>18990000</v>
          </cell>
        </row>
        <row r="37">
          <cell r="D37" t="str">
            <v>OOS</v>
          </cell>
          <cell r="F37">
            <v>25890000</v>
          </cell>
          <cell r="G37">
            <v>24590000</v>
          </cell>
        </row>
        <row r="38">
          <cell r="D38">
            <v>41490000</v>
          </cell>
          <cell r="F38">
            <v>41990000</v>
          </cell>
          <cell r="G38">
            <v>41190000</v>
          </cell>
        </row>
        <row r="39">
          <cell r="D39">
            <v>53990000</v>
          </cell>
          <cell r="F39" t="str">
            <v>OOS</v>
          </cell>
          <cell r="G39">
            <v>49990000</v>
          </cell>
        </row>
        <row r="40">
          <cell r="D40">
            <v>80990000</v>
          </cell>
          <cell r="F40">
            <v>80990000</v>
          </cell>
          <cell r="G40">
            <v>72990000</v>
          </cell>
        </row>
      </sheetData>
      <sheetData sheetId="114" refreshError="1"/>
      <sheetData sheetId="115" refreshError="1"/>
      <sheetData sheetId="116" refreshError="1">
        <row r="2">
          <cell r="C2">
            <v>17490000</v>
          </cell>
          <cell r="D2">
            <v>17490000</v>
          </cell>
          <cell r="E2">
            <v>17290000</v>
          </cell>
          <cell r="F2">
            <v>17390000</v>
          </cell>
          <cell r="G2">
            <v>17290000</v>
          </cell>
        </row>
        <row r="3">
          <cell r="C3">
            <v>23990000</v>
          </cell>
          <cell r="D3">
            <v>23990000</v>
          </cell>
          <cell r="E3">
            <v>23290000</v>
          </cell>
          <cell r="F3">
            <v>23890000</v>
          </cell>
          <cell r="G3">
            <v>23490000</v>
          </cell>
        </row>
        <row r="4">
          <cell r="C4">
            <v>22990000</v>
          </cell>
          <cell r="D4">
            <v>22990000</v>
          </cell>
          <cell r="E4">
            <v>23190000</v>
          </cell>
          <cell r="F4">
            <v>22990000</v>
          </cell>
          <cell r="G4">
            <v>22890000</v>
          </cell>
        </row>
        <row r="5">
          <cell r="C5">
            <v>33990000</v>
          </cell>
          <cell r="D5">
            <v>33990000</v>
          </cell>
          <cell r="E5">
            <v>32690000</v>
          </cell>
          <cell r="F5">
            <v>33890000</v>
          </cell>
          <cell r="G5">
            <v>33490000</v>
          </cell>
        </row>
        <row r="6">
          <cell r="C6">
            <v>35990000</v>
          </cell>
          <cell r="D6">
            <v>35990000</v>
          </cell>
          <cell r="E6">
            <v>35490000</v>
          </cell>
          <cell r="F6">
            <v>35990000</v>
          </cell>
          <cell r="G6">
            <v>35490000</v>
          </cell>
        </row>
        <row r="7">
          <cell r="C7" t="str">
            <v>OOS</v>
          </cell>
          <cell r="D7">
            <v>14990000</v>
          </cell>
          <cell r="E7">
            <v>13490000</v>
          </cell>
          <cell r="F7">
            <v>13690000</v>
          </cell>
          <cell r="G7">
            <v>15190000</v>
          </cell>
        </row>
        <row r="8">
          <cell r="C8">
            <v>20990000</v>
          </cell>
          <cell r="D8">
            <v>20990000</v>
          </cell>
          <cell r="E8">
            <v>20490000</v>
          </cell>
          <cell r="F8">
            <v>20990000</v>
          </cell>
          <cell r="G8">
            <v>20490000</v>
          </cell>
        </row>
        <row r="9">
          <cell r="C9">
            <v>24990000</v>
          </cell>
          <cell r="D9">
            <v>23990000</v>
          </cell>
          <cell r="E9">
            <v>24190000</v>
          </cell>
          <cell r="F9">
            <v>24690000</v>
          </cell>
          <cell r="G9">
            <v>23990000</v>
          </cell>
        </row>
        <row r="10">
          <cell r="C10">
            <v>17990000</v>
          </cell>
          <cell r="D10">
            <v>17990000</v>
          </cell>
          <cell r="E10">
            <v>17790000</v>
          </cell>
          <cell r="F10">
            <v>17990000</v>
          </cell>
          <cell r="G10">
            <v>17790000</v>
          </cell>
        </row>
        <row r="11">
          <cell r="C11">
            <v>19990000</v>
          </cell>
          <cell r="D11" t="str">
            <v>OOS</v>
          </cell>
          <cell r="E11" t="str">
            <v>OOS</v>
          </cell>
          <cell r="F11" t="str">
            <v>OOS</v>
          </cell>
          <cell r="G11" t="str">
            <v>OOS</v>
          </cell>
        </row>
        <row r="12">
          <cell r="C12" t="str">
            <v>OOS</v>
          </cell>
          <cell r="D12">
            <v>13990000</v>
          </cell>
          <cell r="E12">
            <v>13790000</v>
          </cell>
          <cell r="F12">
            <v>15490000</v>
          </cell>
          <cell r="G12">
            <v>12990000</v>
          </cell>
        </row>
        <row r="13">
          <cell r="C13" t="str">
            <v>OOS</v>
          </cell>
          <cell r="D13">
            <v>11990000</v>
          </cell>
          <cell r="E13">
            <v>12090000</v>
          </cell>
          <cell r="F13">
            <v>13990000</v>
          </cell>
          <cell r="G13">
            <v>11990000</v>
          </cell>
        </row>
        <row r="14">
          <cell r="C14">
            <v>14490000</v>
          </cell>
          <cell r="D14">
            <v>14490000</v>
          </cell>
          <cell r="E14">
            <v>14190000</v>
          </cell>
          <cell r="F14">
            <v>14690000</v>
          </cell>
          <cell r="G14">
            <v>15990000</v>
          </cell>
        </row>
        <row r="15">
          <cell r="C15">
            <v>12490000</v>
          </cell>
          <cell r="D15">
            <v>12490000</v>
          </cell>
          <cell r="E15">
            <v>11790000</v>
          </cell>
          <cell r="F15">
            <v>12390000</v>
          </cell>
          <cell r="G15">
            <v>11990000</v>
          </cell>
        </row>
        <row r="16">
          <cell r="C16" t="str">
            <v>OOS</v>
          </cell>
          <cell r="D16">
            <v>16690000</v>
          </cell>
          <cell r="E16">
            <v>16990000</v>
          </cell>
          <cell r="F16">
            <v>17990000</v>
          </cell>
          <cell r="G16" t="str">
            <v>OOS</v>
          </cell>
        </row>
        <row r="17">
          <cell r="C17">
            <v>19490000</v>
          </cell>
          <cell r="D17">
            <v>19490000</v>
          </cell>
          <cell r="E17">
            <v>18990000</v>
          </cell>
          <cell r="F17">
            <v>19490000</v>
          </cell>
          <cell r="G17">
            <v>18990000</v>
          </cell>
        </row>
        <row r="18">
          <cell r="C18" t="str">
            <v>OOS</v>
          </cell>
          <cell r="D18">
            <v>21090000</v>
          </cell>
          <cell r="E18">
            <v>17990000</v>
          </cell>
          <cell r="F18">
            <v>18790000</v>
          </cell>
          <cell r="G18" t="str">
            <v>OOS</v>
          </cell>
        </row>
        <row r="19">
          <cell r="C19">
            <v>24990000</v>
          </cell>
          <cell r="D19">
            <v>24990000</v>
          </cell>
          <cell r="E19">
            <v>24490000</v>
          </cell>
          <cell r="F19">
            <v>25190000</v>
          </cell>
          <cell r="G19">
            <v>24490000</v>
          </cell>
        </row>
        <row r="20">
          <cell r="C20">
            <v>34590000</v>
          </cell>
          <cell r="D20">
            <v>32990000</v>
          </cell>
          <cell r="E20">
            <v>32490000</v>
          </cell>
          <cell r="F20">
            <v>34490000</v>
          </cell>
          <cell r="G20">
            <v>33990000</v>
          </cell>
        </row>
        <row r="21">
          <cell r="C21">
            <v>43790000</v>
          </cell>
          <cell r="D21">
            <v>40990000</v>
          </cell>
          <cell r="E21">
            <v>42990000</v>
          </cell>
          <cell r="F21">
            <v>43790000</v>
          </cell>
          <cell r="G21">
            <v>44590000</v>
          </cell>
        </row>
        <row r="22">
          <cell r="C22">
            <v>6390000</v>
          </cell>
          <cell r="D22">
            <v>6490000</v>
          </cell>
          <cell r="E22">
            <v>6190000</v>
          </cell>
          <cell r="F22">
            <v>6290000</v>
          </cell>
          <cell r="G22">
            <v>6290000</v>
          </cell>
        </row>
        <row r="23">
          <cell r="C23">
            <v>7990000</v>
          </cell>
          <cell r="D23">
            <v>7990000</v>
          </cell>
          <cell r="E23">
            <v>7790000</v>
          </cell>
          <cell r="F23">
            <v>7990000</v>
          </cell>
          <cell r="G23">
            <v>7690000</v>
          </cell>
        </row>
        <row r="24">
          <cell r="C24">
            <v>7290000</v>
          </cell>
          <cell r="D24">
            <v>7290000</v>
          </cell>
          <cell r="E24">
            <v>6990000</v>
          </cell>
          <cell r="F24">
            <v>7290000</v>
          </cell>
          <cell r="G24">
            <v>6990000</v>
          </cell>
        </row>
        <row r="25">
          <cell r="C25">
            <v>8790000</v>
          </cell>
          <cell r="D25">
            <v>8790000</v>
          </cell>
          <cell r="E25">
            <v>8590000</v>
          </cell>
          <cell r="F25">
            <v>8490000</v>
          </cell>
          <cell r="G25">
            <v>8490000</v>
          </cell>
        </row>
        <row r="26">
          <cell r="C26">
            <v>9190000</v>
          </cell>
          <cell r="D26">
            <v>9190000</v>
          </cell>
          <cell r="E26">
            <v>8990000</v>
          </cell>
          <cell r="F26">
            <v>9190000</v>
          </cell>
          <cell r="G26">
            <v>9190000</v>
          </cell>
        </row>
        <row r="27">
          <cell r="C27" t="str">
            <v>OOS</v>
          </cell>
          <cell r="D27">
            <v>12090000</v>
          </cell>
          <cell r="E27">
            <v>11990000</v>
          </cell>
          <cell r="F27">
            <v>11990000</v>
          </cell>
          <cell r="G27">
            <v>11990000</v>
          </cell>
        </row>
        <row r="28">
          <cell r="C28">
            <v>9990000</v>
          </cell>
          <cell r="D28">
            <v>9990000</v>
          </cell>
          <cell r="E28">
            <v>9690000</v>
          </cell>
          <cell r="F28">
            <v>9990000</v>
          </cell>
          <cell r="G28">
            <v>9990000</v>
          </cell>
        </row>
        <row r="29">
          <cell r="C29" t="str">
            <v>OOS</v>
          </cell>
          <cell r="D29">
            <v>12890000</v>
          </cell>
          <cell r="E29">
            <v>12490000</v>
          </cell>
          <cell r="F29">
            <v>12990000</v>
          </cell>
          <cell r="G29">
            <v>12990000</v>
          </cell>
        </row>
        <row r="30">
          <cell r="C30" t="str">
            <v>OOS</v>
          </cell>
          <cell r="D30">
            <v>18890000</v>
          </cell>
          <cell r="E30">
            <v>19990000</v>
          </cell>
          <cell r="F30">
            <v>18890000</v>
          </cell>
          <cell r="G30">
            <v>19390000</v>
          </cell>
        </row>
        <row r="31">
          <cell r="C31" t="str">
            <v>OOS</v>
          </cell>
          <cell r="D31">
            <v>5190000</v>
          </cell>
          <cell r="E31" t="str">
            <v>OOS</v>
          </cell>
          <cell r="F31">
            <v>4990000</v>
          </cell>
          <cell r="G31">
            <v>5590000</v>
          </cell>
        </row>
        <row r="32">
          <cell r="C32">
            <v>4290000</v>
          </cell>
          <cell r="D32">
            <v>4290000</v>
          </cell>
          <cell r="E32">
            <v>4290000</v>
          </cell>
          <cell r="F32">
            <v>4290000</v>
          </cell>
          <cell r="G32">
            <v>4390000</v>
          </cell>
        </row>
        <row r="33">
          <cell r="C33">
            <v>3090000</v>
          </cell>
          <cell r="D33">
            <v>3090000</v>
          </cell>
          <cell r="E33">
            <v>2990000</v>
          </cell>
          <cell r="F33">
            <v>3090000</v>
          </cell>
          <cell r="G33">
            <v>2990000</v>
          </cell>
        </row>
        <row r="34">
          <cell r="C34">
            <v>6190000</v>
          </cell>
          <cell r="D34">
            <v>6190000</v>
          </cell>
          <cell r="E34">
            <v>5890000</v>
          </cell>
          <cell r="F34">
            <v>6190000</v>
          </cell>
          <cell r="G34">
            <v>5990000</v>
          </cell>
        </row>
        <row r="35">
          <cell r="C35">
            <v>35490000</v>
          </cell>
          <cell r="D35">
            <v>35290000</v>
          </cell>
          <cell r="F35">
            <v>35290000</v>
          </cell>
          <cell r="G35">
            <v>34990000</v>
          </cell>
        </row>
        <row r="36">
          <cell r="C36">
            <v>18990000</v>
          </cell>
          <cell r="D36">
            <v>18790000</v>
          </cell>
          <cell r="F36">
            <v>18790000</v>
          </cell>
          <cell r="G36">
            <v>18490000</v>
          </cell>
        </row>
        <row r="37">
          <cell r="C37">
            <v>25890000</v>
          </cell>
          <cell r="D37" t="str">
            <v>OOS</v>
          </cell>
          <cell r="F37">
            <v>25890000</v>
          </cell>
          <cell r="G37">
            <v>24590000</v>
          </cell>
        </row>
        <row r="38">
          <cell r="C38">
            <v>41490000</v>
          </cell>
          <cell r="D38">
            <v>41490000</v>
          </cell>
          <cell r="F38">
            <v>41990000</v>
          </cell>
          <cell r="G38">
            <v>41190000</v>
          </cell>
        </row>
        <row r="39">
          <cell r="C39" t="str">
            <v>OOS</v>
          </cell>
          <cell r="D39">
            <v>51990000</v>
          </cell>
          <cell r="F39" t="str">
            <v>OOS</v>
          </cell>
          <cell r="G39">
            <v>49990000</v>
          </cell>
        </row>
        <row r="40">
          <cell r="C40" t="str">
            <v>OOS</v>
          </cell>
          <cell r="D40">
            <v>77990000</v>
          </cell>
          <cell r="F40">
            <v>80990000</v>
          </cell>
          <cell r="G40">
            <v>72990000</v>
          </cell>
        </row>
      </sheetData>
      <sheetData sheetId="117" refreshError="1">
        <row r="2">
          <cell r="C2">
            <v>17490000</v>
          </cell>
          <cell r="D2">
            <v>17490000</v>
          </cell>
          <cell r="E2">
            <v>17290000</v>
          </cell>
          <cell r="F2">
            <v>17390000</v>
          </cell>
          <cell r="G2">
            <v>17290000</v>
          </cell>
        </row>
        <row r="3">
          <cell r="C3">
            <v>23990000</v>
          </cell>
          <cell r="D3">
            <v>23990000</v>
          </cell>
          <cell r="E3">
            <v>23290000</v>
          </cell>
          <cell r="F3">
            <v>24290000</v>
          </cell>
          <cell r="G3">
            <v>23790000</v>
          </cell>
        </row>
        <row r="4">
          <cell r="C4">
            <v>22990000</v>
          </cell>
          <cell r="D4">
            <v>22990000</v>
          </cell>
          <cell r="E4">
            <v>23190000</v>
          </cell>
          <cell r="F4">
            <v>22990000</v>
          </cell>
          <cell r="G4">
            <v>22890000</v>
          </cell>
        </row>
        <row r="5">
          <cell r="C5">
            <v>33990000</v>
          </cell>
          <cell r="D5">
            <v>33990000</v>
          </cell>
          <cell r="E5">
            <v>32690000</v>
          </cell>
          <cell r="F5">
            <v>33890000</v>
          </cell>
          <cell r="G5">
            <v>33290000</v>
          </cell>
        </row>
        <row r="6">
          <cell r="C6">
            <v>35990000</v>
          </cell>
          <cell r="D6">
            <v>35990000</v>
          </cell>
          <cell r="E6">
            <v>35490000</v>
          </cell>
          <cell r="F6">
            <v>35990000</v>
          </cell>
          <cell r="G6">
            <v>35490000</v>
          </cell>
        </row>
        <row r="7">
          <cell r="C7" t="str">
            <v>OOS</v>
          </cell>
          <cell r="D7">
            <v>14990000</v>
          </cell>
          <cell r="E7">
            <v>13490000</v>
          </cell>
          <cell r="F7">
            <v>13690000</v>
          </cell>
          <cell r="G7">
            <v>15190000</v>
          </cell>
        </row>
        <row r="8">
          <cell r="C8">
            <v>20990000</v>
          </cell>
          <cell r="D8">
            <v>20990000</v>
          </cell>
          <cell r="E8">
            <v>20490000</v>
          </cell>
          <cell r="F8">
            <v>20990000</v>
          </cell>
          <cell r="G8">
            <v>20490000</v>
          </cell>
        </row>
        <row r="9">
          <cell r="C9">
            <v>24990000</v>
          </cell>
          <cell r="D9">
            <v>24490000</v>
          </cell>
          <cell r="E9">
            <v>24190000</v>
          </cell>
          <cell r="F9">
            <v>24690000</v>
          </cell>
          <cell r="G9">
            <v>23990000</v>
          </cell>
        </row>
        <row r="10">
          <cell r="C10">
            <v>17990000</v>
          </cell>
          <cell r="D10">
            <v>17990000</v>
          </cell>
          <cell r="E10">
            <v>17790000</v>
          </cell>
          <cell r="F10">
            <v>17990000</v>
          </cell>
          <cell r="G10">
            <v>17790000</v>
          </cell>
        </row>
        <row r="11">
          <cell r="C11">
            <v>19990000</v>
          </cell>
          <cell r="D11" t="str">
            <v>OOS</v>
          </cell>
          <cell r="E11" t="str">
            <v>OOS</v>
          </cell>
          <cell r="F11" t="str">
            <v>OOS</v>
          </cell>
          <cell r="G11" t="str">
            <v>OOS</v>
          </cell>
        </row>
        <row r="12">
          <cell r="C12" t="str">
            <v>OOS</v>
          </cell>
          <cell r="D12">
            <v>13990000</v>
          </cell>
          <cell r="E12" t="str">
            <v>OOS</v>
          </cell>
          <cell r="F12">
            <v>15490000</v>
          </cell>
          <cell r="G12">
            <v>12990000</v>
          </cell>
        </row>
        <row r="13">
          <cell r="C13" t="str">
            <v>OOS</v>
          </cell>
          <cell r="D13">
            <v>11990000</v>
          </cell>
          <cell r="E13" t="str">
            <v>OOS</v>
          </cell>
          <cell r="F13">
            <v>13790000</v>
          </cell>
          <cell r="G13">
            <v>11990000</v>
          </cell>
        </row>
        <row r="14">
          <cell r="C14">
            <v>14490000</v>
          </cell>
          <cell r="D14">
            <v>14490000</v>
          </cell>
          <cell r="E14">
            <v>13990000</v>
          </cell>
          <cell r="F14">
            <v>14690000</v>
          </cell>
          <cell r="G14">
            <v>15990000</v>
          </cell>
        </row>
        <row r="15">
          <cell r="C15">
            <v>11990000</v>
          </cell>
          <cell r="D15">
            <v>11990000</v>
          </cell>
          <cell r="E15">
            <v>11790000</v>
          </cell>
          <cell r="F15">
            <v>11990000</v>
          </cell>
          <cell r="G15">
            <v>11990000</v>
          </cell>
        </row>
        <row r="16">
          <cell r="C16" t="str">
            <v>OOS</v>
          </cell>
          <cell r="D16">
            <v>16690000</v>
          </cell>
          <cell r="E16" t="str">
            <v>OOS</v>
          </cell>
          <cell r="F16">
            <v>17990000</v>
          </cell>
          <cell r="G16" t="str">
            <v>OOS</v>
          </cell>
        </row>
        <row r="17">
          <cell r="C17">
            <v>19490000</v>
          </cell>
          <cell r="D17">
            <v>19490000</v>
          </cell>
          <cell r="E17">
            <v>18290000</v>
          </cell>
          <cell r="F17">
            <v>19490000</v>
          </cell>
          <cell r="G17">
            <v>18990000</v>
          </cell>
        </row>
        <row r="18">
          <cell r="C18" t="str">
            <v>OOS</v>
          </cell>
          <cell r="D18">
            <v>21090000</v>
          </cell>
          <cell r="E18" t="str">
            <v>OOS</v>
          </cell>
          <cell r="F18">
            <v>18790000</v>
          </cell>
          <cell r="G18" t="str">
            <v>OOS</v>
          </cell>
        </row>
        <row r="19">
          <cell r="C19">
            <v>24990000</v>
          </cell>
          <cell r="D19">
            <v>24990000</v>
          </cell>
          <cell r="E19">
            <v>23790000</v>
          </cell>
          <cell r="F19">
            <v>25190000</v>
          </cell>
          <cell r="G19">
            <v>24490000</v>
          </cell>
        </row>
        <row r="20">
          <cell r="C20">
            <v>34590000</v>
          </cell>
          <cell r="D20">
            <v>32990000</v>
          </cell>
          <cell r="E20">
            <v>32490000</v>
          </cell>
          <cell r="F20">
            <v>34490000</v>
          </cell>
          <cell r="G20">
            <v>32990000</v>
          </cell>
        </row>
        <row r="21">
          <cell r="C21">
            <v>43790000</v>
          </cell>
          <cell r="D21">
            <v>40990000</v>
          </cell>
          <cell r="E21">
            <v>42990000</v>
          </cell>
          <cell r="F21">
            <v>43790000</v>
          </cell>
          <cell r="G21">
            <v>44590000</v>
          </cell>
        </row>
        <row r="22">
          <cell r="C22">
            <v>6290000</v>
          </cell>
          <cell r="D22">
            <v>6490000</v>
          </cell>
          <cell r="E22">
            <v>6190000</v>
          </cell>
          <cell r="F22">
            <v>6290000</v>
          </cell>
          <cell r="G22">
            <v>6290000</v>
          </cell>
        </row>
        <row r="23">
          <cell r="C23">
            <v>7890000</v>
          </cell>
          <cell r="D23">
            <v>7990000</v>
          </cell>
          <cell r="E23">
            <v>7790000</v>
          </cell>
          <cell r="F23">
            <v>7990000</v>
          </cell>
          <cell r="G23">
            <v>7690000</v>
          </cell>
        </row>
        <row r="24">
          <cell r="C24">
            <v>7190000</v>
          </cell>
          <cell r="D24">
            <v>7290000</v>
          </cell>
          <cell r="E24">
            <v>6990000</v>
          </cell>
          <cell r="F24">
            <v>7190000</v>
          </cell>
          <cell r="G24">
            <v>6990000</v>
          </cell>
        </row>
        <row r="25">
          <cell r="C25">
            <v>8790000</v>
          </cell>
          <cell r="D25">
            <v>8790000</v>
          </cell>
          <cell r="E25">
            <v>8590000</v>
          </cell>
          <cell r="F25">
            <v>8490000</v>
          </cell>
          <cell r="G25">
            <v>8490000</v>
          </cell>
        </row>
        <row r="26">
          <cell r="C26">
            <v>9190000</v>
          </cell>
          <cell r="D26">
            <v>9190000</v>
          </cell>
          <cell r="E26">
            <v>8990000</v>
          </cell>
          <cell r="F26">
            <v>9190000</v>
          </cell>
          <cell r="G26">
            <v>8890000</v>
          </cell>
        </row>
        <row r="27">
          <cell r="C27">
            <v>11990000</v>
          </cell>
          <cell r="D27">
            <v>12090000</v>
          </cell>
          <cell r="E27">
            <v>11990000</v>
          </cell>
          <cell r="F27">
            <v>11990000</v>
          </cell>
          <cell r="G27">
            <v>11990000</v>
          </cell>
        </row>
        <row r="28">
          <cell r="C28">
            <v>9990000</v>
          </cell>
          <cell r="D28">
            <v>9990000</v>
          </cell>
          <cell r="E28">
            <v>9690000</v>
          </cell>
          <cell r="F28">
            <v>9990000</v>
          </cell>
          <cell r="G28">
            <v>9990000</v>
          </cell>
        </row>
        <row r="29">
          <cell r="C29">
            <v>12890000</v>
          </cell>
          <cell r="D29">
            <v>12890000</v>
          </cell>
          <cell r="E29">
            <v>12490000</v>
          </cell>
          <cell r="F29">
            <v>12990000</v>
          </cell>
          <cell r="G29">
            <v>12990000</v>
          </cell>
        </row>
        <row r="30">
          <cell r="C30" t="str">
            <v>OOS</v>
          </cell>
          <cell r="D30">
            <v>18890000</v>
          </cell>
          <cell r="E30">
            <v>18890000</v>
          </cell>
          <cell r="F30">
            <v>18890000</v>
          </cell>
          <cell r="G30">
            <v>19390000</v>
          </cell>
        </row>
        <row r="31">
          <cell r="C31" t="str">
            <v>OOS</v>
          </cell>
          <cell r="D31">
            <v>5190000</v>
          </cell>
          <cell r="E31" t="str">
            <v>OOS</v>
          </cell>
          <cell r="F31">
            <v>4990000</v>
          </cell>
          <cell r="G31">
            <v>5590000</v>
          </cell>
        </row>
        <row r="32">
          <cell r="C32">
            <v>4290000</v>
          </cell>
          <cell r="D32">
            <v>4290000</v>
          </cell>
          <cell r="E32">
            <v>4290000</v>
          </cell>
          <cell r="F32">
            <v>4290000</v>
          </cell>
          <cell r="G32">
            <v>4390000</v>
          </cell>
        </row>
        <row r="33">
          <cell r="C33">
            <v>3090000</v>
          </cell>
          <cell r="D33">
            <v>3090000</v>
          </cell>
          <cell r="E33">
            <v>2990000</v>
          </cell>
          <cell r="F33">
            <v>2990000</v>
          </cell>
          <cell r="G33">
            <v>2990000</v>
          </cell>
        </row>
        <row r="34">
          <cell r="C34">
            <v>6190000</v>
          </cell>
          <cell r="D34">
            <v>6190000</v>
          </cell>
          <cell r="E34">
            <v>5890000</v>
          </cell>
          <cell r="F34">
            <v>6190000</v>
          </cell>
          <cell r="G34">
            <v>5990000</v>
          </cell>
        </row>
        <row r="35">
          <cell r="C35">
            <v>35490000</v>
          </cell>
          <cell r="D35">
            <v>35290000</v>
          </cell>
          <cell r="F35">
            <v>35490000</v>
          </cell>
          <cell r="G35">
            <v>34590000</v>
          </cell>
        </row>
        <row r="36">
          <cell r="C36">
            <v>18990000</v>
          </cell>
          <cell r="D36">
            <v>18790000</v>
          </cell>
          <cell r="F36">
            <v>18790000</v>
          </cell>
          <cell r="G36">
            <v>18590000</v>
          </cell>
        </row>
        <row r="37">
          <cell r="C37">
            <v>25890000</v>
          </cell>
          <cell r="D37" t="str">
            <v>OOS</v>
          </cell>
          <cell r="F37">
            <v>25890000</v>
          </cell>
          <cell r="G37">
            <v>24590000</v>
          </cell>
        </row>
        <row r="38">
          <cell r="C38">
            <v>41490000</v>
          </cell>
          <cell r="D38">
            <v>41490000</v>
          </cell>
          <cell r="F38">
            <v>41990000</v>
          </cell>
          <cell r="G38">
            <v>41190000</v>
          </cell>
        </row>
        <row r="39">
          <cell r="C39" t="str">
            <v>OOS</v>
          </cell>
          <cell r="D39">
            <v>51990000</v>
          </cell>
          <cell r="F39" t="str">
            <v>OOS</v>
          </cell>
          <cell r="G39">
            <v>49990000</v>
          </cell>
        </row>
        <row r="40">
          <cell r="C40" t="str">
            <v>OOS</v>
          </cell>
          <cell r="D40">
            <v>77990000</v>
          </cell>
          <cell r="F40">
            <v>80990000</v>
          </cell>
          <cell r="G40">
            <v>72990000</v>
          </cell>
        </row>
      </sheetData>
      <sheetData sheetId="118" refreshError="1"/>
      <sheetData sheetId="119" refreshError="1">
        <row r="2">
          <cell r="C2">
            <v>17590000</v>
          </cell>
          <cell r="D2">
            <v>17490000</v>
          </cell>
          <cell r="E2">
            <v>17290000</v>
          </cell>
          <cell r="F2">
            <v>17490000</v>
          </cell>
          <cell r="G2">
            <v>17290000</v>
          </cell>
        </row>
        <row r="3">
          <cell r="C3">
            <v>23990000</v>
          </cell>
          <cell r="D3">
            <v>23990000</v>
          </cell>
          <cell r="E3">
            <v>23590000</v>
          </cell>
          <cell r="F3">
            <v>23990000</v>
          </cell>
          <cell r="G3">
            <v>23990000</v>
          </cell>
        </row>
        <row r="4">
          <cell r="C4">
            <v>22990000</v>
          </cell>
          <cell r="D4">
            <v>22990000</v>
          </cell>
          <cell r="E4">
            <v>22990000</v>
          </cell>
          <cell r="F4">
            <v>22990000</v>
          </cell>
          <cell r="G4">
            <v>22890000</v>
          </cell>
        </row>
        <row r="5">
          <cell r="C5">
            <v>31990000</v>
          </cell>
          <cell r="D5">
            <v>31990000</v>
          </cell>
          <cell r="E5">
            <v>30790000</v>
          </cell>
          <cell r="F5">
            <v>31990000</v>
          </cell>
          <cell r="G5">
            <v>31090000</v>
          </cell>
        </row>
        <row r="6">
          <cell r="C6">
            <v>34990000</v>
          </cell>
          <cell r="D6">
            <v>34990000</v>
          </cell>
          <cell r="E6">
            <v>33890000</v>
          </cell>
          <cell r="F6">
            <v>34990000</v>
          </cell>
          <cell r="G6">
            <v>34290000</v>
          </cell>
        </row>
        <row r="7">
          <cell r="C7" t="str">
            <v>OOS</v>
          </cell>
          <cell r="D7">
            <v>14990000</v>
          </cell>
          <cell r="E7">
            <v>13490000</v>
          </cell>
          <cell r="F7">
            <v>13690000</v>
          </cell>
          <cell r="G7" t="str">
            <v>OOS</v>
          </cell>
        </row>
        <row r="8">
          <cell r="C8">
            <v>20790000</v>
          </cell>
          <cell r="D8">
            <v>20790000</v>
          </cell>
          <cell r="E8">
            <v>20490000</v>
          </cell>
          <cell r="F8">
            <v>20790000</v>
          </cell>
          <cell r="G8">
            <v>20490000</v>
          </cell>
        </row>
        <row r="9">
          <cell r="C9">
            <v>24990000</v>
          </cell>
          <cell r="D9">
            <v>24990000</v>
          </cell>
          <cell r="E9">
            <v>24790000</v>
          </cell>
          <cell r="F9">
            <v>24890000</v>
          </cell>
          <cell r="G9">
            <v>24190000</v>
          </cell>
        </row>
        <row r="10">
          <cell r="C10">
            <v>18990000</v>
          </cell>
          <cell r="D10">
            <v>17990000</v>
          </cell>
          <cell r="E10">
            <v>17790000</v>
          </cell>
          <cell r="F10">
            <v>18490000</v>
          </cell>
          <cell r="G10">
            <v>17990000</v>
          </cell>
        </row>
        <row r="11">
          <cell r="C11">
            <v>19990000</v>
          </cell>
          <cell r="D11" t="str">
            <v>OOS</v>
          </cell>
          <cell r="E11" t="str">
            <v>OOS</v>
          </cell>
          <cell r="F11" t="str">
            <v>OOS</v>
          </cell>
          <cell r="G11" t="str">
            <v>OOS</v>
          </cell>
        </row>
        <row r="12">
          <cell r="C12" t="str">
            <v>OOS</v>
          </cell>
          <cell r="D12" t="str">
            <v>OOS</v>
          </cell>
          <cell r="E12" t="str">
            <v>OOS</v>
          </cell>
          <cell r="F12">
            <v>15290000</v>
          </cell>
          <cell r="G12" t="str">
            <v>OOS</v>
          </cell>
        </row>
        <row r="13">
          <cell r="C13" t="str">
            <v>OOS</v>
          </cell>
          <cell r="D13">
            <v>11990000</v>
          </cell>
          <cell r="E13" t="str">
            <v>OOS</v>
          </cell>
          <cell r="F13">
            <v>13790000</v>
          </cell>
          <cell r="G13">
            <v>12590000</v>
          </cell>
        </row>
        <row r="14">
          <cell r="C14">
            <v>15990000</v>
          </cell>
          <cell r="D14">
            <v>15990000</v>
          </cell>
          <cell r="E14">
            <v>15990000</v>
          </cell>
          <cell r="F14">
            <v>16290000</v>
          </cell>
          <cell r="G14">
            <v>15990000</v>
          </cell>
        </row>
        <row r="15">
          <cell r="C15">
            <v>11990000</v>
          </cell>
          <cell r="D15">
            <v>11990000</v>
          </cell>
          <cell r="E15">
            <v>11790000</v>
          </cell>
          <cell r="F15">
            <v>11990000</v>
          </cell>
          <cell r="G15">
            <v>11890000</v>
          </cell>
        </row>
        <row r="16">
          <cell r="C16" t="str">
            <v>OOS</v>
          </cell>
          <cell r="D16" t="str">
            <v>OOS</v>
          </cell>
          <cell r="E16" t="str">
            <v>OOS</v>
          </cell>
          <cell r="F16" t="str">
            <v>OOS</v>
          </cell>
          <cell r="G16" t="str">
            <v>OOS</v>
          </cell>
        </row>
        <row r="17">
          <cell r="C17">
            <v>20290000</v>
          </cell>
          <cell r="D17">
            <v>20290000</v>
          </cell>
          <cell r="E17">
            <v>19690000</v>
          </cell>
          <cell r="F17">
            <v>20290000</v>
          </cell>
          <cell r="G17">
            <v>18990000</v>
          </cell>
        </row>
        <row r="18">
          <cell r="C18" t="str">
            <v>OOS</v>
          </cell>
          <cell r="D18">
            <v>21990000</v>
          </cell>
          <cell r="E18" t="str">
            <v>OOS</v>
          </cell>
          <cell r="F18" t="str">
            <v>OOS</v>
          </cell>
          <cell r="G18" t="str">
            <v>OOS</v>
          </cell>
        </row>
        <row r="19">
          <cell r="C19">
            <v>25790000</v>
          </cell>
          <cell r="D19">
            <v>25790000</v>
          </cell>
          <cell r="E19">
            <v>24790000</v>
          </cell>
          <cell r="F19">
            <v>25790000</v>
          </cell>
          <cell r="G19">
            <v>24490000</v>
          </cell>
        </row>
        <row r="20">
          <cell r="C20">
            <v>33990000</v>
          </cell>
          <cell r="D20">
            <v>33990000</v>
          </cell>
          <cell r="E20">
            <v>32490000</v>
          </cell>
          <cell r="F20">
            <v>33990000</v>
          </cell>
          <cell r="G20">
            <v>32990000</v>
          </cell>
        </row>
        <row r="21">
          <cell r="C21">
            <v>43290000</v>
          </cell>
          <cell r="D21">
            <v>43290000</v>
          </cell>
          <cell r="E21">
            <v>42990000</v>
          </cell>
          <cell r="F21">
            <v>43290000</v>
          </cell>
          <cell r="G21">
            <v>44590000</v>
          </cell>
        </row>
        <row r="22">
          <cell r="C22">
            <v>6590000</v>
          </cell>
          <cell r="D22">
            <v>6590000</v>
          </cell>
          <cell r="E22">
            <v>6190000</v>
          </cell>
          <cell r="F22">
            <v>6650000</v>
          </cell>
          <cell r="G22">
            <v>6490000</v>
          </cell>
        </row>
        <row r="23">
          <cell r="C23">
            <v>8090000</v>
          </cell>
          <cell r="D23">
            <v>8090000</v>
          </cell>
          <cell r="E23">
            <v>7790000</v>
          </cell>
          <cell r="F23">
            <v>7990000</v>
          </cell>
          <cell r="G23">
            <v>7690000</v>
          </cell>
        </row>
        <row r="24">
          <cell r="C24">
            <v>7390000</v>
          </cell>
          <cell r="D24">
            <v>7390000</v>
          </cell>
          <cell r="E24">
            <v>6990000</v>
          </cell>
          <cell r="F24">
            <v>7450000</v>
          </cell>
          <cell r="G24">
            <v>7390000</v>
          </cell>
        </row>
        <row r="25">
          <cell r="C25">
            <v>8490000</v>
          </cell>
          <cell r="D25">
            <v>8490000</v>
          </cell>
          <cell r="E25">
            <v>8590000</v>
          </cell>
          <cell r="F25">
            <v>8490000</v>
          </cell>
          <cell r="G25">
            <v>8490000</v>
          </cell>
        </row>
        <row r="26">
          <cell r="C26">
            <v>10890000</v>
          </cell>
          <cell r="D26">
            <v>11190000</v>
          </cell>
          <cell r="E26">
            <v>8990000</v>
          </cell>
          <cell r="F26">
            <v>10990000</v>
          </cell>
          <cell r="G26">
            <v>10990000</v>
          </cell>
        </row>
        <row r="27">
          <cell r="C27">
            <v>13190000</v>
          </cell>
          <cell r="D27">
            <v>14090000</v>
          </cell>
          <cell r="E27">
            <v>11990000</v>
          </cell>
          <cell r="F27">
            <v>13490000</v>
          </cell>
          <cell r="G27">
            <v>13990000</v>
          </cell>
        </row>
        <row r="28">
          <cell r="C28">
            <v>11490000</v>
          </cell>
          <cell r="D28">
            <v>11990000</v>
          </cell>
          <cell r="E28">
            <v>9690000</v>
          </cell>
          <cell r="F28">
            <v>11790000</v>
          </cell>
          <cell r="G28">
            <v>11890000</v>
          </cell>
        </row>
        <row r="29">
          <cell r="C29">
            <v>14090000</v>
          </cell>
          <cell r="D29">
            <v>14990000</v>
          </cell>
          <cell r="E29">
            <v>15390000</v>
          </cell>
          <cell r="F29">
            <v>14890000</v>
          </cell>
          <cell r="G29">
            <v>14990000</v>
          </cell>
        </row>
        <row r="30">
          <cell r="C30">
            <v>22890000</v>
          </cell>
          <cell r="D30">
            <v>22990000</v>
          </cell>
          <cell r="E30" t="str">
            <v>OOS</v>
          </cell>
          <cell r="F30">
            <v>22890000</v>
          </cell>
          <cell r="G30">
            <v>22590000</v>
          </cell>
        </row>
        <row r="31">
          <cell r="C31" t="str">
            <v>OOS</v>
          </cell>
          <cell r="D31">
            <v>5390000</v>
          </cell>
          <cell r="E31" t="str">
            <v>OOS</v>
          </cell>
          <cell r="F31" t="str">
            <v>OOS</v>
          </cell>
          <cell r="G31" t="str">
            <v>OOS</v>
          </cell>
        </row>
        <row r="32">
          <cell r="C32">
            <v>4390000</v>
          </cell>
          <cell r="D32">
            <v>4590000</v>
          </cell>
          <cell r="E32">
            <v>4490000</v>
          </cell>
          <cell r="F32">
            <v>4590000</v>
          </cell>
          <cell r="G32">
            <v>4390000</v>
          </cell>
        </row>
        <row r="33">
          <cell r="C33">
            <v>3290000</v>
          </cell>
          <cell r="D33">
            <v>3490000</v>
          </cell>
          <cell r="E33">
            <v>3390000</v>
          </cell>
          <cell r="F33">
            <v>3490000</v>
          </cell>
          <cell r="G33">
            <v>2990000</v>
          </cell>
        </row>
        <row r="34">
          <cell r="C34">
            <v>6290000</v>
          </cell>
          <cell r="D34">
            <v>6590000</v>
          </cell>
          <cell r="E34">
            <v>6190000</v>
          </cell>
          <cell r="F34">
            <v>6590000</v>
          </cell>
          <cell r="G34">
            <v>5990000</v>
          </cell>
        </row>
        <row r="35">
          <cell r="C35">
            <v>35190000</v>
          </cell>
          <cell r="D35">
            <v>35190000</v>
          </cell>
          <cell r="E35" t="str">
            <v>OOS</v>
          </cell>
          <cell r="F35">
            <v>35190000</v>
          </cell>
          <cell r="G35">
            <v>34490000</v>
          </cell>
        </row>
        <row r="36">
          <cell r="C36">
            <v>18990000</v>
          </cell>
          <cell r="D36">
            <v>18790000</v>
          </cell>
          <cell r="E36" t="str">
            <v>OOS</v>
          </cell>
          <cell r="F36">
            <v>18790000</v>
          </cell>
          <cell r="G36">
            <v>18350000</v>
          </cell>
        </row>
        <row r="37">
          <cell r="C37" t="str">
            <v>OOS</v>
          </cell>
          <cell r="D37" t="str">
            <v>OOS</v>
          </cell>
          <cell r="E37" t="str">
            <v>OOS</v>
          </cell>
          <cell r="F37" t="str">
            <v>OOS</v>
          </cell>
          <cell r="G37" t="str">
            <v>OOS</v>
          </cell>
        </row>
        <row r="38">
          <cell r="C38">
            <v>41190000</v>
          </cell>
          <cell r="D38">
            <v>40990000</v>
          </cell>
          <cell r="E38" t="str">
            <v>OOS</v>
          </cell>
          <cell r="F38">
            <v>41190000</v>
          </cell>
          <cell r="G38">
            <v>40990000</v>
          </cell>
        </row>
        <row r="39">
          <cell r="C39" t="str">
            <v>OOS</v>
          </cell>
          <cell r="D39">
            <v>52990000</v>
          </cell>
          <cell r="E39" t="str">
            <v>OOS</v>
          </cell>
          <cell r="F39" t="str">
            <v>OOS</v>
          </cell>
          <cell r="G39">
            <v>49990000</v>
          </cell>
        </row>
        <row r="40">
          <cell r="C40" t="str">
            <v>OOS</v>
          </cell>
          <cell r="D40">
            <v>79990000</v>
          </cell>
          <cell r="E40" t="str">
            <v>OOS</v>
          </cell>
          <cell r="F40">
            <v>80990000</v>
          </cell>
          <cell r="G40" t="str">
            <v>OOS</v>
          </cell>
        </row>
      </sheetData>
      <sheetData sheetId="120">
        <row r="2">
          <cell r="C2">
            <v>17590000</v>
          </cell>
          <cell r="D2">
            <v>17490000</v>
          </cell>
          <cell r="E2">
            <v>17290000</v>
          </cell>
          <cell r="F2">
            <v>17490000</v>
          </cell>
          <cell r="G2">
            <v>17290000</v>
          </cell>
        </row>
        <row r="3">
          <cell r="C3">
            <v>24590000</v>
          </cell>
          <cell r="D3">
            <v>24290000</v>
          </cell>
          <cell r="E3">
            <v>23590000</v>
          </cell>
          <cell r="F3">
            <v>24490000</v>
          </cell>
          <cell r="G3">
            <v>23790000</v>
          </cell>
        </row>
        <row r="4">
          <cell r="C4">
            <v>22990000</v>
          </cell>
          <cell r="D4">
            <v>22990000</v>
          </cell>
          <cell r="E4">
            <v>22990000</v>
          </cell>
          <cell r="F4">
            <v>22990000</v>
          </cell>
          <cell r="G4">
            <v>22890000</v>
          </cell>
        </row>
        <row r="5">
          <cell r="C5">
            <v>31990000</v>
          </cell>
          <cell r="D5">
            <v>31990000</v>
          </cell>
          <cell r="E5">
            <v>30790000</v>
          </cell>
          <cell r="F5">
            <v>31990000</v>
          </cell>
          <cell r="G5">
            <v>31090000</v>
          </cell>
        </row>
        <row r="6">
          <cell r="C6">
            <v>34590000</v>
          </cell>
          <cell r="D6">
            <v>34590000</v>
          </cell>
          <cell r="E6">
            <v>33490000</v>
          </cell>
          <cell r="F6">
            <v>34590000</v>
          </cell>
          <cell r="G6">
            <v>33990000</v>
          </cell>
        </row>
        <row r="7">
          <cell r="C7" t="str">
            <v>OOS</v>
          </cell>
          <cell r="D7">
            <v>14990000</v>
          </cell>
          <cell r="E7">
            <v>13490000</v>
          </cell>
          <cell r="F7">
            <v>13690000</v>
          </cell>
          <cell r="G7" t="str">
            <v>OOS</v>
          </cell>
        </row>
        <row r="8">
          <cell r="C8">
            <v>20990000</v>
          </cell>
          <cell r="D8">
            <v>20990000</v>
          </cell>
          <cell r="E8">
            <v>20490000</v>
          </cell>
          <cell r="F8">
            <v>20890000</v>
          </cell>
          <cell r="G8">
            <v>20790000</v>
          </cell>
        </row>
        <row r="9">
          <cell r="C9">
            <v>24990000</v>
          </cell>
          <cell r="D9">
            <v>24990000</v>
          </cell>
          <cell r="E9">
            <v>24790000</v>
          </cell>
          <cell r="F9">
            <v>24890000</v>
          </cell>
          <cell r="G9">
            <v>24190000</v>
          </cell>
        </row>
        <row r="10">
          <cell r="C10">
            <v>18990000</v>
          </cell>
          <cell r="D10">
            <v>18490000</v>
          </cell>
          <cell r="E10">
            <v>17790000</v>
          </cell>
          <cell r="F10">
            <v>18890000</v>
          </cell>
          <cell r="G10">
            <v>17990000</v>
          </cell>
        </row>
        <row r="11">
          <cell r="C11" t="str">
            <v>OOS</v>
          </cell>
          <cell r="D11" t="str">
            <v>OOS</v>
          </cell>
          <cell r="E11" t="str">
            <v>OOS</v>
          </cell>
          <cell r="F11" t="str">
            <v>OOS</v>
          </cell>
          <cell r="G11" t="str">
            <v>OOS</v>
          </cell>
        </row>
        <row r="12">
          <cell r="C12" t="str">
            <v>OOS</v>
          </cell>
          <cell r="D12" t="str">
            <v>OOS</v>
          </cell>
          <cell r="E12" t="str">
            <v>OOS</v>
          </cell>
          <cell r="F12">
            <v>15290000</v>
          </cell>
          <cell r="G12" t="str">
            <v>OOS</v>
          </cell>
        </row>
        <row r="13">
          <cell r="C13" t="str">
            <v>OOS</v>
          </cell>
          <cell r="D13">
            <v>11990000</v>
          </cell>
          <cell r="E13" t="str">
            <v>OOS</v>
          </cell>
          <cell r="F13">
            <v>13790000</v>
          </cell>
          <cell r="G13">
            <v>12590000</v>
          </cell>
        </row>
        <row r="14">
          <cell r="C14">
            <v>16290000</v>
          </cell>
          <cell r="D14">
            <v>15990000</v>
          </cell>
          <cell r="E14">
            <v>15990000</v>
          </cell>
          <cell r="F14">
            <v>16290000</v>
          </cell>
          <cell r="G14">
            <v>15990000</v>
          </cell>
        </row>
        <row r="15">
          <cell r="C15">
            <v>11990000</v>
          </cell>
          <cell r="D15">
            <v>11990000</v>
          </cell>
          <cell r="E15">
            <v>11790000</v>
          </cell>
          <cell r="F15">
            <v>11990000</v>
          </cell>
          <cell r="G15">
            <v>11990000</v>
          </cell>
        </row>
        <row r="16">
          <cell r="C16" t="str">
            <v>OOS</v>
          </cell>
          <cell r="D16" t="str">
            <v>OOS</v>
          </cell>
          <cell r="E16" t="str">
            <v>OOS</v>
          </cell>
          <cell r="F16">
            <v>17990000</v>
          </cell>
          <cell r="G16" t="str">
            <v>OOS</v>
          </cell>
        </row>
        <row r="17">
          <cell r="C17">
            <v>20690000</v>
          </cell>
          <cell r="D17">
            <v>20290000</v>
          </cell>
          <cell r="E17">
            <v>19690000</v>
          </cell>
          <cell r="F17">
            <v>20490000</v>
          </cell>
          <cell r="G17">
            <v>19290000</v>
          </cell>
        </row>
        <row r="18">
          <cell r="C18" t="str">
            <v>OOS</v>
          </cell>
          <cell r="D18">
            <v>21990000</v>
          </cell>
          <cell r="E18" t="str">
            <v>OOS</v>
          </cell>
          <cell r="F18" t="str">
            <v>OOS</v>
          </cell>
          <cell r="G18" t="str">
            <v>OOS</v>
          </cell>
        </row>
        <row r="19">
          <cell r="C19">
            <v>26190000</v>
          </cell>
          <cell r="D19">
            <v>25790000</v>
          </cell>
          <cell r="E19">
            <v>24790000</v>
          </cell>
          <cell r="F19">
            <v>25990000</v>
          </cell>
          <cell r="G19">
            <v>24490000</v>
          </cell>
        </row>
        <row r="20">
          <cell r="C20">
            <v>34490000</v>
          </cell>
          <cell r="D20">
            <v>33990000</v>
          </cell>
          <cell r="E20">
            <v>32990000</v>
          </cell>
          <cell r="F20">
            <v>34290000</v>
          </cell>
          <cell r="G20">
            <v>32990000</v>
          </cell>
        </row>
        <row r="21">
          <cell r="C21">
            <v>43790000</v>
          </cell>
          <cell r="D21">
            <v>43290000</v>
          </cell>
          <cell r="E21">
            <v>42990000</v>
          </cell>
          <cell r="F21">
            <v>43590000</v>
          </cell>
          <cell r="G21">
            <v>44590000</v>
          </cell>
        </row>
        <row r="22">
          <cell r="C22">
            <v>6390000</v>
          </cell>
          <cell r="D22">
            <v>6490000</v>
          </cell>
          <cell r="E22">
            <v>6190000</v>
          </cell>
          <cell r="F22">
            <v>6390000</v>
          </cell>
          <cell r="G22">
            <v>6250000</v>
          </cell>
        </row>
        <row r="23">
          <cell r="C23">
            <v>7990000</v>
          </cell>
          <cell r="D23">
            <v>7990000</v>
          </cell>
          <cell r="E23">
            <v>7790000</v>
          </cell>
          <cell r="F23">
            <v>7990000</v>
          </cell>
          <cell r="G23">
            <v>7690000</v>
          </cell>
        </row>
        <row r="24">
          <cell r="C24">
            <v>7290000</v>
          </cell>
          <cell r="D24">
            <v>7290000</v>
          </cell>
          <cell r="E24">
            <v>6990000</v>
          </cell>
          <cell r="F24">
            <v>7290000</v>
          </cell>
          <cell r="G24">
            <v>6990000</v>
          </cell>
        </row>
        <row r="25">
          <cell r="C25" t="str">
            <v>OOS</v>
          </cell>
          <cell r="D25">
            <v>8790000</v>
          </cell>
          <cell r="E25">
            <v>8590000</v>
          </cell>
          <cell r="F25">
            <v>8490000</v>
          </cell>
          <cell r="G25">
            <v>8490000</v>
          </cell>
        </row>
        <row r="26">
          <cell r="C26">
            <v>9190000</v>
          </cell>
          <cell r="D26">
            <v>9190000</v>
          </cell>
          <cell r="E26">
            <v>8990000</v>
          </cell>
          <cell r="F26">
            <v>9190000</v>
          </cell>
          <cell r="G26">
            <v>8890000</v>
          </cell>
        </row>
        <row r="27">
          <cell r="C27">
            <v>11790000</v>
          </cell>
          <cell r="D27">
            <v>12090000</v>
          </cell>
          <cell r="E27">
            <v>11990000</v>
          </cell>
          <cell r="F27">
            <v>11990000</v>
          </cell>
          <cell r="G27">
            <v>11790000</v>
          </cell>
        </row>
        <row r="28">
          <cell r="C28">
            <v>9990000</v>
          </cell>
          <cell r="D28">
            <v>9990000</v>
          </cell>
          <cell r="E28">
            <v>9690000</v>
          </cell>
          <cell r="F28">
            <v>9890000</v>
          </cell>
          <cell r="G28">
            <v>9690000</v>
          </cell>
        </row>
        <row r="29">
          <cell r="C29">
            <v>12990000</v>
          </cell>
          <cell r="D29">
            <v>12890000</v>
          </cell>
          <cell r="E29">
            <v>15390000</v>
          </cell>
          <cell r="F29">
            <v>12890000</v>
          </cell>
          <cell r="G29">
            <v>12690000</v>
          </cell>
        </row>
        <row r="30">
          <cell r="C30">
            <v>19490000</v>
          </cell>
          <cell r="D30">
            <v>18890000</v>
          </cell>
          <cell r="E30">
            <v>18390000</v>
          </cell>
          <cell r="F30">
            <v>19090000</v>
          </cell>
          <cell r="G30">
            <v>18990000</v>
          </cell>
        </row>
        <row r="31">
          <cell r="C31" t="str">
            <v>OOS</v>
          </cell>
          <cell r="D31">
            <v>5390000</v>
          </cell>
          <cell r="E31" t="str">
            <v>OOS</v>
          </cell>
          <cell r="F31" t="str">
            <v>OOS</v>
          </cell>
          <cell r="G31" t="str">
            <v>OOS</v>
          </cell>
        </row>
        <row r="32">
          <cell r="C32">
            <v>4290000</v>
          </cell>
          <cell r="D32">
            <v>4290000</v>
          </cell>
          <cell r="E32">
            <v>4290000</v>
          </cell>
          <cell r="F32">
            <v>4290000</v>
          </cell>
          <cell r="G32">
            <v>4390000</v>
          </cell>
        </row>
        <row r="33">
          <cell r="C33">
            <v>3090000</v>
          </cell>
          <cell r="D33">
            <v>2990000</v>
          </cell>
          <cell r="E33">
            <v>2990000</v>
          </cell>
          <cell r="F33">
            <v>3090000</v>
          </cell>
          <cell r="G33">
            <v>2990000</v>
          </cell>
        </row>
        <row r="34">
          <cell r="C34">
            <v>6190000</v>
          </cell>
          <cell r="D34">
            <v>6190000</v>
          </cell>
          <cell r="E34">
            <v>5890000</v>
          </cell>
          <cell r="F34">
            <v>6190000</v>
          </cell>
          <cell r="G34">
            <v>5990000</v>
          </cell>
        </row>
        <row r="35">
          <cell r="C35">
            <v>35490000</v>
          </cell>
          <cell r="D35">
            <v>35490000</v>
          </cell>
          <cell r="E35" t="str">
            <v>OOS</v>
          </cell>
          <cell r="F35">
            <v>35490000</v>
          </cell>
          <cell r="G35">
            <v>34990000</v>
          </cell>
        </row>
        <row r="36">
          <cell r="C36">
            <v>18790000</v>
          </cell>
          <cell r="D36">
            <v>18790000</v>
          </cell>
          <cell r="E36" t="str">
            <v>OOS</v>
          </cell>
          <cell r="F36">
            <v>18290000</v>
          </cell>
          <cell r="G36">
            <v>18350000</v>
          </cell>
        </row>
        <row r="37">
          <cell r="C37" t="str">
            <v>OOS</v>
          </cell>
          <cell r="D37" t="str">
            <v>OOS</v>
          </cell>
          <cell r="E37" t="str">
            <v>OOS</v>
          </cell>
          <cell r="F37" t="str">
            <v>OOS</v>
          </cell>
          <cell r="G37" t="str">
            <v>OOS</v>
          </cell>
        </row>
        <row r="38">
          <cell r="C38">
            <v>41290000</v>
          </cell>
          <cell r="D38">
            <v>40990000</v>
          </cell>
          <cell r="E38" t="str">
            <v>OOS</v>
          </cell>
          <cell r="F38">
            <v>41290000</v>
          </cell>
          <cell r="G38">
            <v>40990000</v>
          </cell>
        </row>
        <row r="39">
          <cell r="C39" t="str">
            <v>OOS</v>
          </cell>
          <cell r="D39">
            <v>52990000</v>
          </cell>
          <cell r="E39" t="str">
            <v>OOS</v>
          </cell>
          <cell r="F39" t="str">
            <v>OOS</v>
          </cell>
          <cell r="G39">
            <v>49990000</v>
          </cell>
        </row>
        <row r="40">
          <cell r="C40" t="str">
            <v>OOS</v>
          </cell>
          <cell r="D40">
            <v>79990000</v>
          </cell>
          <cell r="E40" t="str">
            <v>OOS</v>
          </cell>
          <cell r="F40">
            <v>80990000</v>
          </cell>
          <cell r="G40" t="str">
            <v>OOS</v>
          </cell>
        </row>
      </sheetData>
      <sheetData sheetId="1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4Q3FY24"/>
      <sheetName val="W5Q3FY24"/>
      <sheetName val="W6Q3FY24"/>
      <sheetName val="W7Q3FY24"/>
      <sheetName val="W8Q3FY24"/>
      <sheetName val="W9Q3FY24"/>
      <sheetName val="W10Q3FY24"/>
      <sheetName val="W11Q3FY24"/>
      <sheetName val="W9Q1FY26 (2)"/>
      <sheetName val="W12Q3FY24"/>
      <sheetName val="W13Q3FY24"/>
      <sheetName val="W1Q4FY24"/>
      <sheetName val="W2Q4FY24"/>
      <sheetName val="W3Q4FY24"/>
      <sheetName val="W4Q4FY24"/>
      <sheetName val="W5Q4FY24"/>
      <sheetName val="W6Q4FY24"/>
      <sheetName val="W7Q4FY24"/>
      <sheetName val="W8Q4FY24"/>
      <sheetName val="W9Q4FY24"/>
      <sheetName val="W10Q4FY24"/>
      <sheetName val="W11Q4FY24-"/>
      <sheetName val="W12Q4FY24"/>
      <sheetName val="W13Q4FY24"/>
      <sheetName val="W1Q1FY25"/>
      <sheetName val="W2Q1FY25 "/>
      <sheetName val="W3Q1FY25"/>
      <sheetName val="W4Q1FY25"/>
      <sheetName val="W5Q1FY25"/>
      <sheetName val="W6Q1FY25 "/>
      <sheetName val="W7Q1FY25"/>
      <sheetName val="W8Q1FY25"/>
      <sheetName val="W9Q1FY25 "/>
      <sheetName val="W10Q1FY25"/>
      <sheetName val="W11Q1FY25 "/>
      <sheetName val="W12Q1FY25 "/>
      <sheetName val="W13Q1FY25"/>
      <sheetName val="W1Q2FY25"/>
      <sheetName val="W2Q2FY25"/>
      <sheetName val="W3Q2FY25"/>
      <sheetName val="W4Q2FY25"/>
      <sheetName val="W6Q2FY25"/>
      <sheetName val="W7Q2FY25"/>
      <sheetName val="W8Q2FY25"/>
      <sheetName val="W9Q2FY25"/>
      <sheetName val="W10Q2FY25 "/>
      <sheetName val="W11Q2FY25"/>
      <sheetName val="W12Q2FY25"/>
      <sheetName val="W13Q2FY25"/>
      <sheetName val="W1Q3FY25"/>
      <sheetName val="W2Q3FY25 "/>
      <sheetName val="W3Q3FY25 "/>
      <sheetName val="W4Q3FY25 "/>
      <sheetName val="W5Q3FY25 "/>
      <sheetName val="W6Q3FY25"/>
      <sheetName val="W7Q3FY25 "/>
      <sheetName val="W8Q3FY25  "/>
      <sheetName val="W9Q3FY25 "/>
      <sheetName val="W10Q3FY25"/>
      <sheetName val="W11Q3FY25 "/>
      <sheetName val="W12Q3FY25 "/>
      <sheetName val="W13Q3FY25"/>
      <sheetName val="W1Q4FY25"/>
      <sheetName val="W2Q4FY25"/>
      <sheetName val="W3Q4FY25"/>
      <sheetName val="W4Q4FY25 "/>
      <sheetName val="W5Q4FY25 "/>
      <sheetName val="W6Q4FY25 "/>
      <sheetName val="W7Q4FY25 "/>
      <sheetName val="W8Q4FY25"/>
      <sheetName val="W9Q4FY25 "/>
      <sheetName val="W10Q4FY25 "/>
      <sheetName val="W11Q4FY25"/>
      <sheetName val="W12Q4FY25"/>
      <sheetName val="W13Q4FY25"/>
      <sheetName val="W1Q1FY26"/>
      <sheetName val="W2Q1FY26 "/>
      <sheetName val="W3Q1FY26 "/>
      <sheetName val="W4Q1FY26"/>
      <sheetName val="W5Q1FY26 "/>
      <sheetName val="W6Q1FY26"/>
      <sheetName val="W7Q1FY26 "/>
      <sheetName val="W8Q1FY26"/>
      <sheetName val="W9Q1FY26"/>
      <sheetName val="W10Q1FY26"/>
      <sheetName val="W11Q1FY26"/>
      <sheetName val="W12Q1FY26"/>
      <sheetName val="W13Q1FY26"/>
      <sheetName val="W1Q2FY26"/>
      <sheetName val="W2Q2FY26"/>
      <sheetName val="W3Q2FY26"/>
      <sheetName val="W4Q2FY26"/>
      <sheetName val="W5Q2FY26"/>
      <sheetName val="W6Q2FY26"/>
      <sheetName val="W7Q2FY26"/>
      <sheetName val="W9Q2FY26"/>
      <sheetName val="W10Q2FY26"/>
      <sheetName val="W11Q2FY26"/>
      <sheetName val="W12Q2FY26"/>
      <sheetName val="W13Q2FY26"/>
      <sheetName val="W1Q3FY26"/>
      <sheetName val="W2Q3FY26"/>
      <sheetName val="W3Q3FY26"/>
      <sheetName val="W4Q3FY26"/>
      <sheetName val="W5Q3FY26"/>
      <sheetName val="W6Q3FY26"/>
      <sheetName val="W7Q3FY26"/>
      <sheetName val="W8Q3FY26"/>
      <sheetName val="W9Q3FY26"/>
      <sheetName val="W10Q3FY26"/>
      <sheetName val="W11Q3FY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row r="2">
          <cell r="C2">
            <v>17490000</v>
          </cell>
          <cell r="D2">
            <v>17490000</v>
          </cell>
          <cell r="E2">
            <v>17290000</v>
          </cell>
          <cell r="F2">
            <v>17390000</v>
          </cell>
          <cell r="G2">
            <v>17290000</v>
          </cell>
        </row>
        <row r="3">
          <cell r="C3">
            <v>24490000</v>
          </cell>
          <cell r="D3">
            <v>24390000</v>
          </cell>
          <cell r="E3">
            <v>23290000</v>
          </cell>
          <cell r="F3">
            <v>24390000</v>
          </cell>
          <cell r="G3">
            <v>23790000</v>
          </cell>
        </row>
        <row r="4">
          <cell r="C4">
            <v>22990000</v>
          </cell>
          <cell r="D4">
            <v>22890000</v>
          </cell>
          <cell r="E4">
            <v>22990000</v>
          </cell>
          <cell r="F4">
            <v>22890000</v>
          </cell>
          <cell r="G4">
            <v>22890000</v>
          </cell>
        </row>
        <row r="5">
          <cell r="C5">
            <v>34090000</v>
          </cell>
          <cell r="D5">
            <v>33990000</v>
          </cell>
          <cell r="E5">
            <v>32690000</v>
          </cell>
          <cell r="F5">
            <v>33990000</v>
          </cell>
          <cell r="G5">
            <v>33990000</v>
          </cell>
        </row>
        <row r="6">
          <cell r="C6">
            <v>36990000</v>
          </cell>
          <cell r="D6">
            <v>36990000</v>
          </cell>
          <cell r="E6">
            <v>35990000</v>
          </cell>
          <cell r="F6">
            <v>36890000</v>
          </cell>
          <cell r="G6">
            <v>36490000</v>
          </cell>
        </row>
        <row r="7">
          <cell r="C7">
            <v>169900000</v>
          </cell>
          <cell r="D7">
            <v>14990000</v>
          </cell>
          <cell r="E7">
            <v>11990000</v>
          </cell>
          <cell r="F7">
            <v>12190000</v>
          </cell>
          <cell r="G7">
            <v>15190000</v>
          </cell>
        </row>
        <row r="8">
          <cell r="C8">
            <v>20690000</v>
          </cell>
          <cell r="D8">
            <v>20590000</v>
          </cell>
          <cell r="E8">
            <v>20490000</v>
          </cell>
          <cell r="F8">
            <v>20590000</v>
          </cell>
          <cell r="G8">
            <v>20490000</v>
          </cell>
        </row>
        <row r="9">
          <cell r="C9">
            <v>24390000</v>
          </cell>
          <cell r="D9">
            <v>23990000</v>
          </cell>
          <cell r="E9">
            <v>24790000</v>
          </cell>
          <cell r="F9">
            <v>24290000</v>
          </cell>
          <cell r="G9">
            <v>24290000</v>
          </cell>
        </row>
        <row r="10">
          <cell r="C10">
            <v>17990000</v>
          </cell>
          <cell r="D10">
            <v>17690000</v>
          </cell>
          <cell r="E10">
            <v>17190000</v>
          </cell>
          <cell r="F10">
            <v>17890000</v>
          </cell>
          <cell r="G10">
            <v>17390000</v>
          </cell>
        </row>
        <row r="11">
          <cell r="C11">
            <v>17990000</v>
          </cell>
          <cell r="D11" t="str">
            <v>OOS</v>
          </cell>
          <cell r="E11" t="str">
            <v>OOS</v>
          </cell>
          <cell r="F11" t="str">
            <v>OOS</v>
          </cell>
          <cell r="G11" t="str">
            <v>OOS</v>
          </cell>
        </row>
        <row r="12">
          <cell r="C12">
            <v>13990000</v>
          </cell>
          <cell r="D12">
            <v>13990000</v>
          </cell>
          <cell r="E12">
            <v>13790000</v>
          </cell>
          <cell r="F12">
            <v>13990000</v>
          </cell>
          <cell r="G12">
            <v>12990000</v>
          </cell>
        </row>
        <row r="13">
          <cell r="C13">
            <v>11990000</v>
          </cell>
          <cell r="D13">
            <v>11990000</v>
          </cell>
          <cell r="E13">
            <v>12090000</v>
          </cell>
          <cell r="F13">
            <v>11990000</v>
          </cell>
          <cell r="G13">
            <v>11990000</v>
          </cell>
        </row>
        <row r="14">
          <cell r="C14">
            <v>13290000</v>
          </cell>
          <cell r="D14">
            <v>13490000</v>
          </cell>
          <cell r="E14">
            <v>13290000</v>
          </cell>
          <cell r="F14">
            <v>13290000</v>
          </cell>
          <cell r="G14">
            <v>12890000</v>
          </cell>
        </row>
        <row r="15">
          <cell r="C15">
            <v>9290000</v>
          </cell>
          <cell r="D15">
            <v>9290000</v>
          </cell>
          <cell r="E15">
            <v>8990000</v>
          </cell>
          <cell r="F15">
            <v>9290000</v>
          </cell>
          <cell r="G15">
            <v>9190000</v>
          </cell>
        </row>
        <row r="16">
          <cell r="C16">
            <v>14990000</v>
          </cell>
          <cell r="D16">
            <v>14990000</v>
          </cell>
          <cell r="E16">
            <v>14290000</v>
          </cell>
          <cell r="F16">
            <v>15290000</v>
          </cell>
          <cell r="G16" t="str">
            <v>OOS</v>
          </cell>
        </row>
        <row r="17">
          <cell r="C17">
            <v>16390000</v>
          </cell>
          <cell r="D17">
            <v>16390000</v>
          </cell>
          <cell r="E17">
            <v>15790000</v>
          </cell>
          <cell r="F17">
            <v>16390000</v>
          </cell>
          <cell r="G17">
            <v>16090000</v>
          </cell>
        </row>
        <row r="18">
          <cell r="C18">
            <v>18890000</v>
          </cell>
          <cell r="D18">
            <v>18890000</v>
          </cell>
          <cell r="E18">
            <v>19190000</v>
          </cell>
          <cell r="F18">
            <v>18790000</v>
          </cell>
          <cell r="G18" t="str">
            <v>OOS</v>
          </cell>
        </row>
        <row r="19">
          <cell r="C19">
            <v>22090000</v>
          </cell>
          <cell r="D19">
            <v>21590000</v>
          </cell>
          <cell r="E19">
            <v>21290000</v>
          </cell>
          <cell r="F19">
            <v>21590000</v>
          </cell>
          <cell r="G19">
            <v>21490000</v>
          </cell>
        </row>
        <row r="20">
          <cell r="C20">
            <v>28090000</v>
          </cell>
          <cell r="D20">
            <v>28090000</v>
          </cell>
          <cell r="E20">
            <v>28490000</v>
          </cell>
          <cell r="F20">
            <v>28090000</v>
          </cell>
          <cell r="G20">
            <v>28090000</v>
          </cell>
        </row>
        <row r="21">
          <cell r="C21">
            <v>38690000</v>
          </cell>
          <cell r="D21">
            <v>38690000</v>
          </cell>
          <cell r="E21">
            <v>37990000</v>
          </cell>
          <cell r="F21">
            <v>38690000</v>
          </cell>
          <cell r="G21">
            <v>38990000</v>
          </cell>
        </row>
        <row r="22">
          <cell r="C22">
            <v>6790000</v>
          </cell>
          <cell r="D22">
            <v>6790000</v>
          </cell>
          <cell r="E22">
            <v>6490000</v>
          </cell>
          <cell r="F22">
            <v>6790000</v>
          </cell>
          <cell r="G22">
            <v>6590000</v>
          </cell>
        </row>
        <row r="23">
          <cell r="C23">
            <v>8390000</v>
          </cell>
          <cell r="D23">
            <v>8290000</v>
          </cell>
          <cell r="E23">
            <v>7990000</v>
          </cell>
          <cell r="F23">
            <v>8390000</v>
          </cell>
          <cell r="G23">
            <v>7990000</v>
          </cell>
        </row>
        <row r="24">
          <cell r="C24">
            <v>7690000</v>
          </cell>
          <cell r="D24">
            <v>7690000</v>
          </cell>
          <cell r="E24">
            <v>7390000</v>
          </cell>
          <cell r="F24">
            <v>7690000</v>
          </cell>
          <cell r="G24">
            <v>7390000</v>
          </cell>
        </row>
        <row r="25">
          <cell r="C25">
            <v>9190000</v>
          </cell>
          <cell r="D25">
            <v>9190000</v>
          </cell>
          <cell r="E25">
            <v>8990000</v>
          </cell>
          <cell r="F25">
            <v>8390000</v>
          </cell>
          <cell r="G25">
            <v>8790000</v>
          </cell>
        </row>
        <row r="26">
          <cell r="C26">
            <v>11190000</v>
          </cell>
          <cell r="D26">
            <v>11190000</v>
          </cell>
          <cell r="E26">
            <v>10690000</v>
          </cell>
          <cell r="F26">
            <v>11190000</v>
          </cell>
          <cell r="G26">
            <v>10890000</v>
          </cell>
        </row>
        <row r="27">
          <cell r="C27" t="str">
            <v>OOS</v>
          </cell>
          <cell r="D27">
            <v>14090000</v>
          </cell>
          <cell r="E27">
            <v>13990000</v>
          </cell>
          <cell r="F27">
            <v>13990000</v>
          </cell>
          <cell r="G27">
            <v>13990000</v>
          </cell>
        </row>
        <row r="28">
          <cell r="C28">
            <v>11990000</v>
          </cell>
          <cell r="D28">
            <v>11990000</v>
          </cell>
          <cell r="E28">
            <v>11490000</v>
          </cell>
          <cell r="F28">
            <v>11990000</v>
          </cell>
          <cell r="G28">
            <v>11990000</v>
          </cell>
        </row>
        <row r="29">
          <cell r="C29">
            <v>14990000</v>
          </cell>
          <cell r="D29">
            <v>14990000</v>
          </cell>
          <cell r="E29">
            <v>14490000</v>
          </cell>
          <cell r="F29">
            <v>14990000</v>
          </cell>
          <cell r="G29">
            <v>14990000</v>
          </cell>
        </row>
        <row r="30">
          <cell r="C30">
            <v>23490000</v>
          </cell>
          <cell r="D30">
            <v>22990000</v>
          </cell>
          <cell r="E30">
            <v>22490000</v>
          </cell>
          <cell r="F30">
            <v>22990000</v>
          </cell>
          <cell r="G30">
            <v>22990000</v>
          </cell>
        </row>
        <row r="31">
          <cell r="C31">
            <v>5190000</v>
          </cell>
          <cell r="D31">
            <v>4990000</v>
          </cell>
          <cell r="E31" t="str">
            <v>OOS</v>
          </cell>
          <cell r="F31">
            <v>4990000</v>
          </cell>
          <cell r="G31">
            <v>5590000</v>
          </cell>
        </row>
        <row r="32">
          <cell r="C32">
            <v>4590000</v>
          </cell>
          <cell r="D32">
            <v>4590000</v>
          </cell>
          <cell r="E32">
            <v>4490000</v>
          </cell>
          <cell r="F32">
            <v>4590000</v>
          </cell>
          <cell r="G32">
            <v>4450000</v>
          </cell>
        </row>
        <row r="33">
          <cell r="C33">
            <v>3490000</v>
          </cell>
          <cell r="D33">
            <v>3490000</v>
          </cell>
          <cell r="E33">
            <v>3390000</v>
          </cell>
          <cell r="F33">
            <v>3490000</v>
          </cell>
          <cell r="G33">
            <v>3090000</v>
          </cell>
        </row>
        <row r="34">
          <cell r="C34">
            <v>6590000</v>
          </cell>
          <cell r="D34">
            <v>6590000</v>
          </cell>
          <cell r="E34">
            <v>6190000</v>
          </cell>
          <cell r="F34">
            <v>6490000</v>
          </cell>
          <cell r="G34">
            <v>6190000</v>
          </cell>
        </row>
        <row r="35">
          <cell r="C35">
            <v>29490000</v>
          </cell>
          <cell r="D35">
            <v>29490000</v>
          </cell>
          <cell r="F35">
            <v>29490000</v>
          </cell>
          <cell r="G35">
            <v>29290000</v>
          </cell>
        </row>
        <row r="36">
          <cell r="C36">
            <v>15990000</v>
          </cell>
          <cell r="D36">
            <v>15990000</v>
          </cell>
          <cell r="F36">
            <v>15990000</v>
          </cell>
          <cell r="G36">
            <v>15990000</v>
          </cell>
        </row>
        <row r="37">
          <cell r="C37">
            <v>25890000</v>
          </cell>
          <cell r="D37" t="str">
            <v>OOS</v>
          </cell>
          <cell r="F37">
            <v>25890000</v>
          </cell>
          <cell r="G37">
            <v>24590000</v>
          </cell>
        </row>
        <row r="39">
          <cell r="C39">
            <v>41490000</v>
          </cell>
          <cell r="D39">
            <v>44490000</v>
          </cell>
          <cell r="F39">
            <v>41490000</v>
          </cell>
          <cell r="G39">
            <v>41490000</v>
          </cell>
        </row>
        <row r="40">
          <cell r="C40" t="str">
            <v>OOS</v>
          </cell>
          <cell r="D40">
            <v>72490000</v>
          </cell>
          <cell r="F40">
            <v>72490000</v>
          </cell>
          <cell r="G40">
            <v>72990000</v>
          </cell>
        </row>
      </sheetData>
      <sheetData sheetId="108" refreshError="1">
        <row r="2">
          <cell r="C2">
            <v>17490000</v>
          </cell>
          <cell r="D2">
            <v>17390000</v>
          </cell>
          <cell r="E2">
            <v>17290000</v>
          </cell>
          <cell r="F2">
            <v>17390000</v>
          </cell>
          <cell r="G2">
            <v>17290000</v>
          </cell>
        </row>
        <row r="3">
          <cell r="C3">
            <v>23990000</v>
          </cell>
          <cell r="D3">
            <v>23990000</v>
          </cell>
          <cell r="E3">
            <v>23290000</v>
          </cell>
          <cell r="F3">
            <v>23690000</v>
          </cell>
          <cell r="G3">
            <v>23790000</v>
          </cell>
        </row>
        <row r="4">
          <cell r="C4">
            <v>22990000</v>
          </cell>
          <cell r="D4">
            <v>22890000</v>
          </cell>
          <cell r="E4">
            <v>22990000</v>
          </cell>
          <cell r="F4">
            <v>22890000</v>
          </cell>
          <cell r="G4">
            <v>22890000</v>
          </cell>
        </row>
        <row r="5">
          <cell r="C5">
            <v>33890000</v>
          </cell>
          <cell r="D5">
            <v>33790000</v>
          </cell>
          <cell r="E5">
            <v>32690000</v>
          </cell>
          <cell r="F5">
            <v>33790000</v>
          </cell>
          <cell r="G5">
            <v>33690000</v>
          </cell>
        </row>
        <row r="6">
          <cell r="C6">
            <v>36990000</v>
          </cell>
          <cell r="D6">
            <v>36990000</v>
          </cell>
          <cell r="E6">
            <v>35990000</v>
          </cell>
          <cell r="F6">
            <v>36890000</v>
          </cell>
          <cell r="G6">
            <v>36490000</v>
          </cell>
        </row>
        <row r="7">
          <cell r="C7">
            <v>169900000</v>
          </cell>
          <cell r="D7">
            <v>14990000</v>
          </cell>
          <cell r="E7">
            <v>11990000</v>
          </cell>
          <cell r="F7">
            <v>12190000</v>
          </cell>
          <cell r="G7">
            <v>15190000</v>
          </cell>
        </row>
        <row r="8">
          <cell r="C8">
            <v>20690000</v>
          </cell>
          <cell r="D8">
            <v>20590000</v>
          </cell>
          <cell r="E8">
            <v>20490000</v>
          </cell>
          <cell r="F8">
            <v>20590000</v>
          </cell>
          <cell r="G8">
            <v>20490000</v>
          </cell>
        </row>
        <row r="9">
          <cell r="C9">
            <v>23990000</v>
          </cell>
          <cell r="D9">
            <v>23990000</v>
          </cell>
          <cell r="E9">
            <v>24790000</v>
          </cell>
          <cell r="F9">
            <v>23990000</v>
          </cell>
          <cell r="G9">
            <v>24290000</v>
          </cell>
        </row>
        <row r="10">
          <cell r="C10">
            <v>17790000</v>
          </cell>
          <cell r="D10">
            <v>17690000</v>
          </cell>
          <cell r="E10">
            <v>17290000</v>
          </cell>
          <cell r="F10">
            <v>17690000</v>
          </cell>
          <cell r="G10">
            <v>17390000</v>
          </cell>
        </row>
        <row r="11">
          <cell r="C11">
            <v>17990000</v>
          </cell>
          <cell r="D11" t="str">
            <v>OOS</v>
          </cell>
          <cell r="E11" t="str">
            <v>OOS</v>
          </cell>
          <cell r="F11" t="str">
            <v>OOS</v>
          </cell>
          <cell r="G11" t="str">
            <v>OOS</v>
          </cell>
        </row>
        <row r="12">
          <cell r="C12">
            <v>13990000</v>
          </cell>
          <cell r="D12">
            <v>13990000</v>
          </cell>
          <cell r="E12">
            <v>13790000</v>
          </cell>
          <cell r="F12">
            <v>13990000</v>
          </cell>
          <cell r="G12">
            <v>12990000</v>
          </cell>
        </row>
        <row r="13">
          <cell r="C13">
            <v>11990000</v>
          </cell>
          <cell r="D13">
            <v>11990000</v>
          </cell>
          <cell r="E13">
            <v>12090000</v>
          </cell>
          <cell r="F13">
            <v>11990000</v>
          </cell>
          <cell r="G13">
            <v>11990000</v>
          </cell>
        </row>
        <row r="14">
          <cell r="C14">
            <v>13290000</v>
          </cell>
          <cell r="D14">
            <v>13490000</v>
          </cell>
          <cell r="E14">
            <v>13290000</v>
          </cell>
          <cell r="F14">
            <v>13290000</v>
          </cell>
          <cell r="G14">
            <v>12890000</v>
          </cell>
        </row>
        <row r="15">
          <cell r="C15">
            <v>9290000</v>
          </cell>
          <cell r="D15">
            <v>9290000</v>
          </cell>
          <cell r="E15">
            <v>8990000</v>
          </cell>
          <cell r="F15">
            <v>9290000</v>
          </cell>
          <cell r="G15">
            <v>9190000</v>
          </cell>
        </row>
        <row r="16">
          <cell r="C16">
            <v>14990000</v>
          </cell>
          <cell r="D16">
            <v>14990000</v>
          </cell>
          <cell r="E16">
            <v>14290000</v>
          </cell>
          <cell r="F16">
            <v>14890000</v>
          </cell>
          <cell r="G16" t="str">
            <v>OOS</v>
          </cell>
        </row>
        <row r="17">
          <cell r="C17">
            <v>16390000</v>
          </cell>
          <cell r="D17">
            <v>16390000</v>
          </cell>
          <cell r="E17">
            <v>15790000</v>
          </cell>
          <cell r="F17">
            <v>16390000</v>
          </cell>
          <cell r="G17">
            <v>16090000</v>
          </cell>
        </row>
        <row r="18">
          <cell r="C18">
            <v>18890000</v>
          </cell>
          <cell r="D18">
            <v>18890000</v>
          </cell>
          <cell r="E18">
            <v>19190000</v>
          </cell>
          <cell r="F18">
            <v>18790000</v>
          </cell>
          <cell r="G18" t="str">
            <v>OOS</v>
          </cell>
        </row>
        <row r="19">
          <cell r="C19">
            <v>22090000</v>
          </cell>
          <cell r="D19">
            <v>21590000</v>
          </cell>
          <cell r="E19">
            <v>21290000</v>
          </cell>
          <cell r="F19">
            <v>21590000</v>
          </cell>
          <cell r="G19">
            <v>21490000</v>
          </cell>
        </row>
        <row r="20">
          <cell r="C20">
            <v>28090000</v>
          </cell>
          <cell r="D20">
            <v>28090000</v>
          </cell>
          <cell r="E20">
            <v>28490000</v>
          </cell>
          <cell r="F20">
            <v>28090000</v>
          </cell>
          <cell r="G20">
            <v>28090000</v>
          </cell>
        </row>
        <row r="21">
          <cell r="C21">
            <v>38690000</v>
          </cell>
          <cell r="D21">
            <v>38690000</v>
          </cell>
          <cell r="E21">
            <v>37990000</v>
          </cell>
          <cell r="F21">
            <v>38690000</v>
          </cell>
          <cell r="G21">
            <v>38990000</v>
          </cell>
        </row>
        <row r="22">
          <cell r="C22">
            <v>6290000</v>
          </cell>
          <cell r="D22">
            <v>6290000</v>
          </cell>
          <cell r="E22">
            <v>6190000</v>
          </cell>
          <cell r="F22">
            <v>6290000</v>
          </cell>
          <cell r="G22">
            <v>6290000</v>
          </cell>
        </row>
        <row r="23">
          <cell r="C23">
            <v>7690000</v>
          </cell>
          <cell r="D23">
            <v>7690000</v>
          </cell>
          <cell r="E23">
            <v>7790000</v>
          </cell>
          <cell r="F23">
            <v>7990000</v>
          </cell>
          <cell r="G23">
            <v>7990000</v>
          </cell>
        </row>
        <row r="24">
          <cell r="C24">
            <v>6990000</v>
          </cell>
          <cell r="D24">
            <v>6990000</v>
          </cell>
          <cell r="E24">
            <v>6990000</v>
          </cell>
          <cell r="F24">
            <v>6990000</v>
          </cell>
          <cell r="G24">
            <v>7190000</v>
          </cell>
        </row>
        <row r="25">
          <cell r="C25">
            <v>8490000</v>
          </cell>
          <cell r="D25">
            <v>8490000</v>
          </cell>
          <cell r="E25">
            <v>8590000</v>
          </cell>
          <cell r="F25">
            <v>7990000</v>
          </cell>
          <cell r="G25">
            <v>8790000</v>
          </cell>
        </row>
        <row r="26">
          <cell r="C26">
            <v>9190000</v>
          </cell>
          <cell r="D26">
            <v>9190000</v>
          </cell>
          <cell r="E26">
            <v>8990000</v>
          </cell>
          <cell r="F26">
            <v>9190000</v>
          </cell>
          <cell r="G26">
            <v>8990000</v>
          </cell>
        </row>
        <row r="27">
          <cell r="C27" t="str">
            <v>OOS</v>
          </cell>
          <cell r="D27">
            <v>11990000</v>
          </cell>
          <cell r="E27">
            <v>11990000</v>
          </cell>
          <cell r="F27">
            <v>13990000</v>
          </cell>
          <cell r="G27">
            <v>11990000</v>
          </cell>
        </row>
        <row r="28">
          <cell r="C28">
            <v>9990000</v>
          </cell>
          <cell r="D28">
            <v>9990000</v>
          </cell>
          <cell r="E28">
            <v>9690000</v>
          </cell>
          <cell r="F28">
            <v>9990000</v>
          </cell>
          <cell r="G28">
            <v>9890000</v>
          </cell>
        </row>
        <row r="29">
          <cell r="C29">
            <v>12490000</v>
          </cell>
          <cell r="D29">
            <v>12490000</v>
          </cell>
          <cell r="E29">
            <v>12490000</v>
          </cell>
          <cell r="F29">
            <v>12990000</v>
          </cell>
          <cell r="G29">
            <v>12090000</v>
          </cell>
        </row>
        <row r="30">
          <cell r="C30">
            <v>22990000</v>
          </cell>
          <cell r="D30">
            <v>22990000</v>
          </cell>
          <cell r="E30">
            <v>22490000</v>
          </cell>
          <cell r="F30">
            <v>22990000</v>
          </cell>
          <cell r="G30">
            <v>22990000</v>
          </cell>
        </row>
        <row r="31">
          <cell r="C31">
            <v>5190000</v>
          </cell>
          <cell r="D31">
            <v>4990000</v>
          </cell>
          <cell r="E31" t="str">
            <v>OOS</v>
          </cell>
          <cell r="F31">
            <v>4990000</v>
          </cell>
          <cell r="G31">
            <v>5590000</v>
          </cell>
        </row>
        <row r="32">
          <cell r="C32">
            <v>4290000</v>
          </cell>
          <cell r="D32">
            <v>4290000</v>
          </cell>
          <cell r="E32">
            <v>4290000</v>
          </cell>
          <cell r="F32">
            <v>4290000</v>
          </cell>
          <cell r="G32">
            <v>4290000</v>
          </cell>
        </row>
        <row r="33">
          <cell r="C33">
            <v>3090000</v>
          </cell>
          <cell r="D33">
            <v>2990000</v>
          </cell>
          <cell r="E33">
            <v>2990000</v>
          </cell>
          <cell r="F33">
            <v>3090000</v>
          </cell>
          <cell r="G33">
            <v>2990000</v>
          </cell>
        </row>
        <row r="34">
          <cell r="C34">
            <v>6190000</v>
          </cell>
          <cell r="D34">
            <v>6190000</v>
          </cell>
          <cell r="E34">
            <v>5990000</v>
          </cell>
          <cell r="F34">
            <v>6190000</v>
          </cell>
          <cell r="G34">
            <v>6090000</v>
          </cell>
        </row>
        <row r="35">
          <cell r="C35">
            <v>29490000</v>
          </cell>
          <cell r="D35">
            <v>28990000</v>
          </cell>
          <cell r="F35">
            <v>28990000</v>
          </cell>
          <cell r="G35">
            <v>29290000</v>
          </cell>
        </row>
        <row r="36">
          <cell r="C36">
            <v>15990000</v>
          </cell>
          <cell r="D36">
            <v>15990000</v>
          </cell>
          <cell r="F36">
            <v>15990000</v>
          </cell>
          <cell r="G36">
            <v>15790000</v>
          </cell>
        </row>
        <row r="37">
          <cell r="C37">
            <v>25890000</v>
          </cell>
          <cell r="D37" t="str">
            <v>OOS</v>
          </cell>
          <cell r="F37">
            <v>25890000</v>
          </cell>
          <cell r="G37">
            <v>24590000</v>
          </cell>
        </row>
        <row r="38">
          <cell r="C38">
            <v>34490000</v>
          </cell>
          <cell r="D38">
            <v>34490000</v>
          </cell>
          <cell r="F38">
            <v>33490000</v>
          </cell>
          <cell r="G38">
            <v>33490000</v>
          </cell>
        </row>
        <row r="39">
          <cell r="C39">
            <v>41490000</v>
          </cell>
          <cell r="D39">
            <v>44490000</v>
          </cell>
          <cell r="F39">
            <v>41490000</v>
          </cell>
          <cell r="G39">
            <v>41490000</v>
          </cell>
        </row>
        <row r="40">
          <cell r="C40" t="str">
            <v>OOS</v>
          </cell>
          <cell r="D40">
            <v>72490000</v>
          </cell>
          <cell r="F40">
            <v>72490000</v>
          </cell>
          <cell r="G40">
            <v>72990000</v>
          </cell>
        </row>
      </sheetData>
      <sheetData sheetId="109">
        <row r="2">
          <cell r="C2">
            <v>17490000</v>
          </cell>
          <cell r="D2">
            <v>17390000</v>
          </cell>
          <cell r="E2">
            <v>17290000</v>
          </cell>
          <cell r="F2">
            <v>17390000</v>
          </cell>
          <cell r="G2">
            <v>17290000</v>
          </cell>
        </row>
        <row r="3">
          <cell r="C3">
            <v>23990000</v>
          </cell>
          <cell r="D3">
            <v>23990000</v>
          </cell>
          <cell r="E3">
            <v>23290000</v>
          </cell>
          <cell r="F3">
            <v>23690000</v>
          </cell>
          <cell r="G3">
            <v>23790000</v>
          </cell>
        </row>
        <row r="4">
          <cell r="C4">
            <v>22990000</v>
          </cell>
          <cell r="D4">
            <v>22890000</v>
          </cell>
          <cell r="E4">
            <v>22990000</v>
          </cell>
          <cell r="F4">
            <v>22890000</v>
          </cell>
          <cell r="G4">
            <v>22890000</v>
          </cell>
        </row>
        <row r="5">
          <cell r="C5">
            <v>33890000</v>
          </cell>
          <cell r="D5">
            <v>33790000</v>
          </cell>
          <cell r="E5">
            <v>32690000</v>
          </cell>
          <cell r="F5">
            <v>33790000</v>
          </cell>
          <cell r="G5">
            <v>33690000</v>
          </cell>
        </row>
        <row r="6">
          <cell r="C6">
            <v>36990000</v>
          </cell>
          <cell r="D6">
            <v>36990000</v>
          </cell>
          <cell r="E6">
            <v>35990000</v>
          </cell>
          <cell r="F6">
            <v>36890000</v>
          </cell>
          <cell r="G6">
            <v>35990000</v>
          </cell>
        </row>
        <row r="7">
          <cell r="C7">
            <v>169900000</v>
          </cell>
          <cell r="D7">
            <v>14990000</v>
          </cell>
          <cell r="E7">
            <v>11990000</v>
          </cell>
          <cell r="F7">
            <v>12190000</v>
          </cell>
          <cell r="G7">
            <v>15190000</v>
          </cell>
        </row>
        <row r="8">
          <cell r="C8">
            <v>20990000</v>
          </cell>
          <cell r="D8">
            <v>20590000</v>
          </cell>
          <cell r="E8">
            <v>20490000</v>
          </cell>
          <cell r="F8">
            <v>20890000</v>
          </cell>
          <cell r="G8">
            <v>20490000</v>
          </cell>
        </row>
        <row r="9">
          <cell r="C9">
            <v>23990000</v>
          </cell>
          <cell r="D9">
            <v>23490000</v>
          </cell>
          <cell r="E9">
            <v>24790000</v>
          </cell>
          <cell r="F9">
            <v>23890000</v>
          </cell>
          <cell r="G9">
            <v>24290000</v>
          </cell>
        </row>
        <row r="10">
          <cell r="C10">
            <v>17990000</v>
          </cell>
          <cell r="D10">
            <v>17690000</v>
          </cell>
          <cell r="E10">
            <v>17290000</v>
          </cell>
          <cell r="F10">
            <v>17890000</v>
          </cell>
          <cell r="G10">
            <v>17390000</v>
          </cell>
        </row>
        <row r="11">
          <cell r="C11">
            <v>17990000</v>
          </cell>
          <cell r="D11" t="str">
            <v>OOS</v>
          </cell>
          <cell r="E11" t="str">
            <v>OOS</v>
          </cell>
          <cell r="F11" t="str">
            <v>OOS</v>
          </cell>
          <cell r="G11" t="str">
            <v>OOS</v>
          </cell>
        </row>
        <row r="12">
          <cell r="C12">
            <v>13990000</v>
          </cell>
          <cell r="D12">
            <v>13990000</v>
          </cell>
          <cell r="E12">
            <v>13790000</v>
          </cell>
          <cell r="F12">
            <v>13990000</v>
          </cell>
          <cell r="G12">
            <v>12990000</v>
          </cell>
        </row>
        <row r="13">
          <cell r="C13">
            <v>11990000</v>
          </cell>
          <cell r="D13">
            <v>11990000</v>
          </cell>
          <cell r="E13">
            <v>12090000</v>
          </cell>
          <cell r="F13">
            <v>11990000</v>
          </cell>
          <cell r="G13">
            <v>11990000</v>
          </cell>
        </row>
        <row r="14">
          <cell r="C14">
            <v>13290000</v>
          </cell>
          <cell r="D14">
            <v>13490000</v>
          </cell>
          <cell r="E14">
            <v>13290000</v>
          </cell>
          <cell r="F14">
            <v>12890000</v>
          </cell>
          <cell r="G14">
            <v>12890000</v>
          </cell>
        </row>
        <row r="15">
          <cell r="C15">
            <v>9290000</v>
          </cell>
          <cell r="D15">
            <v>9290000</v>
          </cell>
          <cell r="E15">
            <v>9190000</v>
          </cell>
          <cell r="F15">
            <v>9290000</v>
          </cell>
          <cell r="G15">
            <v>9190000</v>
          </cell>
        </row>
        <row r="16">
          <cell r="C16">
            <v>14690000</v>
          </cell>
          <cell r="D16">
            <v>14690000</v>
          </cell>
          <cell r="E16">
            <v>14290000</v>
          </cell>
          <cell r="F16">
            <v>15290000</v>
          </cell>
          <cell r="G16" t="str">
            <v>OOS</v>
          </cell>
        </row>
        <row r="17">
          <cell r="C17">
            <v>16390000</v>
          </cell>
          <cell r="D17">
            <v>16390000</v>
          </cell>
          <cell r="E17">
            <v>15790000</v>
          </cell>
          <cell r="F17">
            <v>16390000</v>
          </cell>
          <cell r="G17">
            <v>16090000</v>
          </cell>
        </row>
        <row r="18">
          <cell r="C18">
            <v>18290000</v>
          </cell>
          <cell r="D18">
            <v>19990000</v>
          </cell>
          <cell r="E18">
            <v>19190000</v>
          </cell>
          <cell r="F18">
            <v>18790000</v>
          </cell>
          <cell r="G18" t="str">
            <v>OOS</v>
          </cell>
        </row>
        <row r="19">
          <cell r="C19">
            <v>22090000</v>
          </cell>
          <cell r="D19">
            <v>21590000</v>
          </cell>
          <cell r="E19">
            <v>21290000</v>
          </cell>
          <cell r="F19">
            <v>21590000</v>
          </cell>
          <cell r="G19">
            <v>21490000</v>
          </cell>
        </row>
        <row r="20">
          <cell r="C20">
            <v>28090000</v>
          </cell>
          <cell r="D20">
            <v>28090000</v>
          </cell>
          <cell r="E20">
            <v>27990000</v>
          </cell>
          <cell r="F20">
            <v>28090000</v>
          </cell>
          <cell r="G20">
            <v>28090000</v>
          </cell>
        </row>
        <row r="21">
          <cell r="C21">
            <v>38690000</v>
          </cell>
          <cell r="D21">
            <v>38690000</v>
          </cell>
          <cell r="E21">
            <v>37990000</v>
          </cell>
          <cell r="F21">
            <v>38690000</v>
          </cell>
          <cell r="G21">
            <v>38990000</v>
          </cell>
        </row>
        <row r="22">
          <cell r="C22">
            <v>6290000</v>
          </cell>
          <cell r="D22">
            <v>6290000</v>
          </cell>
          <cell r="E22">
            <v>6190000</v>
          </cell>
          <cell r="F22">
            <v>6290000</v>
          </cell>
          <cell r="G22">
            <v>6290000</v>
          </cell>
        </row>
        <row r="23">
          <cell r="C23">
            <v>7690000</v>
          </cell>
          <cell r="D23">
            <v>7690000</v>
          </cell>
          <cell r="E23">
            <v>7790000</v>
          </cell>
          <cell r="F23">
            <v>7990000</v>
          </cell>
          <cell r="G23">
            <v>7990000</v>
          </cell>
        </row>
        <row r="24">
          <cell r="C24">
            <v>6990000</v>
          </cell>
          <cell r="D24">
            <v>6990000</v>
          </cell>
          <cell r="E24">
            <v>6990000</v>
          </cell>
          <cell r="F24">
            <v>6990000</v>
          </cell>
          <cell r="G24">
            <v>7190000</v>
          </cell>
        </row>
        <row r="25">
          <cell r="C25">
            <v>8490000</v>
          </cell>
          <cell r="D25">
            <v>8490000</v>
          </cell>
          <cell r="E25">
            <v>8590000</v>
          </cell>
          <cell r="F25">
            <v>8490000</v>
          </cell>
          <cell r="G25">
            <v>8790000</v>
          </cell>
        </row>
        <row r="26">
          <cell r="C26">
            <v>9190000</v>
          </cell>
          <cell r="D26">
            <v>9190000</v>
          </cell>
          <cell r="E26">
            <v>8990000</v>
          </cell>
          <cell r="F26">
            <v>9190000</v>
          </cell>
          <cell r="G26">
            <v>8990000</v>
          </cell>
        </row>
        <row r="27">
          <cell r="C27" t="str">
            <v>OOS</v>
          </cell>
          <cell r="D27">
            <v>11990000</v>
          </cell>
          <cell r="E27">
            <v>11990000</v>
          </cell>
          <cell r="F27">
            <v>13990000</v>
          </cell>
          <cell r="G27">
            <v>11990000</v>
          </cell>
        </row>
        <row r="28">
          <cell r="C28">
            <v>9990000</v>
          </cell>
          <cell r="D28">
            <v>9990000</v>
          </cell>
          <cell r="E28">
            <v>9690000</v>
          </cell>
          <cell r="F28">
            <v>9990000</v>
          </cell>
          <cell r="G28">
            <v>9890000</v>
          </cell>
        </row>
        <row r="29">
          <cell r="C29">
            <v>12490000</v>
          </cell>
          <cell r="D29">
            <v>12490000</v>
          </cell>
          <cell r="E29">
            <v>12490000</v>
          </cell>
          <cell r="F29">
            <v>12990000</v>
          </cell>
          <cell r="G29">
            <v>12090000</v>
          </cell>
        </row>
        <row r="30">
          <cell r="C30">
            <v>22490000</v>
          </cell>
          <cell r="D30">
            <v>22990000</v>
          </cell>
          <cell r="E30">
            <v>22490000</v>
          </cell>
          <cell r="F30">
            <v>22490000</v>
          </cell>
          <cell r="G30">
            <v>22990000</v>
          </cell>
        </row>
        <row r="31">
          <cell r="C31">
            <v>5190000</v>
          </cell>
          <cell r="D31">
            <v>4990000</v>
          </cell>
          <cell r="E31" t="str">
            <v>OOS</v>
          </cell>
          <cell r="F31">
            <v>4990000</v>
          </cell>
          <cell r="G31">
            <v>5590000</v>
          </cell>
        </row>
        <row r="32">
          <cell r="C32">
            <v>4290000</v>
          </cell>
          <cell r="D32">
            <v>4290000</v>
          </cell>
          <cell r="E32">
            <v>4290000</v>
          </cell>
          <cell r="F32">
            <v>4290000</v>
          </cell>
          <cell r="G32">
            <v>4290000</v>
          </cell>
        </row>
        <row r="33">
          <cell r="C33">
            <v>2990000</v>
          </cell>
          <cell r="D33">
            <v>2990000</v>
          </cell>
          <cell r="E33">
            <v>2990000</v>
          </cell>
          <cell r="F33">
            <v>2990000</v>
          </cell>
          <cell r="G33">
            <v>2990000</v>
          </cell>
        </row>
        <row r="34">
          <cell r="C34">
            <v>6190000</v>
          </cell>
          <cell r="D34">
            <v>6190000</v>
          </cell>
          <cell r="E34">
            <v>5990000</v>
          </cell>
          <cell r="F34">
            <v>6190000</v>
          </cell>
          <cell r="G34">
            <v>5990000</v>
          </cell>
        </row>
        <row r="35">
          <cell r="C35">
            <v>29490000</v>
          </cell>
          <cell r="D35">
            <v>28990000</v>
          </cell>
          <cell r="F35">
            <v>28990000</v>
          </cell>
          <cell r="G35">
            <v>29290000</v>
          </cell>
        </row>
        <row r="36">
          <cell r="C36">
            <v>15990000</v>
          </cell>
          <cell r="D36">
            <v>15990000</v>
          </cell>
          <cell r="F36">
            <v>15990000</v>
          </cell>
          <cell r="G36">
            <v>15490000</v>
          </cell>
        </row>
        <row r="37">
          <cell r="C37">
            <v>25890000</v>
          </cell>
          <cell r="D37" t="str">
            <v>OOS</v>
          </cell>
          <cell r="F37">
            <v>25890000</v>
          </cell>
          <cell r="G37">
            <v>24590000</v>
          </cell>
        </row>
        <row r="38">
          <cell r="C38">
            <v>34490000</v>
          </cell>
          <cell r="D38">
            <v>33490000</v>
          </cell>
          <cell r="F38">
            <v>33490000</v>
          </cell>
          <cell r="G38">
            <v>33490000</v>
          </cell>
        </row>
        <row r="39">
          <cell r="C39">
            <v>41490000</v>
          </cell>
          <cell r="D39">
            <v>44490000</v>
          </cell>
          <cell r="F39">
            <v>41490000</v>
          </cell>
          <cell r="G39">
            <v>41490000</v>
          </cell>
        </row>
        <row r="40">
          <cell r="C40" t="str">
            <v>OOS</v>
          </cell>
          <cell r="D40">
            <v>72490000</v>
          </cell>
          <cell r="F40">
            <v>71990000</v>
          </cell>
          <cell r="G40">
            <v>72990000</v>
          </cell>
        </row>
      </sheetData>
      <sheetData sheetId="1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4Q3FY24"/>
      <sheetName val="W5Q3FY24"/>
      <sheetName val="W6Q3FY24"/>
      <sheetName val="W7Q3FY24"/>
      <sheetName val="W8Q3FY24"/>
      <sheetName val="W9Q3FY24"/>
      <sheetName val="W10Q3FY24"/>
      <sheetName val="W11Q3FY24"/>
      <sheetName val="W9Q1FY26 (2)"/>
      <sheetName val="W12Q3FY24"/>
      <sheetName val="W13Q3FY24"/>
      <sheetName val="W1Q4FY24"/>
      <sheetName val="W2Q4FY24"/>
      <sheetName val="W3Q4FY24"/>
      <sheetName val="W4Q4FY24"/>
      <sheetName val="W5Q4FY24"/>
      <sheetName val="W6Q4FY24"/>
      <sheetName val="W7Q4FY24"/>
      <sheetName val="W8Q4FY24"/>
      <sheetName val="W9Q4FY24"/>
      <sheetName val="W10Q4FY24"/>
      <sheetName val="W11Q4FY24-"/>
      <sheetName val="W12Q4FY24"/>
      <sheetName val="W13Q4FY24"/>
      <sheetName val="W1Q1FY25"/>
      <sheetName val="W2Q1FY25 "/>
      <sheetName val="W3Q1FY25"/>
      <sheetName val="W4Q1FY25"/>
      <sheetName val="W5Q1FY25"/>
      <sheetName val="W6Q1FY25 "/>
      <sheetName val="W7Q1FY25"/>
      <sheetName val="W8Q1FY25"/>
      <sheetName val="W9Q1FY25 "/>
      <sheetName val="W10Q1FY25"/>
      <sheetName val="W11Q1FY25 "/>
      <sheetName val="W12Q1FY25 "/>
      <sheetName val="W13Q1FY25"/>
      <sheetName val="W1Q2FY25"/>
      <sheetName val="W2Q2FY25"/>
      <sheetName val="W3Q2FY25"/>
      <sheetName val="W4Q2FY25"/>
      <sheetName val="W6Q2FY25"/>
      <sheetName val="W7Q2FY25"/>
      <sheetName val="W8Q2FY25"/>
      <sheetName val="W9Q2FY25"/>
      <sheetName val="W10Q2FY25 "/>
      <sheetName val="W11Q2FY25"/>
      <sheetName val="W12Q2FY25"/>
      <sheetName val="W13Q2FY25"/>
      <sheetName val="W1Q3FY25"/>
      <sheetName val="W2Q3FY25 "/>
      <sheetName val="W3Q3FY25 "/>
      <sheetName val="W4Q3FY25 "/>
      <sheetName val="W5Q3FY25 "/>
      <sheetName val="W6Q3FY25"/>
      <sheetName val="W7Q3FY25 "/>
      <sheetName val="W8Q3FY25  "/>
      <sheetName val="W9Q3FY25 "/>
      <sheetName val="W10Q3FY25"/>
      <sheetName val="W11Q3FY25 "/>
      <sheetName val="W12Q3FY25 "/>
      <sheetName val="W13Q3FY25"/>
      <sheetName val="W1Q4FY25"/>
      <sheetName val="W2Q4FY25"/>
      <sheetName val="W3Q4FY25"/>
      <sheetName val="W4Q4FY25 "/>
      <sheetName val="W5Q4FY25 "/>
      <sheetName val="W6Q4FY25 "/>
      <sheetName val="W7Q4FY25 "/>
      <sheetName val="W8Q4FY25"/>
      <sheetName val="W9Q4FY25 "/>
      <sheetName val="W10Q4FY25 "/>
      <sheetName val="W11Q4FY25"/>
      <sheetName val="W12Q4FY25"/>
      <sheetName val="W13Q4FY25"/>
      <sheetName val="W1Q1FY26"/>
      <sheetName val="W2Q1FY26 "/>
      <sheetName val="W3Q1FY26 "/>
      <sheetName val="W4Q1FY26"/>
      <sheetName val="W5Q1FY26 "/>
      <sheetName val="W6Q1FY26"/>
      <sheetName val="W7Q1FY26 "/>
      <sheetName val="W8Q1FY26"/>
      <sheetName val="W9Q1FY26"/>
      <sheetName val="W10Q1FY26"/>
      <sheetName val="W11Q1FY26"/>
      <sheetName val="W12Q1FY26"/>
      <sheetName val="W13Q1FY26"/>
      <sheetName val="W1Q2FY26"/>
      <sheetName val="W2Q2FY26"/>
      <sheetName val="W3Q2FY26"/>
      <sheetName val="W4Q2FY26"/>
      <sheetName val="W5Q2FY26"/>
      <sheetName val="W6Q2FY26"/>
      <sheetName val="W7Q2FY26"/>
      <sheetName val="W9Q2FY26"/>
      <sheetName val="W10Q2FY26"/>
      <sheetName val="W11Q2FY26"/>
      <sheetName val="W12Q2FY26"/>
      <sheetName val="W13Q2FY26"/>
      <sheetName val="W1Q3FY26"/>
      <sheetName val="W2Q3FY26"/>
      <sheetName val="W3Q3FY26"/>
      <sheetName val="W4Q3FY26"/>
      <sheetName val="W5Q3FY26"/>
      <sheetName val="W6Q3FY26"/>
      <sheetName val="W7Q3FY26"/>
      <sheetName val="W8Q3FY26"/>
      <sheetName val="W9Q3FY26"/>
      <sheetName val="W10Q3FY26"/>
      <sheetName val="W11Q3FY26"/>
      <sheetName val="W12Q3FY26"/>
      <sheetName val="W13Q3FY26"/>
      <sheetName val="W1Q4FY26"/>
      <sheetName val="W2Q4FY26"/>
      <sheetName val="W3Q4FY26"/>
      <sheetName val="W4Q4FY26"/>
      <sheetName val="W5Q4FY26"/>
      <sheetName val="W6Q4FY26"/>
      <sheetName val="W7Q4FY26"/>
      <sheetName val="W8Q4FY26"/>
      <sheetName val="W9Q4FY26"/>
      <sheetName val="W10Q4FY26"/>
      <sheetName val="W11Q4FY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2">
          <cell r="C2">
            <v>17590000</v>
          </cell>
          <cell r="D2">
            <v>17490000</v>
          </cell>
          <cell r="E2">
            <v>17290000</v>
          </cell>
          <cell r="F2">
            <v>17490000</v>
          </cell>
          <cell r="G2">
            <v>17290000</v>
          </cell>
        </row>
        <row r="3">
          <cell r="C3">
            <v>24590000</v>
          </cell>
          <cell r="D3">
            <v>24490000</v>
          </cell>
          <cell r="E3">
            <v>23590000</v>
          </cell>
          <cell r="F3">
            <v>24590000</v>
          </cell>
          <cell r="G3">
            <v>23990000</v>
          </cell>
        </row>
        <row r="4">
          <cell r="C4">
            <v>22990000</v>
          </cell>
          <cell r="D4">
            <v>22990000</v>
          </cell>
          <cell r="E4">
            <v>23290000</v>
          </cell>
          <cell r="F4">
            <v>22990000</v>
          </cell>
          <cell r="G4">
            <v>22890000</v>
          </cell>
        </row>
        <row r="5">
          <cell r="C5">
            <v>31990000</v>
          </cell>
          <cell r="D5">
            <v>31790000</v>
          </cell>
          <cell r="E5">
            <v>30790000</v>
          </cell>
          <cell r="F5">
            <v>31790000</v>
          </cell>
          <cell r="G5">
            <v>31290000</v>
          </cell>
        </row>
        <row r="6">
          <cell r="C6">
            <v>34590000</v>
          </cell>
          <cell r="D6">
            <v>34590000</v>
          </cell>
          <cell r="E6">
            <v>33490000</v>
          </cell>
          <cell r="F6">
            <v>34590000</v>
          </cell>
          <cell r="G6">
            <v>33990000</v>
          </cell>
        </row>
        <row r="7">
          <cell r="C7" t="str">
            <v>OOS</v>
          </cell>
          <cell r="D7">
            <v>14990000</v>
          </cell>
          <cell r="E7">
            <v>13490000</v>
          </cell>
          <cell r="F7">
            <v>13690000</v>
          </cell>
          <cell r="G7" t="str">
            <v>OOS</v>
          </cell>
        </row>
        <row r="8">
          <cell r="C8">
            <v>20990000</v>
          </cell>
          <cell r="D8">
            <v>20790000</v>
          </cell>
          <cell r="E8">
            <v>20490000</v>
          </cell>
          <cell r="F8">
            <v>20790000</v>
          </cell>
          <cell r="G8">
            <v>20790000</v>
          </cell>
        </row>
        <row r="9">
          <cell r="C9">
            <v>24990000</v>
          </cell>
          <cell r="D9">
            <v>24790000</v>
          </cell>
          <cell r="E9">
            <v>24790000</v>
          </cell>
          <cell r="F9">
            <v>24790000</v>
          </cell>
          <cell r="G9">
            <v>24790000</v>
          </cell>
        </row>
        <row r="10">
          <cell r="C10">
            <v>18990000</v>
          </cell>
          <cell r="D10">
            <v>18790000</v>
          </cell>
          <cell r="E10">
            <v>17790000</v>
          </cell>
          <cell r="F10">
            <v>18790000</v>
          </cell>
          <cell r="G10">
            <v>17990000</v>
          </cell>
        </row>
        <row r="11">
          <cell r="C11" t="str">
            <v>OOS</v>
          </cell>
          <cell r="D11" t="str">
            <v>OOS</v>
          </cell>
          <cell r="E11" t="str">
            <v>OOS</v>
          </cell>
          <cell r="F11" t="str">
            <v>OOS</v>
          </cell>
          <cell r="G11" t="str">
            <v>OOS</v>
          </cell>
        </row>
        <row r="12">
          <cell r="C12">
            <v>13990000</v>
          </cell>
          <cell r="D12" t="str">
            <v>OOS</v>
          </cell>
          <cell r="E12" t="str">
            <v>OOS</v>
          </cell>
          <cell r="F12">
            <v>15290000</v>
          </cell>
          <cell r="G12" t="str">
            <v>OOS</v>
          </cell>
        </row>
        <row r="13">
          <cell r="C13" t="str">
            <v>OOS</v>
          </cell>
          <cell r="D13">
            <v>11990000</v>
          </cell>
          <cell r="E13" t="str">
            <v>OOS</v>
          </cell>
          <cell r="F13">
            <v>13790000</v>
          </cell>
          <cell r="G13">
            <v>12590000</v>
          </cell>
        </row>
        <row r="14">
          <cell r="C14">
            <v>14690000</v>
          </cell>
          <cell r="D14">
            <v>14490000</v>
          </cell>
          <cell r="E14">
            <v>13990000</v>
          </cell>
          <cell r="F14">
            <v>14690000</v>
          </cell>
          <cell r="G14">
            <v>14190000</v>
          </cell>
        </row>
        <row r="15">
          <cell r="C15">
            <v>12590000</v>
          </cell>
          <cell r="D15">
            <v>12490000</v>
          </cell>
          <cell r="E15">
            <v>11790000</v>
          </cell>
          <cell r="F15">
            <v>12490000</v>
          </cell>
          <cell r="G15">
            <v>11990000</v>
          </cell>
        </row>
        <row r="16">
          <cell r="C16" t="str">
            <v>OOS</v>
          </cell>
          <cell r="D16" t="str">
            <v>OOS</v>
          </cell>
          <cell r="E16" t="str">
            <v>OOS</v>
          </cell>
          <cell r="F16">
            <v>17990000</v>
          </cell>
          <cell r="G16" t="str">
            <v>OOS</v>
          </cell>
        </row>
        <row r="17">
          <cell r="C17">
            <v>19690000</v>
          </cell>
          <cell r="D17">
            <v>19490000</v>
          </cell>
          <cell r="E17">
            <v>18290000</v>
          </cell>
          <cell r="F17">
            <v>19690000</v>
          </cell>
          <cell r="G17">
            <v>18490000</v>
          </cell>
        </row>
        <row r="18">
          <cell r="C18" t="str">
            <v>OOS</v>
          </cell>
          <cell r="D18">
            <v>21990000</v>
          </cell>
          <cell r="E18" t="str">
            <v>OOS</v>
          </cell>
          <cell r="F18" t="str">
            <v>OOS</v>
          </cell>
          <cell r="G18" t="str">
            <v>OOS</v>
          </cell>
        </row>
        <row r="19">
          <cell r="C19">
            <v>25390000</v>
          </cell>
          <cell r="D19">
            <v>24990000</v>
          </cell>
          <cell r="E19">
            <v>23790000</v>
          </cell>
          <cell r="F19">
            <v>25190000</v>
          </cell>
          <cell r="G19">
            <v>24490000</v>
          </cell>
        </row>
        <row r="20">
          <cell r="C20">
            <v>34490000</v>
          </cell>
          <cell r="D20">
            <v>33990000</v>
          </cell>
          <cell r="E20">
            <v>32990000</v>
          </cell>
          <cell r="F20">
            <v>34290000</v>
          </cell>
          <cell r="G20">
            <v>32990000</v>
          </cell>
        </row>
        <row r="21">
          <cell r="C21">
            <v>43790000</v>
          </cell>
          <cell r="D21">
            <v>43290000</v>
          </cell>
          <cell r="E21">
            <v>42990000</v>
          </cell>
          <cell r="F21">
            <v>43590000</v>
          </cell>
          <cell r="G21">
            <v>44590000</v>
          </cell>
        </row>
        <row r="22">
          <cell r="C22">
            <v>6590000</v>
          </cell>
          <cell r="D22">
            <v>6490000</v>
          </cell>
          <cell r="E22">
            <v>5990000</v>
          </cell>
          <cell r="F22">
            <v>6290000</v>
          </cell>
          <cell r="G22">
            <v>6290000</v>
          </cell>
        </row>
        <row r="23">
          <cell r="C23">
            <v>8190000</v>
          </cell>
          <cell r="D23">
            <v>7990000</v>
          </cell>
          <cell r="E23">
            <v>7790000</v>
          </cell>
          <cell r="F23">
            <v>7990000</v>
          </cell>
          <cell r="G23">
            <v>7690000</v>
          </cell>
        </row>
        <row r="24">
          <cell r="C24">
            <v>7490000</v>
          </cell>
          <cell r="D24">
            <v>7290000</v>
          </cell>
          <cell r="E24">
            <v>6490000</v>
          </cell>
          <cell r="F24">
            <v>7290000</v>
          </cell>
          <cell r="G24">
            <v>6990000</v>
          </cell>
        </row>
        <row r="25">
          <cell r="C25" t="str">
            <v>OOS</v>
          </cell>
          <cell r="D25">
            <v>8790000</v>
          </cell>
          <cell r="E25">
            <v>7990000</v>
          </cell>
          <cell r="F25">
            <v>8490000</v>
          </cell>
          <cell r="G25">
            <v>8490000</v>
          </cell>
        </row>
        <row r="26">
          <cell r="C26">
            <v>9390000</v>
          </cell>
          <cell r="D26">
            <v>9190000</v>
          </cell>
          <cell r="E26">
            <v>8690000</v>
          </cell>
          <cell r="F26">
            <v>8990000</v>
          </cell>
          <cell r="G26">
            <v>8890000</v>
          </cell>
        </row>
        <row r="27">
          <cell r="C27">
            <v>12290000</v>
          </cell>
          <cell r="D27">
            <v>12090000</v>
          </cell>
          <cell r="E27">
            <v>11990000</v>
          </cell>
          <cell r="F27" t="str">
            <v>OOS</v>
          </cell>
          <cell r="G27">
            <v>11790000</v>
          </cell>
        </row>
        <row r="28">
          <cell r="C28">
            <v>10190000</v>
          </cell>
          <cell r="D28">
            <v>9990000</v>
          </cell>
          <cell r="E28">
            <v>9690000</v>
          </cell>
          <cell r="F28">
            <v>9990000</v>
          </cell>
          <cell r="G28">
            <v>9690000</v>
          </cell>
        </row>
        <row r="29">
          <cell r="C29">
            <v>13190000</v>
          </cell>
          <cell r="D29">
            <v>12890000</v>
          </cell>
          <cell r="E29">
            <v>15390000</v>
          </cell>
          <cell r="F29">
            <v>12890000</v>
          </cell>
          <cell r="G29">
            <v>12690000</v>
          </cell>
        </row>
        <row r="30">
          <cell r="C30" t="str">
            <v>OOS</v>
          </cell>
          <cell r="D30">
            <v>18890000</v>
          </cell>
          <cell r="E30">
            <v>17990000</v>
          </cell>
          <cell r="F30">
            <v>18990000</v>
          </cell>
          <cell r="G30">
            <v>18990000</v>
          </cell>
        </row>
        <row r="31">
          <cell r="C31" t="str">
            <v>OOS</v>
          </cell>
          <cell r="D31">
            <v>5390000</v>
          </cell>
          <cell r="E31" t="str">
            <v>OOS</v>
          </cell>
          <cell r="F31" t="str">
            <v>OOS</v>
          </cell>
          <cell r="G31" t="str">
            <v>OOS</v>
          </cell>
        </row>
        <row r="32">
          <cell r="C32">
            <v>4390000</v>
          </cell>
          <cell r="D32">
            <v>4590000</v>
          </cell>
          <cell r="E32">
            <v>4190000</v>
          </cell>
          <cell r="F32">
            <v>4290000</v>
          </cell>
          <cell r="G32">
            <v>4390000</v>
          </cell>
        </row>
        <row r="33">
          <cell r="C33">
            <v>2990000</v>
          </cell>
          <cell r="D33">
            <v>3490000</v>
          </cell>
          <cell r="E33">
            <v>2890000</v>
          </cell>
          <cell r="F33">
            <v>3090000</v>
          </cell>
          <cell r="G33">
            <v>2990000</v>
          </cell>
        </row>
        <row r="34">
          <cell r="C34">
            <v>6190000</v>
          </cell>
          <cell r="D34">
            <v>6590000</v>
          </cell>
          <cell r="E34">
            <v>5890000</v>
          </cell>
          <cell r="F34">
            <v>6190000</v>
          </cell>
          <cell r="G34">
            <v>5990000</v>
          </cell>
        </row>
        <row r="35">
          <cell r="C35">
            <v>35490000</v>
          </cell>
          <cell r="D35">
            <v>34990000</v>
          </cell>
          <cell r="E35" t="str">
            <v>OOS</v>
          </cell>
          <cell r="F35">
            <v>34990000</v>
          </cell>
          <cell r="G35">
            <v>34990000</v>
          </cell>
        </row>
        <row r="36">
          <cell r="C36">
            <v>18990000</v>
          </cell>
          <cell r="D36">
            <v>18790000</v>
          </cell>
          <cell r="E36" t="str">
            <v>OOS</v>
          </cell>
          <cell r="F36">
            <v>18290000</v>
          </cell>
          <cell r="G36">
            <v>18350000</v>
          </cell>
        </row>
        <row r="37">
          <cell r="C37" t="str">
            <v>OOS</v>
          </cell>
          <cell r="D37" t="str">
            <v>OOS</v>
          </cell>
          <cell r="E37" t="str">
            <v>OOS</v>
          </cell>
          <cell r="F37" t="str">
            <v>OOS</v>
          </cell>
          <cell r="G37" t="str">
            <v>OOS</v>
          </cell>
        </row>
        <row r="38">
          <cell r="C38">
            <v>41290000</v>
          </cell>
          <cell r="D38">
            <v>40990000</v>
          </cell>
          <cell r="E38" t="str">
            <v>OOS</v>
          </cell>
          <cell r="F38">
            <v>41290000</v>
          </cell>
          <cell r="G38">
            <v>40990000</v>
          </cell>
        </row>
        <row r="39">
          <cell r="C39" t="str">
            <v>OOS</v>
          </cell>
          <cell r="D39">
            <v>52990000</v>
          </cell>
          <cell r="E39" t="str">
            <v>OOS</v>
          </cell>
          <cell r="F39" t="str">
            <v>OOS</v>
          </cell>
          <cell r="G39">
            <v>49990000</v>
          </cell>
        </row>
        <row r="40">
          <cell r="C40" t="str">
            <v>OOS</v>
          </cell>
          <cell r="D40">
            <v>79990000</v>
          </cell>
          <cell r="E40" t="str">
            <v>OOS</v>
          </cell>
          <cell r="F40">
            <v>80990000</v>
          </cell>
          <cell r="G40" t="str">
            <v>OOS</v>
          </cell>
        </row>
      </sheetData>
      <sheetData sheetId="1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gười dùng Khách" id="{B232A009-6C1F-424E-A004-E748881A3489}" userId="Người dùng Khách" providerId="None"/>
  <person displayName="HOÀNG TRẦN" id="{6F0E2C82-0258-9B46-9F2D-DADC87E1A901}" userId="d64a2d03120913a9"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 personId="{B232A009-6C1F-424E-A004-E748881A3489}" id="{5DC336CE-F375-574A-A51A-705FECD8A1EB}">
    <text>Người dùng Không xác định:
31.990</text>
  </threadedComment>
  <threadedComment ref="F3" dT="2025-12-05T14:36:09.27" personId="{6F0E2C82-0258-9B46-9F2D-DADC87E1A901}" id="{930C1B27-B98D-4040-951B-2F8A7DE4C16D}" parentId="{5DC336CE-F375-574A-A51A-705FECD8A1EB}">
    <text>30890000</text>
  </threadedComment>
  <threadedComment ref="F15" dT="2025-12-05T14:46:11.64" personId="{6F0E2C82-0258-9B46-9F2D-DADC87E1A901}" id="{624B36AF-7166-134F-A835-B80EC4CFDBC3}">
    <text>11.790.000</text>
  </threadedComment>
  <threadedComment ref="F18" dT="2025-12-05T14:50:05.84" personId="{6F0E2C82-0258-9B46-9F2D-DADC87E1A901}" id="{C5F8C2DD-C2AE-FF46-A4A6-3C1E128A763B}">
    <text>18890000</text>
  </threadedComment>
  <threadedComment ref="F31" dT="2025-12-05T14:56:44.85" personId="{6F0E2C82-0258-9B46-9F2D-DADC87E1A901}" id="{66E7F404-2AF0-464C-A845-2331BDA375D8}">
    <text>23990000</text>
  </threadedComment>
  <threadedComment ref="F34" dT="2025-12-05T15:01:01.31" personId="{6F0E2C82-0258-9B46-9F2D-DADC87E1A901}" id="{E555EDD6-8C2E-1244-B0FF-8F8522CF831F}">
    <text>3090000</text>
  </threadedComment>
</ThreadedComments>
</file>

<file path=xl/threadedComments/threadedComment2.xml><?xml version="1.0" encoding="utf-8"?>
<ThreadedComments xmlns="http://schemas.microsoft.com/office/spreadsheetml/2018/threadedcomments" xmlns:x="http://schemas.openxmlformats.org/spreadsheetml/2006/main">
  <threadedComment ref="F3" personId="{B232A009-6C1F-424E-A004-E748881A3489}" id="{1AD14A46-81F3-614A-B7B6-B36FF6FDB5F3}">
    <text>Người dùng Không xác định:
31.990</text>
  </threadedComment>
  <threadedComment ref="F3" dT="2025-12-05T14:36:09.27" personId="{6F0E2C82-0258-9B46-9F2D-DADC87E1A901}" id="{C2657D35-05A2-A948-8806-A1C0B94B77DD}" parentId="{1AD14A46-81F3-614A-B7B6-B36FF6FDB5F3}">
    <text>30890000</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C3D2E21-4A6F-384E-B202-0BB846C5A247}">
  <we:reference id="wa200005502" version="1.0.0.11" store="en-GB" storeType="OMEX"/>
  <we:alternateReferences>
    <we:reference id="wa200005502" version="1.0.0.11" store="" storeType="OMEX"/>
  </we:alternateReferences>
  <we:properties>
    <we:property name="docId" value="&quot;yIoUsPzZ7ERQlGILqS89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34968405-84B9-5A45-9C31-53410B9B8A21}">
  <we:reference id="wa200010725" version="1.0.0.1" store="en-US" storeType="OMEX"/>
  <we:alternateReferences>
    <we:reference id="wa200010725" version="1.0.0.1" store="wa200010725" storeType="OMEX"/>
  </we:alternateReferences>
  <we:properties>
    <we:property name="claude.fileId" value="&quot;53645217-15e2-46de-a8b1-46c4b728fce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70.xml"/><Relationship Id="rId1"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71.xml"/><Relationship Id="rId1"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73.xml"/><Relationship Id="rId1"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74.xml"/><Relationship Id="rId1"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2" Type="http://schemas.openxmlformats.org/officeDocument/2006/relationships/comments" Target="../comments75.xml"/><Relationship Id="rId1"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2" Type="http://schemas.openxmlformats.org/officeDocument/2006/relationships/comments" Target="../comments76.xml"/><Relationship Id="rId1"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2" Type="http://schemas.openxmlformats.org/officeDocument/2006/relationships/comments" Target="../comments77.xml"/><Relationship Id="rId1"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2" Type="http://schemas.openxmlformats.org/officeDocument/2006/relationships/comments" Target="../comments78.xml"/><Relationship Id="rId1"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79.xml"/><Relationship Id="rId1"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2" Type="http://schemas.openxmlformats.org/officeDocument/2006/relationships/comments" Target="../comments80.xml"/><Relationship Id="rId1"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2" Type="http://schemas.openxmlformats.org/officeDocument/2006/relationships/comments" Target="../comments81.xml"/><Relationship Id="rId1"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83.xml"/><Relationship Id="rId1"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84.xml"/><Relationship Id="rId1"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85.xml"/><Relationship Id="rId1"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86.xml"/><Relationship Id="rId1"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87.xml"/><Relationship Id="rId1"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88.xml"/><Relationship Id="rId1"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89.xml"/><Relationship Id="rId1"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90.xml"/><Relationship Id="rId1"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2" Type="http://schemas.openxmlformats.org/officeDocument/2006/relationships/comments" Target="../comments91.xml"/><Relationship Id="rId1"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92.xml"/><Relationship Id="rId1"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2" Type="http://schemas.openxmlformats.org/officeDocument/2006/relationships/comments" Target="../comments93.xml"/><Relationship Id="rId1"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2" Type="http://schemas.openxmlformats.org/officeDocument/2006/relationships/comments" Target="../comments94.xml"/><Relationship Id="rId1"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2" Type="http://schemas.openxmlformats.org/officeDocument/2006/relationships/comments" Target="../comments95.xml"/><Relationship Id="rId1"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96.xml"/><Relationship Id="rId1"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97.xml"/><Relationship Id="rId1"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2" Type="http://schemas.openxmlformats.org/officeDocument/2006/relationships/comments" Target="../comments98.xml"/><Relationship Id="rId1"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2" Type="http://schemas.openxmlformats.org/officeDocument/2006/relationships/comments" Target="../comments99.xml"/><Relationship Id="rId1"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100.xml"/><Relationship Id="rId1"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101.xml"/><Relationship Id="rId1"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102.xml"/><Relationship Id="rId1"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103.xml"/><Relationship Id="rId1"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2" Type="http://schemas.openxmlformats.org/officeDocument/2006/relationships/comments" Target="../comments104.xml"/><Relationship Id="rId1"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2" Type="http://schemas.openxmlformats.org/officeDocument/2006/relationships/comments" Target="../comments105.xml"/><Relationship Id="rId1"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2" Type="http://schemas.openxmlformats.org/officeDocument/2006/relationships/comments" Target="../comments106.xml"/><Relationship Id="rId1"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2" Type="http://schemas.openxmlformats.org/officeDocument/2006/relationships/comments" Target="../comments107.xml"/><Relationship Id="rId1"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2" Type="http://schemas.openxmlformats.org/officeDocument/2006/relationships/comments" Target="../comments108.xml"/><Relationship Id="rId1" Type="http://schemas.openxmlformats.org/officeDocument/2006/relationships/vmlDrawing" Target="../drawings/vmlDrawing108.vml"/></Relationships>
</file>

<file path=xl/worksheets/_rels/sheet109.xml.rels><?xml version="1.0" encoding="UTF-8" standalone="yes"?>
<Relationships xmlns="http://schemas.openxmlformats.org/package/2006/relationships"><Relationship Id="rId2" Type="http://schemas.openxmlformats.org/officeDocument/2006/relationships/comments" Target="../comments109.xml"/><Relationship Id="rId1" Type="http://schemas.openxmlformats.org/officeDocument/2006/relationships/vmlDrawing" Target="../drawings/vmlDrawing109.vml"/></Relationships>
</file>

<file path=xl/worksheets/_rels/sheet110.xml.rels><?xml version="1.0" encoding="UTF-8" standalone="yes"?>
<Relationships xmlns="http://schemas.openxmlformats.org/package/2006/relationships"><Relationship Id="rId2" Type="http://schemas.openxmlformats.org/officeDocument/2006/relationships/comments" Target="../comments110.xml"/><Relationship Id="rId1" Type="http://schemas.openxmlformats.org/officeDocument/2006/relationships/vmlDrawing" Target="../drawings/vmlDrawing110.vml"/></Relationships>
</file>

<file path=xl/worksheets/_rels/sheet111.xml.rels><?xml version="1.0" encoding="UTF-8" standalone="yes"?>
<Relationships xmlns="http://schemas.openxmlformats.org/package/2006/relationships"><Relationship Id="rId2" Type="http://schemas.openxmlformats.org/officeDocument/2006/relationships/comments" Target="../comments111.xml"/><Relationship Id="rId1" Type="http://schemas.openxmlformats.org/officeDocument/2006/relationships/vmlDrawing" Target="../drawings/vmlDrawing111.vml"/></Relationships>
</file>

<file path=xl/worksheets/_rels/sheet112.xml.rels><?xml version="1.0" encoding="UTF-8" standalone="yes"?>
<Relationships xmlns="http://schemas.openxmlformats.org/package/2006/relationships"><Relationship Id="rId2" Type="http://schemas.openxmlformats.org/officeDocument/2006/relationships/comments" Target="../comments112.xml"/><Relationship Id="rId1" Type="http://schemas.openxmlformats.org/officeDocument/2006/relationships/vmlDrawing" Target="../drawings/vmlDrawing112.vml"/></Relationships>
</file>

<file path=xl/worksheets/_rels/sheet113.xml.rels><?xml version="1.0" encoding="UTF-8" standalone="yes"?>
<Relationships xmlns="http://schemas.openxmlformats.org/package/2006/relationships"><Relationship Id="rId2" Type="http://schemas.openxmlformats.org/officeDocument/2006/relationships/comments" Target="../comments113.xml"/><Relationship Id="rId1" Type="http://schemas.openxmlformats.org/officeDocument/2006/relationships/vmlDrawing" Target="../drawings/vmlDrawing113.vml"/></Relationships>
</file>

<file path=xl/worksheets/_rels/sheet114.xml.rels><?xml version="1.0" encoding="UTF-8" standalone="yes"?>
<Relationships xmlns="http://schemas.openxmlformats.org/package/2006/relationships"><Relationship Id="rId2" Type="http://schemas.openxmlformats.org/officeDocument/2006/relationships/comments" Target="../comments114.xml"/><Relationship Id="rId1" Type="http://schemas.openxmlformats.org/officeDocument/2006/relationships/vmlDrawing" Target="../drawings/vmlDrawing114.vml"/></Relationships>
</file>

<file path=xl/worksheets/_rels/sheet115.xml.rels><?xml version="1.0" encoding="UTF-8" standalone="yes"?>
<Relationships xmlns="http://schemas.openxmlformats.org/package/2006/relationships"><Relationship Id="rId2" Type="http://schemas.openxmlformats.org/officeDocument/2006/relationships/comments" Target="../comments115.xml"/><Relationship Id="rId1" Type="http://schemas.openxmlformats.org/officeDocument/2006/relationships/vmlDrawing" Target="../drawings/vmlDrawing115.vml"/></Relationships>
</file>

<file path=xl/worksheets/_rels/sheet116.xml.rels><?xml version="1.0" encoding="UTF-8" standalone="yes"?>
<Relationships xmlns="http://schemas.openxmlformats.org/package/2006/relationships"><Relationship Id="rId2" Type="http://schemas.openxmlformats.org/officeDocument/2006/relationships/comments" Target="../comments116.xml"/><Relationship Id="rId1" Type="http://schemas.openxmlformats.org/officeDocument/2006/relationships/vmlDrawing" Target="../drawings/vmlDrawing116.vml"/></Relationships>
</file>

<file path=xl/worksheets/_rels/sheet117.xml.rels><?xml version="1.0" encoding="UTF-8" standalone="yes"?>
<Relationships xmlns="http://schemas.openxmlformats.org/package/2006/relationships"><Relationship Id="rId2" Type="http://schemas.openxmlformats.org/officeDocument/2006/relationships/comments" Target="../comments117.xml"/><Relationship Id="rId1" Type="http://schemas.openxmlformats.org/officeDocument/2006/relationships/vmlDrawing" Target="../drawings/vmlDrawing117.vml"/></Relationships>
</file>

<file path=xl/worksheets/_rels/sheet118.xml.rels><?xml version="1.0" encoding="UTF-8" standalone="yes"?>
<Relationships xmlns="http://schemas.openxmlformats.org/package/2006/relationships"><Relationship Id="rId2" Type="http://schemas.openxmlformats.org/officeDocument/2006/relationships/comments" Target="../comments118.xml"/><Relationship Id="rId1" Type="http://schemas.openxmlformats.org/officeDocument/2006/relationships/vmlDrawing" Target="../drawings/vmlDrawing118.vml"/></Relationships>
</file>

<file path=xl/worksheets/_rels/sheet119.xml.rels><?xml version="1.0" encoding="UTF-8" standalone="yes"?>
<Relationships xmlns="http://schemas.openxmlformats.org/package/2006/relationships"><Relationship Id="rId2" Type="http://schemas.openxmlformats.org/officeDocument/2006/relationships/comments" Target="../comments119.xml"/><Relationship Id="rId1" Type="http://schemas.openxmlformats.org/officeDocument/2006/relationships/vmlDrawing" Target="../drawings/vmlDrawing119.vml"/></Relationships>
</file>

<file path=xl/worksheets/_rels/sheet120.xml.rels><?xml version="1.0" encoding="UTF-8" standalone="yes"?>
<Relationships xmlns="http://schemas.openxmlformats.org/package/2006/relationships"><Relationship Id="rId2" Type="http://schemas.openxmlformats.org/officeDocument/2006/relationships/comments" Target="../comments120.xml"/><Relationship Id="rId1" Type="http://schemas.openxmlformats.org/officeDocument/2006/relationships/vmlDrawing" Target="../drawings/vmlDrawing120.vml"/></Relationships>
</file>

<file path=xl/worksheets/_rels/sheet121.xml.rels><?xml version="1.0" encoding="UTF-8" standalone="yes"?>
<Relationships xmlns="http://schemas.openxmlformats.org/package/2006/relationships"><Relationship Id="rId2" Type="http://schemas.openxmlformats.org/officeDocument/2006/relationships/comments" Target="../comments121.xml"/><Relationship Id="rId1" Type="http://schemas.openxmlformats.org/officeDocument/2006/relationships/vmlDrawing" Target="../drawings/vmlDrawing121.vml"/></Relationships>
</file>

<file path=xl/worksheets/_rels/sheet122.xml.rels><?xml version="1.0" encoding="UTF-8" standalone="yes"?>
<Relationships xmlns="http://schemas.openxmlformats.org/package/2006/relationships"><Relationship Id="rId2" Type="http://schemas.openxmlformats.org/officeDocument/2006/relationships/comments" Target="../comments122.xml"/><Relationship Id="rId1" Type="http://schemas.openxmlformats.org/officeDocument/2006/relationships/vmlDrawing" Target="../drawings/vmlDrawing122.vml"/></Relationships>
</file>

<file path=xl/worksheets/_rels/sheet123.xml.rels><?xml version="1.0" encoding="UTF-8" standalone="yes"?>
<Relationships xmlns="http://schemas.openxmlformats.org/package/2006/relationships"><Relationship Id="rId2" Type="http://schemas.openxmlformats.org/officeDocument/2006/relationships/comments" Target="../comments123.xml"/><Relationship Id="rId1" Type="http://schemas.openxmlformats.org/officeDocument/2006/relationships/vmlDrawing" Target="../drawings/vmlDrawing123.vml"/></Relationships>
</file>

<file path=xl/worksheets/_rels/sheet124.xml.rels><?xml version="1.0" encoding="UTF-8" standalone="yes"?>
<Relationships xmlns="http://schemas.openxmlformats.org/package/2006/relationships"><Relationship Id="rId2" Type="http://schemas.openxmlformats.org/officeDocument/2006/relationships/comments" Target="../comments124.xml"/><Relationship Id="rId1" Type="http://schemas.openxmlformats.org/officeDocument/2006/relationships/vmlDrawing" Target="../drawings/vmlDrawing12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5168-DC1D-0340-BE00-8B185B3E46EC}">
  <sheetPr codeName="Sheet1"/>
  <dimension ref="A1:N35"/>
  <sheetViews>
    <sheetView zoomScale="79" zoomScaleNormal="79" workbookViewId="0">
      <selection activeCell="M32" sqref="M32"/>
    </sheetView>
  </sheetViews>
  <sheetFormatPr baseColWidth="10" defaultColWidth="10.83203125" defaultRowHeight="16" x14ac:dyDescent="0.2"/>
  <cols>
    <col min="1" max="1" width="27" style="6" bestFit="1" customWidth="1"/>
    <col min="2" max="14" width="21.5" style="6" customWidth="1"/>
    <col min="15" max="16384" width="10.83203125" style="6"/>
  </cols>
  <sheetData>
    <row r="1" spans="1:14" x14ac:dyDescent="0.2">
      <c r="A1" s="17" t="s">
        <v>0</v>
      </c>
      <c r="B1" s="17" t="s">
        <v>0</v>
      </c>
      <c r="C1" s="18" t="s">
        <v>1</v>
      </c>
      <c r="D1" s="18" t="s">
        <v>1</v>
      </c>
      <c r="E1" s="17" t="s">
        <v>2</v>
      </c>
      <c r="F1" s="17" t="s">
        <v>2</v>
      </c>
      <c r="G1" s="17" t="s">
        <v>3</v>
      </c>
      <c r="H1" s="17" t="s">
        <v>3</v>
      </c>
      <c r="I1" s="17" t="s">
        <v>4</v>
      </c>
      <c r="J1" s="17" t="s">
        <v>4</v>
      </c>
      <c r="K1" s="17" t="s">
        <v>5</v>
      </c>
      <c r="L1" s="17" t="s">
        <v>5</v>
      </c>
      <c r="M1" s="17" t="s">
        <v>6</v>
      </c>
      <c r="N1" s="17" t="s">
        <v>6</v>
      </c>
    </row>
    <row r="2" spans="1:14" x14ac:dyDescent="0.2">
      <c r="A2" s="9" t="s">
        <v>7</v>
      </c>
      <c r="B2" s="1">
        <v>19490000</v>
      </c>
      <c r="C2" s="19" t="s">
        <v>7</v>
      </c>
      <c r="D2" s="10">
        <v>19196000</v>
      </c>
      <c r="E2" s="7" t="s">
        <v>7</v>
      </c>
      <c r="F2" s="3">
        <v>19290000</v>
      </c>
      <c r="G2" s="7" t="s">
        <v>8</v>
      </c>
      <c r="H2" s="3">
        <v>19290000</v>
      </c>
      <c r="I2" s="7" t="s">
        <v>9</v>
      </c>
      <c r="J2" s="4">
        <v>18790000</v>
      </c>
      <c r="K2" s="7" t="s">
        <v>7</v>
      </c>
      <c r="L2" s="4">
        <v>18840000</v>
      </c>
      <c r="M2" s="9" t="s">
        <v>10</v>
      </c>
      <c r="N2" s="4">
        <v>18990000</v>
      </c>
    </row>
    <row r="3" spans="1:14" x14ac:dyDescent="0.2">
      <c r="A3" s="9" t="s">
        <v>11</v>
      </c>
      <c r="B3" s="1">
        <v>22790000</v>
      </c>
      <c r="C3" s="19" t="s">
        <v>12</v>
      </c>
      <c r="D3" s="10">
        <v>22590000</v>
      </c>
      <c r="E3" s="7" t="s">
        <v>13</v>
      </c>
      <c r="F3" s="3">
        <v>21790000</v>
      </c>
      <c r="G3" s="7" t="s">
        <v>14</v>
      </c>
      <c r="H3" s="3">
        <v>22290000</v>
      </c>
      <c r="I3" s="7" t="s">
        <v>15</v>
      </c>
      <c r="J3" s="4">
        <v>21890000</v>
      </c>
      <c r="K3" s="7" t="s">
        <v>12</v>
      </c>
      <c r="L3" s="4">
        <v>21940000</v>
      </c>
      <c r="M3" s="9" t="s">
        <v>16</v>
      </c>
      <c r="N3" s="4">
        <v>21990000</v>
      </c>
    </row>
    <row r="4" spans="1:14" x14ac:dyDescent="0.2">
      <c r="A4" s="9" t="s">
        <v>17</v>
      </c>
      <c r="B4" s="1">
        <v>25490000</v>
      </c>
      <c r="C4" s="19" t="s">
        <v>18</v>
      </c>
      <c r="D4" s="10">
        <v>24690000</v>
      </c>
      <c r="E4" s="7" t="s">
        <v>18</v>
      </c>
      <c r="F4" s="3">
        <v>24790000</v>
      </c>
      <c r="G4" s="7" t="s">
        <v>19</v>
      </c>
      <c r="H4" s="3">
        <v>24590000</v>
      </c>
      <c r="I4" s="7" t="s">
        <v>20</v>
      </c>
      <c r="J4" s="3">
        <v>23890000</v>
      </c>
      <c r="K4" s="7" t="s">
        <v>18</v>
      </c>
      <c r="L4" s="3">
        <v>24590000</v>
      </c>
      <c r="M4" s="9" t="s">
        <v>21</v>
      </c>
      <c r="N4" s="4">
        <v>23990000</v>
      </c>
    </row>
    <row r="5" spans="1:14" ht="28" x14ac:dyDescent="0.2">
      <c r="A5" s="9" t="s">
        <v>22</v>
      </c>
      <c r="B5" s="2">
        <v>29990000</v>
      </c>
      <c r="C5" s="19" t="s">
        <v>23</v>
      </c>
      <c r="D5" s="10">
        <v>29190000</v>
      </c>
      <c r="E5" s="7" t="s">
        <v>24</v>
      </c>
      <c r="F5" s="3">
        <v>29290000</v>
      </c>
      <c r="G5" s="7" t="s">
        <v>25</v>
      </c>
      <c r="H5" s="3">
        <v>29090000</v>
      </c>
      <c r="I5" s="7" t="s">
        <v>26</v>
      </c>
      <c r="J5" s="3">
        <v>28690000</v>
      </c>
      <c r="K5" s="7" t="s">
        <v>24</v>
      </c>
      <c r="L5" s="3">
        <v>28790000</v>
      </c>
      <c r="M5" s="9" t="s">
        <v>27</v>
      </c>
      <c r="N5" s="4">
        <v>28990000</v>
      </c>
    </row>
    <row r="6" spans="1:14" ht="28" x14ac:dyDescent="0.2">
      <c r="A6" s="9" t="s">
        <v>28</v>
      </c>
      <c r="B6" s="1">
        <v>16790000</v>
      </c>
      <c r="C6" s="19" t="s">
        <v>29</v>
      </c>
      <c r="D6" s="11">
        <v>27190000</v>
      </c>
      <c r="E6" s="7" t="s">
        <v>30</v>
      </c>
      <c r="F6" s="4" t="s">
        <v>31</v>
      </c>
      <c r="G6" s="7" t="s">
        <v>32</v>
      </c>
      <c r="H6" s="4">
        <v>16990000</v>
      </c>
      <c r="I6" s="7" t="s">
        <v>30</v>
      </c>
      <c r="J6" s="4" t="s">
        <v>33</v>
      </c>
      <c r="K6" s="7" t="s">
        <v>30</v>
      </c>
      <c r="L6" s="4">
        <v>26550000</v>
      </c>
      <c r="M6" s="9" t="s">
        <v>28</v>
      </c>
      <c r="N6" s="4">
        <v>16840000</v>
      </c>
    </row>
    <row r="7" spans="1:14" x14ac:dyDescent="0.2">
      <c r="A7" s="9" t="s">
        <v>30</v>
      </c>
      <c r="B7" s="2">
        <v>27390000</v>
      </c>
      <c r="C7" s="19" t="s">
        <v>34</v>
      </c>
      <c r="D7" s="10">
        <v>19691000</v>
      </c>
      <c r="E7" s="7" t="s">
        <v>35</v>
      </c>
      <c r="F7" s="4" t="s">
        <v>31</v>
      </c>
      <c r="G7" s="7" t="s">
        <v>34</v>
      </c>
      <c r="H7" s="4">
        <v>19390000</v>
      </c>
      <c r="I7" s="7" t="s">
        <v>36</v>
      </c>
      <c r="J7" s="4">
        <v>19690000</v>
      </c>
      <c r="K7" s="7" t="s">
        <v>35</v>
      </c>
      <c r="L7" s="4">
        <v>23890000</v>
      </c>
      <c r="M7" s="9" t="s">
        <v>36</v>
      </c>
      <c r="N7" s="4">
        <v>19990000</v>
      </c>
    </row>
    <row r="8" spans="1:14" x14ac:dyDescent="0.2">
      <c r="A8" s="9" t="s">
        <v>37</v>
      </c>
      <c r="B8" s="1">
        <v>13990000</v>
      </c>
      <c r="C8" s="19" t="s">
        <v>38</v>
      </c>
      <c r="D8" s="10">
        <v>16622000</v>
      </c>
      <c r="E8" s="7" t="s">
        <v>36</v>
      </c>
      <c r="F8" s="3">
        <v>19690000</v>
      </c>
      <c r="G8" s="7" t="s">
        <v>39</v>
      </c>
      <c r="H8" s="3" t="s">
        <v>31</v>
      </c>
      <c r="I8" s="7" t="s">
        <v>40</v>
      </c>
      <c r="J8" s="4">
        <v>16990000</v>
      </c>
      <c r="K8" s="7" t="s">
        <v>36</v>
      </c>
      <c r="L8" s="4">
        <v>19690000</v>
      </c>
      <c r="M8" s="9" t="s">
        <v>41</v>
      </c>
      <c r="N8" s="4" t="s">
        <v>33</v>
      </c>
    </row>
    <row r="9" spans="1:14" ht="28" x14ac:dyDescent="0.2">
      <c r="A9" s="9" t="s">
        <v>42</v>
      </c>
      <c r="B9" s="1">
        <v>11990000</v>
      </c>
      <c r="C9" s="19" t="s">
        <v>37</v>
      </c>
      <c r="D9" s="10">
        <v>13652000</v>
      </c>
      <c r="E9" s="7" t="s">
        <v>43</v>
      </c>
      <c r="F9" s="3">
        <v>16690000</v>
      </c>
      <c r="G9" s="7" t="s">
        <v>29</v>
      </c>
      <c r="H9" s="3">
        <v>25590000</v>
      </c>
      <c r="I9" s="7" t="s">
        <v>37</v>
      </c>
      <c r="J9" s="4">
        <v>13390000</v>
      </c>
      <c r="K9" s="7" t="s">
        <v>44</v>
      </c>
      <c r="L9" s="4">
        <v>16990000</v>
      </c>
      <c r="M9" s="9" t="s">
        <v>45</v>
      </c>
      <c r="N9" s="3">
        <v>13190000</v>
      </c>
    </row>
    <row r="10" spans="1:14" x14ac:dyDescent="0.2">
      <c r="A10" s="9" t="s">
        <v>46</v>
      </c>
      <c r="B10" s="2">
        <v>8990000</v>
      </c>
      <c r="C10" s="19" t="s">
        <v>42</v>
      </c>
      <c r="D10" s="10">
        <v>11870000</v>
      </c>
      <c r="E10" s="7" t="s">
        <v>37</v>
      </c>
      <c r="F10" s="3">
        <v>13690000</v>
      </c>
      <c r="G10" s="7" t="s">
        <v>37</v>
      </c>
      <c r="H10" s="3">
        <v>13590000</v>
      </c>
      <c r="I10" s="7" t="s">
        <v>42</v>
      </c>
      <c r="J10" s="4">
        <v>11990000</v>
      </c>
      <c r="K10" s="7" t="s">
        <v>37</v>
      </c>
      <c r="L10" s="4">
        <v>13390000</v>
      </c>
      <c r="M10" s="9" t="s">
        <v>47</v>
      </c>
      <c r="N10" s="4">
        <v>11990000</v>
      </c>
    </row>
    <row r="11" spans="1:14" x14ac:dyDescent="0.2">
      <c r="A11" s="9" t="s">
        <v>48</v>
      </c>
      <c r="B11" s="2">
        <v>27990000</v>
      </c>
      <c r="C11" s="19" t="s">
        <v>46</v>
      </c>
      <c r="D11" s="11">
        <v>8900000</v>
      </c>
      <c r="E11" s="7" t="s">
        <v>42</v>
      </c>
      <c r="F11" s="3">
        <v>11890000</v>
      </c>
      <c r="G11" s="7" t="s">
        <v>47</v>
      </c>
      <c r="H11" s="3">
        <v>11790000</v>
      </c>
      <c r="I11" s="7" t="s">
        <v>46</v>
      </c>
      <c r="J11" s="4">
        <v>8790000</v>
      </c>
      <c r="K11" s="7" t="s">
        <v>42</v>
      </c>
      <c r="L11" s="4">
        <v>12290000</v>
      </c>
      <c r="M11" s="9" t="s">
        <v>46</v>
      </c>
      <c r="N11" s="4">
        <v>8790000</v>
      </c>
    </row>
    <row r="12" spans="1:14" ht="28" x14ac:dyDescent="0.2">
      <c r="A12" s="9" t="s">
        <v>49</v>
      </c>
      <c r="B12" s="1">
        <v>32690000</v>
      </c>
      <c r="C12" s="19" t="s">
        <v>48</v>
      </c>
      <c r="D12" s="11">
        <v>27790000</v>
      </c>
      <c r="E12" s="7" t="s">
        <v>46</v>
      </c>
      <c r="F12" s="3">
        <v>8940000</v>
      </c>
      <c r="G12" s="7" t="s">
        <v>46</v>
      </c>
      <c r="H12" s="4">
        <v>8790000</v>
      </c>
      <c r="I12" s="7" t="s">
        <v>48</v>
      </c>
      <c r="J12" s="4">
        <v>26890000</v>
      </c>
      <c r="K12" s="7" t="s">
        <v>46</v>
      </c>
      <c r="L12" s="4">
        <v>8790000</v>
      </c>
      <c r="M12" s="9" t="s">
        <v>50</v>
      </c>
      <c r="N12" s="4">
        <v>19990000</v>
      </c>
    </row>
    <row r="13" spans="1:14" ht="28" x14ac:dyDescent="0.2">
      <c r="A13" s="9" t="s">
        <v>51</v>
      </c>
      <c r="B13" s="1">
        <v>38690000</v>
      </c>
      <c r="C13" s="19" t="s">
        <v>49</v>
      </c>
      <c r="D13" s="10">
        <v>32490000</v>
      </c>
      <c r="E13" s="7" t="s">
        <v>48</v>
      </c>
      <c r="F13" s="5">
        <v>27890000</v>
      </c>
      <c r="G13" s="7" t="s">
        <v>48</v>
      </c>
      <c r="H13" s="4">
        <v>27990000</v>
      </c>
      <c r="I13" s="7" t="s">
        <v>49</v>
      </c>
      <c r="J13" s="4">
        <v>32990000</v>
      </c>
      <c r="K13" s="7" t="s">
        <v>48</v>
      </c>
      <c r="L13" s="3">
        <v>27350000</v>
      </c>
      <c r="M13" s="9" t="s">
        <v>52</v>
      </c>
      <c r="N13" s="4">
        <v>13990000</v>
      </c>
    </row>
    <row r="14" spans="1:14" ht="28" x14ac:dyDescent="0.2">
      <c r="A14" s="9" t="s">
        <v>53</v>
      </c>
      <c r="B14" s="2">
        <v>79490000</v>
      </c>
      <c r="C14" s="19" t="s">
        <v>51</v>
      </c>
      <c r="D14" s="10">
        <v>38790000</v>
      </c>
      <c r="E14" s="7" t="s">
        <v>49</v>
      </c>
      <c r="F14" s="4" t="s">
        <v>31</v>
      </c>
      <c r="G14" s="7" t="s">
        <v>49</v>
      </c>
      <c r="H14" s="3">
        <v>32490000</v>
      </c>
      <c r="I14" s="7" t="s">
        <v>51</v>
      </c>
      <c r="J14" s="4">
        <v>37490000</v>
      </c>
      <c r="K14" s="7" t="s">
        <v>49</v>
      </c>
      <c r="L14" s="3">
        <v>32450000</v>
      </c>
      <c r="M14" s="9" t="s">
        <v>54</v>
      </c>
      <c r="N14" s="4" t="s">
        <v>55</v>
      </c>
    </row>
    <row r="15" spans="1:14" ht="28" x14ac:dyDescent="0.2">
      <c r="A15" s="9" t="s">
        <v>56</v>
      </c>
      <c r="B15" s="1">
        <v>18690000</v>
      </c>
      <c r="C15" s="19" t="s">
        <v>53</v>
      </c>
      <c r="D15" s="11">
        <v>79290000</v>
      </c>
      <c r="E15" s="7" t="s">
        <v>51</v>
      </c>
      <c r="F15" s="4" t="s">
        <v>31</v>
      </c>
      <c r="G15" s="7" t="s">
        <v>51</v>
      </c>
      <c r="H15" s="3">
        <v>37690000</v>
      </c>
      <c r="I15" s="7" t="s">
        <v>53</v>
      </c>
      <c r="J15" s="4" t="s">
        <v>33</v>
      </c>
      <c r="K15" s="7" t="s">
        <v>51</v>
      </c>
      <c r="L15" s="4">
        <v>37490000</v>
      </c>
      <c r="M15" s="9" t="s">
        <v>57</v>
      </c>
      <c r="N15" s="3">
        <v>9890000</v>
      </c>
    </row>
    <row r="16" spans="1:14" ht="28" x14ac:dyDescent="0.2">
      <c r="A16" s="9" t="s">
        <v>58</v>
      </c>
      <c r="B16" s="2">
        <v>24990000</v>
      </c>
      <c r="C16" s="19" t="s">
        <v>56</v>
      </c>
      <c r="D16" s="11">
        <v>18305000</v>
      </c>
      <c r="E16" s="7" t="s">
        <v>53</v>
      </c>
      <c r="F16" s="5">
        <v>79190000</v>
      </c>
      <c r="G16" s="7" t="s">
        <v>53</v>
      </c>
      <c r="H16" s="4">
        <v>77990000</v>
      </c>
      <c r="I16" s="7" t="s">
        <v>56</v>
      </c>
      <c r="J16" s="4">
        <v>18290000</v>
      </c>
      <c r="K16" s="7" t="s">
        <v>53</v>
      </c>
      <c r="L16" s="3">
        <v>76990000</v>
      </c>
      <c r="M16" s="9" t="s">
        <v>59</v>
      </c>
      <c r="N16" s="4">
        <v>7090000</v>
      </c>
    </row>
    <row r="17" spans="1:14" x14ac:dyDescent="0.2">
      <c r="A17" s="9" t="s">
        <v>50</v>
      </c>
      <c r="B17" s="2">
        <v>20990000</v>
      </c>
      <c r="C17" s="19" t="s">
        <v>58</v>
      </c>
      <c r="D17" s="11">
        <v>24790000</v>
      </c>
      <c r="E17" s="7" t="s">
        <v>56</v>
      </c>
      <c r="F17" s="3">
        <v>18390000</v>
      </c>
      <c r="G17" s="7" t="s">
        <v>56</v>
      </c>
      <c r="H17" s="3">
        <v>18490000</v>
      </c>
      <c r="I17" s="7" t="s">
        <v>58</v>
      </c>
      <c r="J17" s="4">
        <v>24590000</v>
      </c>
      <c r="K17" s="7" t="s">
        <v>56</v>
      </c>
      <c r="L17" s="4">
        <v>18240000</v>
      </c>
      <c r="M17" s="9" t="s">
        <v>60</v>
      </c>
      <c r="N17" s="4">
        <v>6990000</v>
      </c>
    </row>
    <row r="18" spans="1:14" ht="28" x14ac:dyDescent="0.2">
      <c r="A18" s="9" t="s">
        <v>52</v>
      </c>
      <c r="B18" s="1">
        <v>14390000</v>
      </c>
      <c r="C18" s="19" t="s">
        <v>50</v>
      </c>
      <c r="D18" s="11">
        <v>20790000</v>
      </c>
      <c r="E18" s="7" t="s">
        <v>58</v>
      </c>
      <c r="F18" s="3">
        <v>24890000</v>
      </c>
      <c r="G18" s="7" t="s">
        <v>58</v>
      </c>
      <c r="H18" s="4">
        <v>24790000</v>
      </c>
      <c r="I18" s="7" t="s">
        <v>61</v>
      </c>
      <c r="J18" s="4">
        <v>29790000</v>
      </c>
      <c r="K18" s="7" t="s">
        <v>58</v>
      </c>
      <c r="L18" s="3">
        <v>24590000</v>
      </c>
      <c r="M18" s="9" t="s">
        <v>62</v>
      </c>
      <c r="N18" s="3">
        <v>8690000</v>
      </c>
    </row>
    <row r="19" spans="1:14" ht="28" x14ac:dyDescent="0.2">
      <c r="A19" s="9" t="s">
        <v>54</v>
      </c>
      <c r="B19" s="1">
        <v>12390000</v>
      </c>
      <c r="C19" s="19" t="s">
        <v>52</v>
      </c>
      <c r="D19" s="10">
        <v>14246000</v>
      </c>
      <c r="E19" s="7" t="s">
        <v>61</v>
      </c>
      <c r="F19" s="4" t="s">
        <v>31</v>
      </c>
      <c r="G19" s="7" t="s">
        <v>63</v>
      </c>
      <c r="H19" s="4" t="s">
        <v>31</v>
      </c>
      <c r="I19" s="7" t="s">
        <v>50</v>
      </c>
      <c r="J19" s="4">
        <v>19990000</v>
      </c>
      <c r="K19" s="7" t="s">
        <v>61</v>
      </c>
      <c r="L19" s="4">
        <v>29290000</v>
      </c>
      <c r="M19" s="9" t="s">
        <v>64</v>
      </c>
      <c r="N19" s="4">
        <v>9990000</v>
      </c>
    </row>
    <row r="20" spans="1:14" ht="28" x14ac:dyDescent="0.2">
      <c r="A20" s="9" t="s">
        <v>57</v>
      </c>
      <c r="B20" s="1">
        <v>10290000</v>
      </c>
      <c r="C20" s="19" t="s">
        <v>54</v>
      </c>
      <c r="D20" s="11">
        <v>12266000</v>
      </c>
      <c r="E20" s="7" t="s">
        <v>50</v>
      </c>
      <c r="F20" s="3">
        <v>20390000</v>
      </c>
      <c r="G20" s="7" t="s">
        <v>50</v>
      </c>
      <c r="H20" s="3">
        <v>20790000</v>
      </c>
      <c r="I20" s="7" t="s">
        <v>52</v>
      </c>
      <c r="J20" s="4">
        <v>14390000</v>
      </c>
      <c r="K20" s="7" t="s">
        <v>52</v>
      </c>
      <c r="L20" s="4">
        <v>14390000</v>
      </c>
      <c r="M20" s="9" t="s">
        <v>65</v>
      </c>
      <c r="N20" s="4">
        <v>4990000</v>
      </c>
    </row>
    <row r="21" spans="1:14" ht="28" x14ac:dyDescent="0.2">
      <c r="A21" s="9" t="s">
        <v>59</v>
      </c>
      <c r="B21" s="1">
        <v>7090000</v>
      </c>
      <c r="C21" s="19" t="s">
        <v>66</v>
      </c>
      <c r="D21" s="10">
        <v>10187000</v>
      </c>
      <c r="E21" s="7" t="s">
        <v>52</v>
      </c>
      <c r="F21" s="3">
        <v>14390000</v>
      </c>
      <c r="G21" s="7" t="s">
        <v>52</v>
      </c>
      <c r="H21" s="3">
        <v>14390000</v>
      </c>
      <c r="I21" s="7" t="s">
        <v>54</v>
      </c>
      <c r="J21" s="4">
        <v>11190000</v>
      </c>
      <c r="K21" s="7" t="s">
        <v>54</v>
      </c>
      <c r="L21" s="4">
        <v>10940000</v>
      </c>
      <c r="M21" s="9" t="s">
        <v>67</v>
      </c>
      <c r="N21" s="4">
        <v>5690000</v>
      </c>
    </row>
    <row r="22" spans="1:14" ht="28" x14ac:dyDescent="0.2">
      <c r="A22" s="9" t="s">
        <v>68</v>
      </c>
      <c r="B22" s="2">
        <v>12890000</v>
      </c>
      <c r="C22" s="19" t="s">
        <v>59</v>
      </c>
      <c r="D22" s="10">
        <v>7019000</v>
      </c>
      <c r="E22" s="7" t="s">
        <v>54</v>
      </c>
      <c r="F22" s="3">
        <v>11890000</v>
      </c>
      <c r="G22" s="7" t="s">
        <v>54</v>
      </c>
      <c r="H22" s="4">
        <v>11990000</v>
      </c>
      <c r="I22" s="7" t="s">
        <v>66</v>
      </c>
      <c r="J22" s="4">
        <v>9990000</v>
      </c>
      <c r="K22" s="7" t="s">
        <v>66</v>
      </c>
      <c r="L22" s="3">
        <v>9890000</v>
      </c>
      <c r="M22" s="9" t="s">
        <v>69</v>
      </c>
      <c r="N22" s="4">
        <v>14790000</v>
      </c>
    </row>
    <row r="23" spans="1:14" ht="28" x14ac:dyDescent="0.2">
      <c r="A23" s="9" t="s">
        <v>62</v>
      </c>
      <c r="B23" s="2">
        <v>10190000</v>
      </c>
      <c r="C23" s="19" t="s">
        <v>68</v>
      </c>
      <c r="D23" s="10">
        <v>12167000</v>
      </c>
      <c r="E23" s="7" t="s">
        <v>66</v>
      </c>
      <c r="F23" s="3">
        <v>9940000</v>
      </c>
      <c r="G23" s="7" t="s">
        <v>70</v>
      </c>
      <c r="H23" s="3">
        <v>6990000</v>
      </c>
      <c r="I23" s="7" t="s">
        <v>59</v>
      </c>
      <c r="J23" s="4">
        <v>6990000</v>
      </c>
      <c r="K23" s="7" t="s">
        <v>59</v>
      </c>
      <c r="L23" s="4">
        <v>6990000</v>
      </c>
      <c r="M23" s="9" t="s">
        <v>71</v>
      </c>
      <c r="N23" s="4">
        <v>19690000</v>
      </c>
    </row>
    <row r="24" spans="1:14" x14ac:dyDescent="0.2">
      <c r="A24" s="9" t="s">
        <v>72</v>
      </c>
      <c r="B24" s="1">
        <v>6190000</v>
      </c>
      <c r="C24" s="19" t="s">
        <v>62</v>
      </c>
      <c r="D24" s="10">
        <v>9494000</v>
      </c>
      <c r="E24" s="7" t="s">
        <v>59</v>
      </c>
      <c r="F24" s="3">
        <v>7140000</v>
      </c>
      <c r="G24" s="7" t="s">
        <v>73</v>
      </c>
      <c r="H24" s="3">
        <v>9890000</v>
      </c>
      <c r="I24" s="7" t="s">
        <v>68</v>
      </c>
      <c r="J24" s="4">
        <v>11890000</v>
      </c>
      <c r="K24" s="7" t="s">
        <v>74</v>
      </c>
      <c r="L24" s="4">
        <v>11740000</v>
      </c>
      <c r="M24" s="9" t="s">
        <v>75</v>
      </c>
      <c r="N24" s="4">
        <v>5390000</v>
      </c>
    </row>
    <row r="25" spans="1:14" x14ac:dyDescent="0.2">
      <c r="A25" s="9" t="s">
        <v>76</v>
      </c>
      <c r="B25" s="2" t="s">
        <v>31</v>
      </c>
      <c r="C25" s="19" t="s">
        <v>72</v>
      </c>
      <c r="D25" s="10">
        <v>5930000</v>
      </c>
      <c r="E25" s="7" t="s">
        <v>68</v>
      </c>
      <c r="F25" s="3">
        <v>12290000</v>
      </c>
      <c r="G25" s="7" t="s">
        <v>68</v>
      </c>
      <c r="H25" s="3">
        <v>12290000</v>
      </c>
      <c r="I25" s="7" t="s">
        <v>62</v>
      </c>
      <c r="J25" s="4">
        <v>8690000</v>
      </c>
      <c r="K25" s="7" t="s">
        <v>62</v>
      </c>
      <c r="L25" s="4">
        <v>8940000</v>
      </c>
      <c r="M25" s="9" t="s">
        <v>77</v>
      </c>
      <c r="N25" s="4">
        <v>3790000</v>
      </c>
    </row>
    <row r="26" spans="1:14" x14ac:dyDescent="0.2">
      <c r="A26" s="9" t="s">
        <v>60</v>
      </c>
      <c r="B26" s="2" t="s">
        <v>33</v>
      </c>
      <c r="C26" s="19" t="s">
        <v>78</v>
      </c>
      <c r="D26" s="11">
        <v>20790000</v>
      </c>
      <c r="E26" s="7" t="s">
        <v>62</v>
      </c>
      <c r="F26" s="3">
        <v>9440000</v>
      </c>
      <c r="G26" s="7" t="s">
        <v>79</v>
      </c>
      <c r="H26" s="4">
        <v>5790000</v>
      </c>
      <c r="I26" s="7" t="s">
        <v>72</v>
      </c>
      <c r="J26" s="4" t="s">
        <v>33</v>
      </c>
      <c r="K26" s="7" t="s">
        <v>72</v>
      </c>
      <c r="L26" s="4">
        <v>5790000</v>
      </c>
      <c r="M26" s="9" t="s">
        <v>80</v>
      </c>
      <c r="N26" s="4" t="s">
        <v>81</v>
      </c>
    </row>
    <row r="27" spans="1:14" x14ac:dyDescent="0.2">
      <c r="A27" s="9" t="s">
        <v>82</v>
      </c>
      <c r="B27" s="2">
        <v>21990000</v>
      </c>
      <c r="C27" s="19" t="s">
        <v>60</v>
      </c>
      <c r="D27" s="10" t="s">
        <v>31</v>
      </c>
      <c r="E27" s="7" t="s">
        <v>78</v>
      </c>
      <c r="F27" s="3">
        <v>20890000</v>
      </c>
      <c r="G27" s="13" t="s">
        <v>62</v>
      </c>
      <c r="H27" s="14">
        <v>8990000</v>
      </c>
      <c r="I27" s="15" t="s">
        <v>78</v>
      </c>
      <c r="J27" s="16">
        <v>20890000</v>
      </c>
      <c r="K27" s="13" t="s">
        <v>78</v>
      </c>
      <c r="L27" s="16">
        <v>20890000</v>
      </c>
    </row>
    <row r="28" spans="1:14" x14ac:dyDescent="0.2">
      <c r="A28" s="9" t="s">
        <v>83</v>
      </c>
      <c r="B28" s="2" t="s">
        <v>31</v>
      </c>
      <c r="C28" s="19" t="s">
        <v>84</v>
      </c>
      <c r="D28" s="11" t="s">
        <v>31</v>
      </c>
      <c r="E28" s="7" t="s">
        <v>85</v>
      </c>
      <c r="F28" s="4" t="s">
        <v>31</v>
      </c>
      <c r="G28" s="7" t="s">
        <v>78</v>
      </c>
      <c r="H28" s="4">
        <v>20990000</v>
      </c>
      <c r="I28" s="12" t="s">
        <v>86</v>
      </c>
      <c r="J28" s="4">
        <v>5290000</v>
      </c>
      <c r="K28" s="7" t="s">
        <v>86</v>
      </c>
      <c r="L28" s="4">
        <v>5890000</v>
      </c>
    </row>
    <row r="29" spans="1:14" x14ac:dyDescent="0.2">
      <c r="A29" s="9" t="s">
        <v>87</v>
      </c>
      <c r="B29" s="2" t="s">
        <v>31</v>
      </c>
      <c r="C29" s="19" t="s">
        <v>87</v>
      </c>
      <c r="D29" s="11" t="s">
        <v>31</v>
      </c>
      <c r="E29" s="7" t="s">
        <v>86</v>
      </c>
      <c r="F29" s="3">
        <v>5940000</v>
      </c>
      <c r="G29" s="7" t="s">
        <v>86</v>
      </c>
      <c r="H29" s="4" t="s">
        <v>31</v>
      </c>
      <c r="I29" s="12" t="s">
        <v>60</v>
      </c>
      <c r="J29" s="4">
        <v>7490000</v>
      </c>
      <c r="K29" s="7" t="s">
        <v>60</v>
      </c>
      <c r="L29" s="4" t="s">
        <v>33</v>
      </c>
    </row>
    <row r="30" spans="1:14" x14ac:dyDescent="0.2">
      <c r="A30" s="9" t="s">
        <v>88</v>
      </c>
      <c r="B30" s="2">
        <v>6190000</v>
      </c>
      <c r="C30" s="19" t="s">
        <v>88</v>
      </c>
      <c r="D30" s="10">
        <v>5590000</v>
      </c>
      <c r="E30" s="7" t="s">
        <v>60</v>
      </c>
      <c r="F30" s="4" t="s">
        <v>31</v>
      </c>
      <c r="G30" s="7" t="s">
        <v>60</v>
      </c>
      <c r="H30" s="4" t="s">
        <v>31</v>
      </c>
      <c r="I30" s="12" t="s">
        <v>84</v>
      </c>
      <c r="J30" s="3">
        <v>14990000</v>
      </c>
      <c r="K30" s="7" t="s">
        <v>84</v>
      </c>
      <c r="L30" s="4" t="s">
        <v>33</v>
      </c>
    </row>
    <row r="31" spans="1:14" x14ac:dyDescent="0.2">
      <c r="A31" s="9" t="s">
        <v>89</v>
      </c>
      <c r="B31" s="2">
        <v>4390000</v>
      </c>
      <c r="C31" s="19" t="s">
        <v>89</v>
      </c>
      <c r="D31" s="10">
        <v>3890000</v>
      </c>
      <c r="E31" s="7" t="s">
        <v>84</v>
      </c>
      <c r="F31" s="3">
        <v>17390000</v>
      </c>
      <c r="G31" s="7" t="s">
        <v>84</v>
      </c>
      <c r="H31" s="4">
        <v>15990000</v>
      </c>
      <c r="I31" s="12" t="s">
        <v>87</v>
      </c>
      <c r="J31" s="4" t="s">
        <v>33</v>
      </c>
      <c r="K31" s="7" t="s">
        <v>87</v>
      </c>
      <c r="L31" s="4">
        <v>4850000</v>
      </c>
    </row>
    <row r="32" spans="1:14" ht="28" x14ac:dyDescent="0.2">
      <c r="A32" s="9" t="s">
        <v>90</v>
      </c>
      <c r="B32" s="2">
        <v>2790000</v>
      </c>
      <c r="C32" s="19" t="s">
        <v>90</v>
      </c>
      <c r="D32" s="11">
        <v>2650000</v>
      </c>
      <c r="E32" s="7" t="s">
        <v>87</v>
      </c>
      <c r="F32" s="4" t="s">
        <v>31</v>
      </c>
      <c r="G32" s="7" t="s">
        <v>87</v>
      </c>
      <c r="H32" s="4">
        <v>4450000</v>
      </c>
      <c r="I32" s="12" t="s">
        <v>88</v>
      </c>
      <c r="J32" s="4">
        <v>5450000</v>
      </c>
      <c r="K32" s="7" t="s">
        <v>88</v>
      </c>
      <c r="L32" s="4">
        <v>4990000</v>
      </c>
    </row>
    <row r="33" spans="5:12" x14ac:dyDescent="0.2">
      <c r="E33" s="9" t="s">
        <v>88</v>
      </c>
      <c r="F33" s="3">
        <v>5500000</v>
      </c>
      <c r="G33" s="7" t="s">
        <v>88</v>
      </c>
      <c r="H33" s="4">
        <v>5390000</v>
      </c>
      <c r="I33" s="12" t="s">
        <v>89</v>
      </c>
      <c r="J33" s="4">
        <v>3990000</v>
      </c>
      <c r="K33" s="7" t="s">
        <v>89</v>
      </c>
      <c r="L33" s="4">
        <v>3950000</v>
      </c>
    </row>
    <row r="34" spans="5:12" ht="28" x14ac:dyDescent="0.2">
      <c r="E34" s="9" t="s">
        <v>89</v>
      </c>
      <c r="F34" s="3">
        <v>3890000</v>
      </c>
      <c r="G34" s="7" t="s">
        <v>89</v>
      </c>
      <c r="H34" s="3">
        <v>3890000</v>
      </c>
      <c r="I34" s="12" t="s">
        <v>90</v>
      </c>
      <c r="J34" s="4">
        <v>2690000</v>
      </c>
      <c r="K34" s="7" t="s">
        <v>90</v>
      </c>
      <c r="L34" s="4">
        <v>2750000</v>
      </c>
    </row>
    <row r="35" spans="5:12" ht="28" x14ac:dyDescent="0.2">
      <c r="E35" s="9" t="s">
        <v>80</v>
      </c>
      <c r="F35" s="5">
        <v>2650000</v>
      </c>
      <c r="G35" s="7" t="s">
        <v>90</v>
      </c>
      <c r="H35" s="3">
        <v>2650000</v>
      </c>
      <c r="I35" s="8"/>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EABC-A746-804A-AFF6-BE60A3469EE8}">
  <sheetPr codeName="Sheet2"/>
  <dimension ref="A1:J77"/>
  <sheetViews>
    <sheetView workbookViewId="0">
      <selection activeCell="E2" sqref="E2"/>
    </sheetView>
  </sheetViews>
  <sheetFormatPr baseColWidth="10" defaultColWidth="11" defaultRowHeight="16" x14ac:dyDescent="0.2"/>
  <cols>
    <col min="1" max="1" width="25.33203125" bestFit="1" customWidth="1"/>
    <col min="9" max="9" width="25.33203125" bestFit="1" customWidth="1"/>
  </cols>
  <sheetData>
    <row r="1" spans="1:10" x14ac:dyDescent="0.2">
      <c r="B1" s="22" t="s">
        <v>0</v>
      </c>
      <c r="C1" s="22" t="s">
        <v>1</v>
      </c>
      <c r="D1" s="22" t="s">
        <v>2</v>
      </c>
      <c r="E1" s="22" t="s">
        <v>3</v>
      </c>
      <c r="F1" s="22" t="s">
        <v>91</v>
      </c>
      <c r="G1" s="22" t="s">
        <v>5</v>
      </c>
      <c r="I1" t="s">
        <v>92</v>
      </c>
    </row>
    <row r="2" spans="1:10" x14ac:dyDescent="0.2">
      <c r="A2" t="s">
        <v>9</v>
      </c>
      <c r="B2" s="3">
        <v>19390000</v>
      </c>
      <c r="C2" s="20">
        <v>19390000</v>
      </c>
      <c r="D2" s="3">
        <v>19290000</v>
      </c>
      <c r="E2" s="4">
        <v>19290000</v>
      </c>
      <c r="F2" s="4">
        <v>18790000</v>
      </c>
      <c r="G2" s="4">
        <v>18850000</v>
      </c>
      <c r="I2" t="s">
        <v>10</v>
      </c>
      <c r="J2" s="4">
        <v>18990000</v>
      </c>
    </row>
    <row r="3" spans="1:10" x14ac:dyDescent="0.2">
      <c r="A3" t="s">
        <v>15</v>
      </c>
      <c r="B3" s="4">
        <v>22790000</v>
      </c>
      <c r="C3" s="20">
        <v>22790000</v>
      </c>
      <c r="D3" s="3">
        <v>22490000</v>
      </c>
      <c r="E3" s="4">
        <v>22290000</v>
      </c>
      <c r="F3" s="4">
        <v>21890000</v>
      </c>
      <c r="G3" s="4">
        <v>21890000</v>
      </c>
      <c r="I3" t="s">
        <v>16</v>
      </c>
      <c r="J3" s="4">
        <v>21990000</v>
      </c>
    </row>
    <row r="4" spans="1:10" x14ac:dyDescent="0.2">
      <c r="A4" t="s">
        <v>20</v>
      </c>
      <c r="B4" s="3">
        <v>24990000</v>
      </c>
      <c r="C4" s="20">
        <v>24990000</v>
      </c>
      <c r="D4" s="5">
        <v>24790000</v>
      </c>
      <c r="E4" s="4">
        <v>24590000</v>
      </c>
      <c r="F4" s="4">
        <v>23890000</v>
      </c>
      <c r="G4" s="4">
        <v>24590000</v>
      </c>
      <c r="I4" t="s">
        <v>21</v>
      </c>
      <c r="J4" s="4">
        <v>23990000</v>
      </c>
    </row>
    <row r="5" spans="1:10" x14ac:dyDescent="0.2">
      <c r="A5" t="s">
        <v>26</v>
      </c>
      <c r="B5" s="3">
        <v>29590000</v>
      </c>
      <c r="C5" s="20">
        <v>29590000</v>
      </c>
      <c r="D5" s="5">
        <v>29390000</v>
      </c>
      <c r="E5" s="4">
        <v>29090000</v>
      </c>
      <c r="F5" s="4">
        <v>28690000</v>
      </c>
      <c r="G5" s="4">
        <v>28790000</v>
      </c>
      <c r="I5" t="s">
        <v>27</v>
      </c>
      <c r="J5" s="4">
        <v>28990000</v>
      </c>
    </row>
    <row r="6" spans="1:10" x14ac:dyDescent="0.2">
      <c r="A6" t="s">
        <v>36</v>
      </c>
      <c r="B6" s="4">
        <v>19690000</v>
      </c>
      <c r="C6" s="20">
        <v>19690000</v>
      </c>
      <c r="D6" s="4">
        <v>19590000</v>
      </c>
      <c r="E6" s="4">
        <v>19390000</v>
      </c>
      <c r="F6" s="4">
        <v>19690000</v>
      </c>
      <c r="G6" s="4">
        <v>19690000</v>
      </c>
      <c r="I6" t="s">
        <v>28</v>
      </c>
      <c r="J6" s="3">
        <v>16690000</v>
      </c>
    </row>
    <row r="7" spans="1:10" x14ac:dyDescent="0.2">
      <c r="A7" t="s">
        <v>40</v>
      </c>
      <c r="B7" s="4">
        <v>16790000</v>
      </c>
      <c r="C7" s="20">
        <v>16790000</v>
      </c>
      <c r="D7" s="4">
        <v>16690000</v>
      </c>
      <c r="E7" s="4">
        <v>16990000</v>
      </c>
      <c r="F7" s="4">
        <v>16990000</v>
      </c>
      <c r="G7" s="4">
        <v>16990000</v>
      </c>
      <c r="I7" t="s">
        <v>36</v>
      </c>
      <c r="J7" s="4">
        <v>19990000</v>
      </c>
    </row>
    <row r="8" spans="1:10" x14ac:dyDescent="0.2">
      <c r="A8" t="s">
        <v>37</v>
      </c>
      <c r="B8" s="3">
        <v>13890000</v>
      </c>
      <c r="C8" s="20">
        <v>13890000</v>
      </c>
      <c r="D8" s="4">
        <v>13690000</v>
      </c>
      <c r="E8" s="4">
        <v>13590000</v>
      </c>
      <c r="F8" s="4">
        <v>13390000</v>
      </c>
      <c r="G8" s="4">
        <v>13390000</v>
      </c>
      <c r="I8" t="s">
        <v>41</v>
      </c>
      <c r="J8" s="4" t="s">
        <v>33</v>
      </c>
    </row>
    <row r="9" spans="1:10" x14ac:dyDescent="0.2">
      <c r="A9" t="s">
        <v>42</v>
      </c>
      <c r="B9" s="4">
        <v>11990000</v>
      </c>
      <c r="C9" s="20">
        <v>11870000</v>
      </c>
      <c r="D9" s="4">
        <v>11890000</v>
      </c>
      <c r="E9" s="4">
        <v>11790000</v>
      </c>
      <c r="F9" s="4">
        <v>11990000</v>
      </c>
      <c r="G9" s="4">
        <v>11990000</v>
      </c>
      <c r="I9" t="s">
        <v>45</v>
      </c>
      <c r="J9" s="4">
        <v>13190000</v>
      </c>
    </row>
    <row r="10" spans="1:10" x14ac:dyDescent="0.2">
      <c r="A10" t="s">
        <v>46</v>
      </c>
      <c r="B10" s="4">
        <v>8990000</v>
      </c>
      <c r="C10" s="20">
        <v>8990000</v>
      </c>
      <c r="D10" s="4">
        <v>8940000</v>
      </c>
      <c r="E10" s="4">
        <v>8790000</v>
      </c>
      <c r="F10" s="4">
        <v>8790000</v>
      </c>
      <c r="G10" s="4">
        <v>8790000</v>
      </c>
      <c r="I10" t="s">
        <v>47</v>
      </c>
      <c r="J10" s="4">
        <v>11990000</v>
      </c>
    </row>
    <row r="11" spans="1:10" x14ac:dyDescent="0.2">
      <c r="A11" t="s">
        <v>50</v>
      </c>
      <c r="B11" s="4">
        <v>20990000</v>
      </c>
      <c r="C11" s="20">
        <v>20990000</v>
      </c>
      <c r="D11" s="4">
        <v>20390000</v>
      </c>
      <c r="E11" s="4">
        <v>20790000</v>
      </c>
      <c r="F11" s="4">
        <v>19990000</v>
      </c>
      <c r="G11" s="4">
        <v>20790000</v>
      </c>
      <c r="I11" t="s">
        <v>46</v>
      </c>
      <c r="J11" s="3">
        <v>8590000</v>
      </c>
    </row>
    <row r="12" spans="1:10" x14ac:dyDescent="0.2">
      <c r="A12" t="s">
        <v>52</v>
      </c>
      <c r="B12" s="4">
        <v>14590000</v>
      </c>
      <c r="C12" s="20">
        <v>14590000</v>
      </c>
      <c r="D12" s="4">
        <v>14290000</v>
      </c>
      <c r="E12" s="4">
        <v>14390000</v>
      </c>
      <c r="F12" s="4">
        <v>14390000</v>
      </c>
      <c r="G12" s="4">
        <v>13790000</v>
      </c>
      <c r="I12" t="s">
        <v>50</v>
      </c>
      <c r="J12" s="3">
        <v>19790000</v>
      </c>
    </row>
    <row r="13" spans="1:10" x14ac:dyDescent="0.2">
      <c r="A13" t="s">
        <v>54</v>
      </c>
      <c r="B13" s="4">
        <v>12390000</v>
      </c>
      <c r="C13" s="20">
        <v>12390000</v>
      </c>
      <c r="D13" s="3">
        <v>11890000</v>
      </c>
      <c r="E13" s="4">
        <v>11990000</v>
      </c>
      <c r="F13" s="4">
        <v>11190000</v>
      </c>
      <c r="G13" s="4">
        <v>11190000</v>
      </c>
      <c r="I13" t="s">
        <v>52</v>
      </c>
      <c r="J13" s="3">
        <v>13790000</v>
      </c>
    </row>
    <row r="14" spans="1:10" x14ac:dyDescent="0.2">
      <c r="A14" t="s">
        <v>66</v>
      </c>
      <c r="B14" s="4">
        <v>10290000</v>
      </c>
      <c r="C14" s="20">
        <v>10290000</v>
      </c>
      <c r="D14" s="3">
        <v>9940000</v>
      </c>
      <c r="E14" s="4">
        <v>6990000</v>
      </c>
      <c r="F14" s="4">
        <v>9990000</v>
      </c>
      <c r="G14" s="4">
        <v>9890000</v>
      </c>
      <c r="I14" t="s">
        <v>54</v>
      </c>
      <c r="J14" s="4" t="s">
        <v>55</v>
      </c>
    </row>
    <row r="15" spans="1:10" x14ac:dyDescent="0.2">
      <c r="A15" t="s">
        <v>59</v>
      </c>
      <c r="B15" s="4">
        <v>7190000</v>
      </c>
      <c r="C15" s="20">
        <v>7190000</v>
      </c>
      <c r="D15" s="3">
        <v>7140000</v>
      </c>
      <c r="E15" s="4">
        <v>9890000</v>
      </c>
      <c r="F15" s="4">
        <v>6990000</v>
      </c>
      <c r="G15" s="4">
        <v>6990000</v>
      </c>
      <c r="I15" t="s">
        <v>57</v>
      </c>
      <c r="J15" s="4">
        <v>9890000</v>
      </c>
    </row>
    <row r="16" spans="1:10" x14ac:dyDescent="0.2">
      <c r="A16" t="s">
        <v>68</v>
      </c>
      <c r="B16" s="4">
        <v>12690000</v>
      </c>
      <c r="C16" s="20">
        <v>12290000</v>
      </c>
      <c r="D16" s="3">
        <v>12290000</v>
      </c>
      <c r="E16" s="4">
        <v>12290000</v>
      </c>
      <c r="F16" s="4">
        <v>11890000</v>
      </c>
      <c r="G16" s="4">
        <v>11740000</v>
      </c>
      <c r="I16" t="s">
        <v>59</v>
      </c>
      <c r="J16" s="4">
        <v>7090000</v>
      </c>
    </row>
    <row r="17" spans="1:10" x14ac:dyDescent="0.2">
      <c r="A17" t="s">
        <v>62</v>
      </c>
      <c r="B17" s="4">
        <v>9790000</v>
      </c>
      <c r="C17" s="20">
        <v>9790000</v>
      </c>
      <c r="D17" s="3">
        <v>9440000</v>
      </c>
      <c r="E17" s="4">
        <v>9190000</v>
      </c>
      <c r="F17" s="4">
        <v>8690000</v>
      </c>
      <c r="G17" s="4">
        <v>8940000</v>
      </c>
      <c r="I17" t="s">
        <v>60</v>
      </c>
      <c r="J17" s="4">
        <v>6990000</v>
      </c>
    </row>
    <row r="18" spans="1:10" x14ac:dyDescent="0.2">
      <c r="A18" t="s">
        <v>78</v>
      </c>
      <c r="B18" s="4">
        <v>21990000</v>
      </c>
      <c r="C18" s="20">
        <v>20990000</v>
      </c>
      <c r="D18" s="3">
        <v>20890000</v>
      </c>
      <c r="E18" s="4">
        <v>20990000</v>
      </c>
      <c r="F18" s="4">
        <v>20890000</v>
      </c>
      <c r="G18" s="4">
        <v>20890000</v>
      </c>
      <c r="I18" t="s">
        <v>62</v>
      </c>
      <c r="J18" s="4">
        <v>8690000</v>
      </c>
    </row>
    <row r="19" spans="1:10" x14ac:dyDescent="0.2">
      <c r="A19" t="s">
        <v>67</v>
      </c>
      <c r="B19" s="4">
        <v>5990000</v>
      </c>
      <c r="C19" s="20">
        <v>5990000</v>
      </c>
      <c r="D19" s="4">
        <v>5940000</v>
      </c>
      <c r="E19" s="4">
        <v>5790000</v>
      </c>
      <c r="F19" s="4">
        <v>5290000</v>
      </c>
      <c r="G19" s="4">
        <v>5290000</v>
      </c>
      <c r="I19" t="s">
        <v>64</v>
      </c>
      <c r="J19" s="4">
        <v>9990000</v>
      </c>
    </row>
    <row r="20" spans="1:10" x14ac:dyDescent="0.2">
      <c r="A20" t="s">
        <v>84</v>
      </c>
      <c r="B20" s="4" t="s">
        <v>31</v>
      </c>
      <c r="C20" s="21" t="s">
        <v>31</v>
      </c>
      <c r="D20" s="3">
        <v>17390000</v>
      </c>
      <c r="E20" s="4">
        <v>15990000</v>
      </c>
      <c r="F20" s="4">
        <v>14990000</v>
      </c>
      <c r="G20" s="4">
        <v>20890000</v>
      </c>
      <c r="I20" t="s">
        <v>65</v>
      </c>
      <c r="J20" s="4">
        <v>4990000</v>
      </c>
    </row>
    <row r="21" spans="1:10" x14ac:dyDescent="0.2">
      <c r="A21" t="s">
        <v>88</v>
      </c>
      <c r="B21" s="20">
        <v>5790000</v>
      </c>
      <c r="C21" s="20">
        <v>5790000</v>
      </c>
      <c r="D21" s="4">
        <v>5640000</v>
      </c>
      <c r="E21" s="4">
        <v>5590000</v>
      </c>
      <c r="F21" s="4">
        <v>5450000</v>
      </c>
      <c r="G21" s="4">
        <v>4990000</v>
      </c>
      <c r="I21" t="s">
        <v>67</v>
      </c>
      <c r="J21" s="4">
        <v>5490000</v>
      </c>
    </row>
    <row r="22" spans="1:10" x14ac:dyDescent="0.2">
      <c r="A22" t="s">
        <v>89</v>
      </c>
      <c r="B22" s="20">
        <v>4090000</v>
      </c>
      <c r="C22" s="20">
        <v>4090000</v>
      </c>
      <c r="D22" s="4">
        <v>3890000</v>
      </c>
      <c r="E22" s="4">
        <v>3890000</v>
      </c>
      <c r="F22" s="4">
        <v>3990000</v>
      </c>
      <c r="G22" s="4">
        <v>3950000</v>
      </c>
      <c r="I22" t="s">
        <v>69</v>
      </c>
      <c r="J22" s="4">
        <v>14790000</v>
      </c>
    </row>
    <row r="23" spans="1:10" x14ac:dyDescent="0.2">
      <c r="A23" t="s">
        <v>90</v>
      </c>
      <c r="B23" s="20">
        <v>2790000</v>
      </c>
      <c r="C23" s="20">
        <v>2790000</v>
      </c>
      <c r="D23" s="4">
        <v>2650000</v>
      </c>
      <c r="E23" s="4">
        <v>2650000</v>
      </c>
      <c r="F23" s="4">
        <v>2690000</v>
      </c>
      <c r="G23" s="4">
        <v>2750000</v>
      </c>
      <c r="I23" t="s">
        <v>71</v>
      </c>
      <c r="J23" s="4">
        <v>19690000</v>
      </c>
    </row>
    <row r="24" spans="1:10" x14ac:dyDescent="0.2">
      <c r="A24" t="s">
        <v>48</v>
      </c>
      <c r="B24" s="21">
        <v>27790000</v>
      </c>
      <c r="C24" s="21">
        <v>27790000</v>
      </c>
      <c r="D24" s="5">
        <v>27890000</v>
      </c>
      <c r="E24" s="4">
        <v>27990000</v>
      </c>
      <c r="F24" s="4">
        <v>26890000</v>
      </c>
      <c r="G24" s="4">
        <v>26840000</v>
      </c>
      <c r="I24" t="s">
        <v>75</v>
      </c>
      <c r="J24" s="4">
        <v>5390000</v>
      </c>
    </row>
    <row r="25" spans="1:10" x14ac:dyDescent="0.2">
      <c r="A25" t="s">
        <v>49</v>
      </c>
      <c r="B25" s="20">
        <v>32190000</v>
      </c>
      <c r="C25" s="20">
        <v>32190000</v>
      </c>
      <c r="D25" s="4">
        <v>32690000</v>
      </c>
      <c r="E25" s="4">
        <v>31990000</v>
      </c>
      <c r="F25" s="3">
        <v>31990000</v>
      </c>
      <c r="G25" s="4">
        <v>31490000</v>
      </c>
      <c r="I25" t="s">
        <v>77</v>
      </c>
      <c r="J25" s="3">
        <v>3990000</v>
      </c>
    </row>
    <row r="26" spans="1:10" x14ac:dyDescent="0.2">
      <c r="A26" t="s">
        <v>93</v>
      </c>
      <c r="B26" s="20">
        <v>38690000</v>
      </c>
      <c r="C26" s="20">
        <v>38690000</v>
      </c>
      <c r="D26" s="4" t="s">
        <v>31</v>
      </c>
      <c r="E26" s="4">
        <v>37690000</v>
      </c>
      <c r="F26" s="3">
        <v>36990000</v>
      </c>
      <c r="G26" s="4">
        <v>37490000</v>
      </c>
      <c r="I26" t="s">
        <v>80</v>
      </c>
      <c r="J26" s="4" t="s">
        <v>81</v>
      </c>
    </row>
    <row r="27" spans="1:10" x14ac:dyDescent="0.2">
      <c r="A27" t="s">
        <v>94</v>
      </c>
      <c r="B27" s="20">
        <v>18590000</v>
      </c>
      <c r="C27" s="20">
        <v>18590000</v>
      </c>
      <c r="D27" s="3">
        <v>18390000</v>
      </c>
      <c r="E27" s="4">
        <v>18490000</v>
      </c>
      <c r="F27" s="4">
        <v>18290000</v>
      </c>
      <c r="G27" s="4">
        <v>18240000</v>
      </c>
    </row>
    <row r="28" spans="1:10" x14ac:dyDescent="0.2">
      <c r="A28" t="s">
        <v>95</v>
      </c>
      <c r="B28" s="20">
        <v>24990000</v>
      </c>
      <c r="C28" s="20">
        <v>24990000</v>
      </c>
      <c r="D28" s="4" t="s">
        <v>31</v>
      </c>
      <c r="E28" s="4">
        <v>24790000</v>
      </c>
      <c r="F28" s="4">
        <v>24590000</v>
      </c>
      <c r="G28" s="4">
        <v>24590000</v>
      </c>
    </row>
    <row r="29" spans="1:10" x14ac:dyDescent="0.2">
      <c r="A29" t="s">
        <v>96</v>
      </c>
      <c r="B29" s="21" t="s">
        <v>31</v>
      </c>
      <c r="C29" s="21" t="s">
        <v>31</v>
      </c>
      <c r="D29" s="4" t="s">
        <v>31</v>
      </c>
      <c r="E29" s="4" t="s">
        <v>31</v>
      </c>
      <c r="F29" s="4" t="s">
        <v>33</v>
      </c>
      <c r="G29" s="4">
        <v>29290000</v>
      </c>
    </row>
    <row r="32" spans="1:10" ht="16" customHeight="1" x14ac:dyDescent="0.2">
      <c r="A32" s="206" t="s">
        <v>97</v>
      </c>
      <c r="B32" s="207"/>
      <c r="C32" s="207"/>
      <c r="D32" s="207"/>
      <c r="E32" s="207"/>
      <c r="F32" s="207"/>
      <c r="G32" s="207"/>
      <c r="H32" s="207"/>
    </row>
    <row r="33" spans="1:8" ht="16" customHeight="1" x14ac:dyDescent="0.2">
      <c r="A33" s="207"/>
      <c r="B33" s="207"/>
      <c r="C33" s="207"/>
      <c r="D33" s="207"/>
      <c r="E33" s="207"/>
      <c r="F33" s="207"/>
      <c r="G33" s="207"/>
      <c r="H33" s="207"/>
    </row>
    <row r="34" spans="1:8" ht="16" customHeight="1" x14ac:dyDescent="0.2">
      <c r="A34" s="207"/>
      <c r="B34" s="207"/>
      <c r="C34" s="207"/>
      <c r="D34" s="207"/>
      <c r="E34" s="207"/>
      <c r="F34" s="207"/>
      <c r="G34" s="207"/>
      <c r="H34" s="207"/>
    </row>
    <row r="35" spans="1:8" ht="16" customHeight="1" x14ac:dyDescent="0.2">
      <c r="A35" s="207"/>
      <c r="B35" s="207"/>
      <c r="C35" s="207"/>
      <c r="D35" s="207"/>
      <c r="E35" s="207"/>
      <c r="F35" s="207"/>
      <c r="G35" s="207"/>
      <c r="H35" s="207"/>
    </row>
    <row r="36" spans="1:8" ht="16" customHeight="1" x14ac:dyDescent="0.2">
      <c r="A36" s="207"/>
      <c r="B36" s="207"/>
      <c r="C36" s="207"/>
      <c r="D36" s="207"/>
      <c r="E36" s="207"/>
      <c r="F36" s="207"/>
      <c r="G36" s="207"/>
      <c r="H36" s="207"/>
    </row>
    <row r="37" spans="1:8" ht="16" customHeight="1" x14ac:dyDescent="0.2">
      <c r="A37" s="207"/>
      <c r="B37" s="207"/>
      <c r="C37" s="207"/>
      <c r="D37" s="207"/>
      <c r="E37" s="207"/>
      <c r="F37" s="207"/>
      <c r="G37" s="207"/>
      <c r="H37" s="207"/>
    </row>
    <row r="38" spans="1:8" ht="16" customHeight="1" x14ac:dyDescent="0.2">
      <c r="A38" s="207"/>
      <c r="B38" s="207"/>
      <c r="C38" s="207"/>
      <c r="D38" s="207"/>
      <c r="E38" s="207"/>
      <c r="F38" s="207"/>
      <c r="G38" s="207"/>
      <c r="H38" s="207"/>
    </row>
    <row r="39" spans="1:8" ht="16" customHeight="1" x14ac:dyDescent="0.2">
      <c r="A39" s="207"/>
      <c r="B39" s="207"/>
      <c r="C39" s="207"/>
      <c r="D39" s="207"/>
      <c r="E39" s="207"/>
      <c r="F39" s="207"/>
      <c r="G39" s="207"/>
      <c r="H39" s="207"/>
    </row>
    <row r="40" spans="1:8" ht="16" customHeight="1" x14ac:dyDescent="0.2">
      <c r="A40" s="207"/>
      <c r="B40" s="207"/>
      <c r="C40" s="207"/>
      <c r="D40" s="207"/>
      <c r="E40" s="207"/>
      <c r="F40" s="207"/>
      <c r="G40" s="207"/>
      <c r="H40" s="207"/>
    </row>
    <row r="41" spans="1:8" ht="16" customHeight="1" x14ac:dyDescent="0.2">
      <c r="A41" s="207"/>
      <c r="B41" s="207"/>
      <c r="C41" s="207"/>
      <c r="D41" s="207"/>
      <c r="E41" s="207"/>
      <c r="F41" s="207"/>
      <c r="G41" s="207"/>
      <c r="H41" s="207"/>
    </row>
    <row r="42" spans="1:8" ht="16" customHeight="1" x14ac:dyDescent="0.2">
      <c r="A42" s="207"/>
      <c r="B42" s="207"/>
      <c r="C42" s="207"/>
      <c r="D42" s="207"/>
      <c r="E42" s="207"/>
      <c r="F42" s="207"/>
      <c r="G42" s="207"/>
      <c r="H42" s="207"/>
    </row>
    <row r="43" spans="1:8" ht="16" customHeight="1" x14ac:dyDescent="0.2">
      <c r="A43" s="207"/>
      <c r="B43" s="207"/>
      <c r="C43" s="207"/>
      <c r="D43" s="207"/>
      <c r="E43" s="207"/>
      <c r="F43" s="207"/>
      <c r="G43" s="207"/>
      <c r="H43" s="207"/>
    </row>
    <row r="44" spans="1:8" ht="16" customHeight="1" x14ac:dyDescent="0.2">
      <c r="A44" s="207"/>
      <c r="B44" s="207"/>
      <c r="C44" s="207"/>
      <c r="D44" s="207"/>
      <c r="E44" s="207"/>
      <c r="F44" s="207"/>
      <c r="G44" s="207"/>
      <c r="H44" s="207"/>
    </row>
    <row r="45" spans="1:8" ht="16" customHeight="1" x14ac:dyDescent="0.2">
      <c r="A45" s="207"/>
      <c r="B45" s="207"/>
      <c r="C45" s="207"/>
      <c r="D45" s="207"/>
      <c r="E45" s="207"/>
      <c r="F45" s="207"/>
      <c r="G45" s="207"/>
      <c r="H45" s="207"/>
    </row>
    <row r="46" spans="1:8" ht="16" customHeight="1" x14ac:dyDescent="0.2">
      <c r="A46" s="207"/>
      <c r="B46" s="207"/>
      <c r="C46" s="207"/>
      <c r="D46" s="207"/>
      <c r="E46" s="207"/>
      <c r="F46" s="207"/>
      <c r="G46" s="207"/>
      <c r="H46" s="207"/>
    </row>
    <row r="47" spans="1:8" ht="16" customHeight="1" x14ac:dyDescent="0.2">
      <c r="A47" s="207"/>
      <c r="B47" s="207"/>
      <c r="C47" s="207"/>
      <c r="D47" s="207"/>
      <c r="E47" s="207"/>
      <c r="F47" s="207"/>
      <c r="G47" s="207"/>
      <c r="H47" s="207"/>
    </row>
    <row r="48" spans="1:8" ht="16" customHeight="1" x14ac:dyDescent="0.2">
      <c r="A48" s="207"/>
      <c r="B48" s="207"/>
      <c r="C48" s="207"/>
      <c r="D48" s="207"/>
      <c r="E48" s="207"/>
      <c r="F48" s="207"/>
      <c r="G48" s="207"/>
      <c r="H48" s="207"/>
    </row>
    <row r="49" spans="1:8" ht="16" customHeight="1" x14ac:dyDescent="0.2">
      <c r="A49" s="207"/>
      <c r="B49" s="207"/>
      <c r="C49" s="207"/>
      <c r="D49" s="207"/>
      <c r="E49" s="207"/>
      <c r="F49" s="207"/>
      <c r="G49" s="207"/>
      <c r="H49" s="207"/>
    </row>
    <row r="50" spans="1:8" ht="16" customHeight="1" x14ac:dyDescent="0.2">
      <c r="A50" s="207"/>
      <c r="B50" s="207"/>
      <c r="C50" s="207"/>
      <c r="D50" s="207"/>
      <c r="E50" s="207"/>
      <c r="F50" s="207"/>
      <c r="G50" s="207"/>
      <c r="H50" s="207"/>
    </row>
    <row r="51" spans="1:8" ht="16" customHeight="1" x14ac:dyDescent="0.2">
      <c r="A51" s="207"/>
      <c r="B51" s="207"/>
      <c r="C51" s="207"/>
      <c r="D51" s="207"/>
      <c r="E51" s="207"/>
      <c r="F51" s="207"/>
      <c r="G51" s="207"/>
      <c r="H51" s="207"/>
    </row>
    <row r="52" spans="1:8" ht="16" customHeight="1" x14ac:dyDescent="0.2">
      <c r="A52" s="207"/>
      <c r="B52" s="207"/>
      <c r="C52" s="207"/>
      <c r="D52" s="207"/>
      <c r="E52" s="207"/>
      <c r="F52" s="207"/>
      <c r="G52" s="207"/>
      <c r="H52" s="207"/>
    </row>
    <row r="53" spans="1:8" ht="16" customHeight="1" x14ac:dyDescent="0.2">
      <c r="A53" s="207"/>
      <c r="B53" s="207"/>
      <c r="C53" s="207"/>
      <c r="D53" s="207"/>
      <c r="E53" s="207"/>
      <c r="F53" s="207"/>
      <c r="G53" s="207"/>
      <c r="H53" s="207"/>
    </row>
    <row r="54" spans="1:8" ht="16" customHeight="1" x14ac:dyDescent="0.2">
      <c r="A54" s="207"/>
      <c r="B54" s="207"/>
      <c r="C54" s="207"/>
      <c r="D54" s="207"/>
      <c r="E54" s="207"/>
      <c r="F54" s="207"/>
      <c r="G54" s="207"/>
      <c r="H54" s="207"/>
    </row>
    <row r="55" spans="1:8" ht="16" customHeight="1" x14ac:dyDescent="0.2">
      <c r="A55" s="207"/>
      <c r="B55" s="207"/>
      <c r="C55" s="207"/>
      <c r="D55" s="207"/>
      <c r="E55" s="207"/>
      <c r="F55" s="207"/>
      <c r="G55" s="207"/>
      <c r="H55" s="207"/>
    </row>
    <row r="56" spans="1:8" ht="16" customHeight="1" x14ac:dyDescent="0.2">
      <c r="A56" s="207"/>
      <c r="B56" s="207"/>
      <c r="C56" s="207"/>
      <c r="D56" s="207"/>
      <c r="E56" s="207"/>
      <c r="F56" s="207"/>
      <c r="G56" s="207"/>
      <c r="H56" s="207"/>
    </row>
    <row r="57" spans="1:8" x14ac:dyDescent="0.2">
      <c r="A57" s="207"/>
      <c r="B57" s="207"/>
      <c r="C57" s="207"/>
      <c r="D57" s="207"/>
      <c r="E57" s="207"/>
      <c r="F57" s="207"/>
      <c r="G57" s="207"/>
      <c r="H57" s="207"/>
    </row>
    <row r="58" spans="1:8" ht="16" customHeight="1" x14ac:dyDescent="0.2">
      <c r="A58" s="207"/>
      <c r="B58" s="207"/>
      <c r="C58" s="207"/>
      <c r="D58" s="207"/>
      <c r="E58" s="207"/>
      <c r="F58" s="207"/>
      <c r="G58" s="207"/>
      <c r="H58" s="207"/>
    </row>
    <row r="59" spans="1:8" ht="16" customHeight="1" x14ac:dyDescent="0.2">
      <c r="A59" s="207"/>
      <c r="B59" s="207"/>
      <c r="C59" s="207"/>
      <c r="D59" s="207"/>
      <c r="E59" s="207"/>
      <c r="F59" s="207"/>
      <c r="G59" s="207"/>
      <c r="H59" s="207"/>
    </row>
    <row r="60" spans="1:8" ht="16" customHeight="1" x14ac:dyDescent="0.2">
      <c r="A60" s="207"/>
      <c r="B60" s="207"/>
      <c r="C60" s="207"/>
      <c r="D60" s="207"/>
      <c r="E60" s="207"/>
      <c r="F60" s="207"/>
      <c r="G60" s="207"/>
      <c r="H60" s="207"/>
    </row>
    <row r="61" spans="1:8" ht="16" customHeight="1" x14ac:dyDescent="0.2">
      <c r="A61" s="207"/>
      <c r="B61" s="207"/>
      <c r="C61" s="207"/>
      <c r="D61" s="207"/>
      <c r="E61" s="207"/>
      <c r="F61" s="207"/>
      <c r="G61" s="207"/>
      <c r="H61" s="207"/>
    </row>
    <row r="62" spans="1:8" ht="16" customHeight="1" x14ac:dyDescent="0.2">
      <c r="A62" s="207"/>
      <c r="B62" s="207"/>
      <c r="C62" s="207"/>
      <c r="D62" s="207"/>
      <c r="E62" s="207"/>
      <c r="F62" s="207"/>
      <c r="G62" s="207"/>
      <c r="H62" s="207"/>
    </row>
    <row r="63" spans="1:8" ht="16" customHeight="1" x14ac:dyDescent="0.2">
      <c r="A63" s="207"/>
      <c r="B63" s="207"/>
      <c r="C63" s="207"/>
      <c r="D63" s="207"/>
      <c r="E63" s="207"/>
      <c r="F63" s="207"/>
      <c r="G63" s="207"/>
      <c r="H63" s="207"/>
    </row>
    <row r="64" spans="1:8" ht="16" customHeight="1" x14ac:dyDescent="0.2">
      <c r="A64" s="207"/>
      <c r="B64" s="207"/>
      <c r="C64" s="207"/>
      <c r="D64" s="207"/>
      <c r="E64" s="207"/>
      <c r="F64" s="207"/>
      <c r="G64" s="207"/>
      <c r="H64" s="207"/>
    </row>
    <row r="65" spans="1:8" ht="16" customHeight="1" x14ac:dyDescent="0.2">
      <c r="A65" s="207"/>
      <c r="B65" s="207"/>
      <c r="C65" s="207"/>
      <c r="D65" s="207"/>
      <c r="E65" s="207"/>
      <c r="F65" s="207"/>
      <c r="G65" s="207"/>
      <c r="H65" s="207"/>
    </row>
    <row r="66" spans="1:8" ht="16" customHeight="1" x14ac:dyDescent="0.2">
      <c r="A66" s="207"/>
      <c r="B66" s="207"/>
      <c r="C66" s="207"/>
      <c r="D66" s="207"/>
      <c r="E66" s="207"/>
      <c r="F66" s="207"/>
      <c r="G66" s="207"/>
      <c r="H66" s="207"/>
    </row>
    <row r="67" spans="1:8" ht="16" customHeight="1" x14ac:dyDescent="0.2">
      <c r="A67" s="207"/>
      <c r="B67" s="207"/>
      <c r="C67" s="207"/>
      <c r="D67" s="207"/>
      <c r="E67" s="207"/>
      <c r="F67" s="207"/>
      <c r="G67" s="207"/>
      <c r="H67" s="207"/>
    </row>
    <row r="68" spans="1:8" ht="16" customHeight="1" x14ac:dyDescent="0.2">
      <c r="A68" s="207"/>
      <c r="B68" s="207"/>
      <c r="C68" s="207"/>
      <c r="D68" s="207"/>
      <c r="E68" s="207"/>
      <c r="F68" s="207"/>
      <c r="G68" s="207"/>
      <c r="H68" s="207"/>
    </row>
    <row r="69" spans="1:8" ht="16" customHeight="1" x14ac:dyDescent="0.2">
      <c r="A69" s="207"/>
      <c r="B69" s="207"/>
      <c r="C69" s="207"/>
      <c r="D69" s="207"/>
      <c r="E69" s="207"/>
      <c r="F69" s="207"/>
      <c r="G69" s="207"/>
      <c r="H69" s="207"/>
    </row>
    <row r="70" spans="1:8" ht="16" customHeight="1" x14ac:dyDescent="0.2">
      <c r="A70" s="207"/>
      <c r="B70" s="207"/>
      <c r="C70" s="207"/>
      <c r="D70" s="207"/>
      <c r="E70" s="207"/>
      <c r="F70" s="207"/>
      <c r="G70" s="207"/>
      <c r="H70" s="207"/>
    </row>
    <row r="71" spans="1:8" ht="16" customHeight="1" x14ac:dyDescent="0.2">
      <c r="A71" s="207"/>
      <c r="B71" s="207"/>
      <c r="C71" s="207"/>
      <c r="D71" s="207"/>
      <c r="E71" s="207"/>
      <c r="F71" s="207"/>
      <c r="G71" s="207"/>
      <c r="H71" s="207"/>
    </row>
    <row r="72" spans="1:8" ht="16" customHeight="1" x14ac:dyDescent="0.2">
      <c r="A72" s="207"/>
      <c r="B72" s="207"/>
      <c r="C72" s="207"/>
      <c r="D72" s="207"/>
      <c r="E72" s="207"/>
      <c r="F72" s="207"/>
      <c r="G72" s="207"/>
      <c r="H72" s="207"/>
    </row>
    <row r="73" spans="1:8" ht="16" customHeight="1" x14ac:dyDescent="0.2">
      <c r="A73" s="207"/>
      <c r="B73" s="207"/>
      <c r="C73" s="207"/>
      <c r="D73" s="207"/>
      <c r="E73" s="207"/>
      <c r="F73" s="207"/>
      <c r="G73" s="207"/>
      <c r="H73" s="207"/>
    </row>
    <row r="74" spans="1:8" ht="16" customHeight="1" x14ac:dyDescent="0.2">
      <c r="A74" s="207"/>
      <c r="B74" s="207"/>
      <c r="C74" s="207"/>
      <c r="D74" s="207"/>
      <c r="E74" s="207"/>
      <c r="F74" s="207"/>
      <c r="G74" s="207"/>
      <c r="H74" s="207"/>
    </row>
    <row r="75" spans="1:8" ht="16" customHeight="1" x14ac:dyDescent="0.2">
      <c r="A75" s="207"/>
      <c r="B75" s="207"/>
      <c r="C75" s="207"/>
      <c r="D75" s="207"/>
      <c r="E75" s="207"/>
      <c r="F75" s="207"/>
      <c r="G75" s="207"/>
      <c r="H75" s="207"/>
    </row>
    <row r="76" spans="1:8" ht="16" customHeight="1" x14ac:dyDescent="0.2">
      <c r="A76" s="207"/>
      <c r="B76" s="207"/>
      <c r="C76" s="207"/>
      <c r="D76" s="207"/>
      <c r="E76" s="207"/>
      <c r="F76" s="207"/>
      <c r="G76" s="207"/>
      <c r="H76" s="207"/>
    </row>
    <row r="77" spans="1:8" ht="16" customHeight="1" x14ac:dyDescent="0.2">
      <c r="A77" s="207"/>
      <c r="B77" s="207"/>
      <c r="C77" s="207"/>
      <c r="D77" s="207"/>
      <c r="E77" s="207"/>
      <c r="F77" s="207"/>
      <c r="G77" s="207"/>
      <c r="H77" s="207"/>
    </row>
  </sheetData>
  <mergeCells count="1">
    <mergeCell ref="A32:H7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02F0-47B9-B849-ADB5-1CA07CEBFD60}">
  <sheetPr codeName="Sheet3"/>
  <dimension ref="A1:H29"/>
  <sheetViews>
    <sheetView workbookViewId="0">
      <selection activeCell="E2" sqref="E2"/>
    </sheetView>
  </sheetViews>
  <sheetFormatPr baseColWidth="10" defaultColWidth="11" defaultRowHeight="16" x14ac:dyDescent="0.2"/>
  <cols>
    <col min="1" max="1" width="25.33203125" bestFit="1" customWidth="1"/>
    <col min="2" max="2" width="10.1640625" bestFit="1" customWidth="1"/>
    <col min="8" max="8" width="18.6640625" customWidth="1"/>
    <col min="10" max="11" width="25.33203125" bestFit="1" customWidth="1"/>
  </cols>
  <sheetData>
    <row r="1" spans="1:8" x14ac:dyDescent="0.2">
      <c r="B1" t="s">
        <v>0</v>
      </c>
      <c r="C1" t="s">
        <v>1</v>
      </c>
      <c r="D1" t="s">
        <v>2</v>
      </c>
      <c r="E1" t="s">
        <v>3</v>
      </c>
      <c r="F1" t="s">
        <v>91</v>
      </c>
      <c r="G1" t="s">
        <v>5</v>
      </c>
      <c r="H1" t="s">
        <v>92</v>
      </c>
    </row>
    <row r="2" spans="1:8" x14ac:dyDescent="0.2">
      <c r="A2" t="s">
        <v>9</v>
      </c>
      <c r="B2" s="3">
        <v>19290000</v>
      </c>
      <c r="C2" s="20">
        <v>19290000</v>
      </c>
      <c r="D2" s="3">
        <v>19290000</v>
      </c>
      <c r="E2" s="4">
        <v>19290000</v>
      </c>
      <c r="F2" s="3">
        <v>18690000</v>
      </c>
      <c r="G2" s="3">
        <v>18800000</v>
      </c>
      <c r="H2" s="3">
        <v>18490000</v>
      </c>
    </row>
    <row r="3" spans="1:8" x14ac:dyDescent="0.2">
      <c r="A3" t="s">
        <v>15</v>
      </c>
      <c r="B3" s="3">
        <v>22290000</v>
      </c>
      <c r="C3" s="20">
        <v>22290000</v>
      </c>
      <c r="D3" s="3">
        <v>22190000</v>
      </c>
      <c r="E3" s="4">
        <v>22290000</v>
      </c>
      <c r="F3" s="4">
        <v>21890000</v>
      </c>
      <c r="G3" s="4">
        <v>21890000</v>
      </c>
      <c r="H3" s="4">
        <v>21990000</v>
      </c>
    </row>
    <row r="4" spans="1:8" x14ac:dyDescent="0.2">
      <c r="A4" t="s">
        <v>20</v>
      </c>
      <c r="B4" s="3">
        <v>23990000</v>
      </c>
      <c r="C4" s="20">
        <v>23990000</v>
      </c>
      <c r="D4" s="3">
        <v>24390000</v>
      </c>
      <c r="E4" s="4">
        <v>24590000</v>
      </c>
      <c r="F4" s="4">
        <v>23890000</v>
      </c>
      <c r="G4" s="4">
        <v>24590000</v>
      </c>
      <c r="H4" s="4">
        <v>23990000</v>
      </c>
    </row>
    <row r="5" spans="1:8" x14ac:dyDescent="0.2">
      <c r="A5" t="s">
        <v>23</v>
      </c>
      <c r="B5" s="4">
        <v>29590000</v>
      </c>
      <c r="C5" s="21">
        <v>29590000</v>
      </c>
      <c r="D5" s="5">
        <v>29390000</v>
      </c>
      <c r="E5" s="4">
        <v>29090000</v>
      </c>
      <c r="F5" s="4">
        <v>28690000</v>
      </c>
      <c r="G5" s="4">
        <v>28790000</v>
      </c>
      <c r="H5" s="4">
        <v>28990000</v>
      </c>
    </row>
    <row r="6" spans="1:8" x14ac:dyDescent="0.2">
      <c r="A6" t="s">
        <v>36</v>
      </c>
      <c r="B6" s="3">
        <v>19990000</v>
      </c>
      <c r="C6" s="20">
        <v>19390000</v>
      </c>
      <c r="D6" s="3">
        <v>19290000</v>
      </c>
      <c r="E6" s="4">
        <v>19390000</v>
      </c>
      <c r="F6" s="3">
        <v>18990000</v>
      </c>
      <c r="G6" s="4">
        <v>19690000</v>
      </c>
      <c r="H6" s="4">
        <v>19990000</v>
      </c>
    </row>
    <row r="7" spans="1:8" x14ac:dyDescent="0.2">
      <c r="A7" t="s">
        <v>40</v>
      </c>
      <c r="B7" s="3">
        <v>16490000</v>
      </c>
      <c r="C7" s="20">
        <v>16490000</v>
      </c>
      <c r="D7" s="3">
        <v>16390000</v>
      </c>
      <c r="E7" s="4">
        <v>16990000</v>
      </c>
      <c r="F7" s="3">
        <v>16590000</v>
      </c>
      <c r="G7" s="4">
        <v>16990000</v>
      </c>
      <c r="H7" s="4">
        <v>16690000</v>
      </c>
    </row>
    <row r="8" spans="1:8" x14ac:dyDescent="0.2">
      <c r="A8" t="s">
        <v>37</v>
      </c>
      <c r="B8" s="3">
        <v>13790000</v>
      </c>
      <c r="C8" s="20">
        <v>13790000</v>
      </c>
      <c r="D8" s="4">
        <v>13690000</v>
      </c>
      <c r="E8" s="4">
        <v>13590000</v>
      </c>
      <c r="F8" s="4">
        <v>13390000</v>
      </c>
      <c r="G8" s="4">
        <v>13390000</v>
      </c>
      <c r="H8" s="4">
        <v>13190000</v>
      </c>
    </row>
    <row r="9" spans="1:8" x14ac:dyDescent="0.2">
      <c r="A9" t="s">
        <v>42</v>
      </c>
      <c r="B9" s="4">
        <v>11990000</v>
      </c>
      <c r="C9" s="20">
        <v>11990000</v>
      </c>
      <c r="D9" s="4">
        <v>11890000</v>
      </c>
      <c r="E9" s="4">
        <v>11790000</v>
      </c>
      <c r="F9" s="3">
        <v>11790000</v>
      </c>
      <c r="G9" s="4">
        <v>12290000</v>
      </c>
      <c r="H9" s="4">
        <v>11990000</v>
      </c>
    </row>
    <row r="10" spans="1:8" x14ac:dyDescent="0.2">
      <c r="A10" t="s">
        <v>46</v>
      </c>
      <c r="B10" s="3">
        <v>8790000</v>
      </c>
      <c r="C10" s="20">
        <v>8790000</v>
      </c>
      <c r="D10" s="3">
        <v>8740000</v>
      </c>
      <c r="E10" s="4">
        <v>8790000</v>
      </c>
      <c r="F10" s="3">
        <v>8590000</v>
      </c>
      <c r="G10" s="4">
        <v>8790000</v>
      </c>
      <c r="H10" s="4">
        <v>8590000</v>
      </c>
    </row>
    <row r="11" spans="1:8" x14ac:dyDescent="0.2">
      <c r="A11" t="s">
        <v>50</v>
      </c>
      <c r="B11" s="4">
        <v>20990000</v>
      </c>
      <c r="C11" s="21">
        <v>20990000</v>
      </c>
      <c r="D11" s="3">
        <v>20890000</v>
      </c>
      <c r="E11" s="3">
        <v>21190000</v>
      </c>
      <c r="F11" s="4">
        <v>19990000</v>
      </c>
      <c r="G11" s="4">
        <v>20790000</v>
      </c>
      <c r="H11" s="4">
        <v>19790000</v>
      </c>
    </row>
    <row r="12" spans="1:8" x14ac:dyDescent="0.2">
      <c r="A12" t="s">
        <v>52</v>
      </c>
      <c r="B12" s="3">
        <v>14390000</v>
      </c>
      <c r="C12" s="20">
        <v>14390000</v>
      </c>
      <c r="D12" s="3">
        <v>14190000</v>
      </c>
      <c r="E12" s="3">
        <v>14290000</v>
      </c>
      <c r="F12" s="3">
        <v>13990000</v>
      </c>
      <c r="G12" s="4">
        <v>13790000</v>
      </c>
      <c r="H12" s="4">
        <v>13790000</v>
      </c>
    </row>
    <row r="13" spans="1:8" x14ac:dyDescent="0.2">
      <c r="A13" t="s">
        <v>54</v>
      </c>
      <c r="B13" s="4">
        <v>12390000</v>
      </c>
      <c r="C13" s="21">
        <v>12390000</v>
      </c>
      <c r="D13" s="3">
        <v>11890000</v>
      </c>
      <c r="E13" s="4">
        <v>11990000</v>
      </c>
      <c r="F13" s="3">
        <v>11690000</v>
      </c>
      <c r="G13" s="4">
        <v>11190000</v>
      </c>
      <c r="H13" s="4" t="s">
        <v>55</v>
      </c>
    </row>
    <row r="14" spans="1:8" x14ac:dyDescent="0.2">
      <c r="A14" t="s">
        <v>66</v>
      </c>
      <c r="B14" s="3">
        <v>10590000</v>
      </c>
      <c r="C14" s="20">
        <v>10590000</v>
      </c>
      <c r="D14" s="3">
        <v>9940000</v>
      </c>
      <c r="E14" s="24">
        <v>9790000</v>
      </c>
      <c r="F14" s="3">
        <v>9790000</v>
      </c>
      <c r="G14" s="4">
        <v>9890000</v>
      </c>
      <c r="H14" s="4">
        <v>9890000</v>
      </c>
    </row>
    <row r="15" spans="1:8" x14ac:dyDescent="0.2">
      <c r="A15" t="s">
        <v>59</v>
      </c>
      <c r="B15" s="3">
        <v>7090000</v>
      </c>
      <c r="C15" s="20">
        <v>6990000</v>
      </c>
      <c r="D15" s="3">
        <v>7040000</v>
      </c>
      <c r="E15" s="23">
        <v>6990000</v>
      </c>
      <c r="F15" s="3">
        <v>6890000</v>
      </c>
      <c r="G15" s="4">
        <v>6990000</v>
      </c>
      <c r="H15" s="4">
        <v>7090000</v>
      </c>
    </row>
    <row r="16" spans="1:8" x14ac:dyDescent="0.2">
      <c r="A16" t="s">
        <v>68</v>
      </c>
      <c r="B16" s="4">
        <v>12690000</v>
      </c>
      <c r="C16" s="21">
        <v>12290000</v>
      </c>
      <c r="D16" s="3">
        <v>12290000</v>
      </c>
      <c r="E16" s="4">
        <v>12290000</v>
      </c>
      <c r="F16" s="4">
        <v>11890000</v>
      </c>
      <c r="G16" s="3">
        <v>11540000</v>
      </c>
      <c r="H16" s="4">
        <v>11690000</v>
      </c>
    </row>
    <row r="17" spans="1:8" x14ac:dyDescent="0.2">
      <c r="A17" t="s">
        <v>62</v>
      </c>
      <c r="B17" s="3">
        <v>9390000</v>
      </c>
      <c r="C17" s="20">
        <v>9390000</v>
      </c>
      <c r="D17" s="3">
        <v>9440000</v>
      </c>
      <c r="E17" s="3">
        <v>8990000</v>
      </c>
      <c r="F17" s="4">
        <v>8690000</v>
      </c>
      <c r="G17" s="3">
        <v>8740000</v>
      </c>
      <c r="H17" s="4">
        <v>8890000</v>
      </c>
    </row>
    <row r="18" spans="1:8" x14ac:dyDescent="0.2">
      <c r="A18" t="s">
        <v>78</v>
      </c>
      <c r="B18" s="3">
        <v>20990000</v>
      </c>
      <c r="C18" s="21">
        <v>20990000</v>
      </c>
      <c r="D18" s="3">
        <v>20890000</v>
      </c>
      <c r="E18" s="4">
        <v>20990000</v>
      </c>
      <c r="F18" s="4">
        <v>20890000</v>
      </c>
      <c r="G18" s="4">
        <v>20890000</v>
      </c>
      <c r="H18" s="4">
        <v>19690000</v>
      </c>
    </row>
    <row r="19" spans="1:8" x14ac:dyDescent="0.2">
      <c r="A19" t="s">
        <v>67</v>
      </c>
      <c r="B19" s="4">
        <v>5890000</v>
      </c>
      <c r="C19" s="21">
        <v>5990000</v>
      </c>
      <c r="D19" s="4">
        <v>5940000</v>
      </c>
      <c r="E19" s="3">
        <v>5690000</v>
      </c>
      <c r="F19" s="4">
        <v>5690000</v>
      </c>
      <c r="G19" s="4">
        <v>5790000</v>
      </c>
      <c r="H19" s="4">
        <v>5690000</v>
      </c>
    </row>
    <row r="20" spans="1:8" x14ac:dyDescent="0.2">
      <c r="A20" t="s">
        <v>84</v>
      </c>
      <c r="B20" s="4" t="s">
        <v>31</v>
      </c>
      <c r="C20" s="21" t="s">
        <v>31</v>
      </c>
      <c r="D20" s="3">
        <v>17390000</v>
      </c>
      <c r="E20" s="4">
        <v>15990000</v>
      </c>
      <c r="F20" s="4">
        <v>14990000</v>
      </c>
      <c r="G20" s="21" t="s">
        <v>31</v>
      </c>
      <c r="H20" s="4">
        <v>14790000</v>
      </c>
    </row>
    <row r="21" spans="1:8" x14ac:dyDescent="0.2">
      <c r="A21" t="s">
        <v>88</v>
      </c>
      <c r="B21" s="3">
        <v>5390000</v>
      </c>
      <c r="C21" s="20">
        <v>5650000</v>
      </c>
      <c r="D21" s="4">
        <v>5640000</v>
      </c>
      <c r="E21" s="4">
        <v>5590000</v>
      </c>
      <c r="F21" s="4">
        <v>5450000</v>
      </c>
      <c r="G21" s="4">
        <v>4990000</v>
      </c>
      <c r="H21" s="4">
        <v>5390000</v>
      </c>
    </row>
    <row r="22" spans="1:8" x14ac:dyDescent="0.2">
      <c r="A22" t="s">
        <v>89</v>
      </c>
      <c r="B22" s="3">
        <v>4190000</v>
      </c>
      <c r="C22" s="20">
        <v>4199000</v>
      </c>
      <c r="D22" s="3">
        <v>4190000</v>
      </c>
      <c r="E22" s="3">
        <v>3990000</v>
      </c>
      <c r="F22" s="3">
        <v>3850000</v>
      </c>
      <c r="G22" s="4">
        <v>3950000</v>
      </c>
      <c r="H22" s="4">
        <v>3990000</v>
      </c>
    </row>
    <row r="23" spans="1:8" x14ac:dyDescent="0.2">
      <c r="A23" t="s">
        <v>90</v>
      </c>
      <c r="B23" s="3">
        <v>2700000</v>
      </c>
      <c r="C23" s="20">
        <v>2700000</v>
      </c>
      <c r="D23" s="3">
        <v>2690000</v>
      </c>
      <c r="E23" s="3">
        <v>2690000</v>
      </c>
      <c r="F23" s="3">
        <v>2590000</v>
      </c>
      <c r="G23" s="4">
        <v>2750000</v>
      </c>
      <c r="H23" s="4" t="s">
        <v>81</v>
      </c>
    </row>
    <row r="24" spans="1:8" x14ac:dyDescent="0.2">
      <c r="A24" t="s">
        <v>48</v>
      </c>
      <c r="B24" s="3">
        <v>27290000</v>
      </c>
      <c r="C24" s="20">
        <v>27290000</v>
      </c>
      <c r="D24" s="5">
        <v>27890000</v>
      </c>
      <c r="E24" s="3">
        <v>27590000</v>
      </c>
      <c r="F24" s="4">
        <v>26890000</v>
      </c>
      <c r="G24" s="4">
        <v>26840000</v>
      </c>
    </row>
    <row r="25" spans="1:8" x14ac:dyDescent="0.2">
      <c r="A25" t="s">
        <v>49</v>
      </c>
      <c r="B25" s="3">
        <v>31690000</v>
      </c>
      <c r="C25" s="20">
        <v>31690000</v>
      </c>
      <c r="D25" s="3">
        <v>31390000</v>
      </c>
      <c r="E25" s="4">
        <v>31990000</v>
      </c>
      <c r="F25" s="4">
        <v>31990000</v>
      </c>
      <c r="G25" s="4">
        <v>31490000</v>
      </c>
    </row>
    <row r="26" spans="1:8" x14ac:dyDescent="0.2">
      <c r="A26" t="s">
        <v>93</v>
      </c>
      <c r="B26" s="4" t="s">
        <v>31</v>
      </c>
      <c r="C26" s="20">
        <v>38490000</v>
      </c>
      <c r="D26" s="4" t="s">
        <v>31</v>
      </c>
      <c r="E26" s="3">
        <v>38290000</v>
      </c>
      <c r="F26" s="4">
        <v>36990000</v>
      </c>
      <c r="G26" s="4">
        <v>37490000</v>
      </c>
    </row>
    <row r="27" spans="1:8" x14ac:dyDescent="0.2">
      <c r="A27" t="s">
        <v>94</v>
      </c>
      <c r="B27" s="3">
        <v>18190000</v>
      </c>
      <c r="C27" s="20">
        <v>18190000</v>
      </c>
      <c r="D27" s="3">
        <v>18090000</v>
      </c>
      <c r="E27" s="3">
        <v>18390000</v>
      </c>
      <c r="F27" s="3">
        <v>18190000</v>
      </c>
      <c r="G27" s="4">
        <v>18240000</v>
      </c>
    </row>
    <row r="28" spans="1:8" x14ac:dyDescent="0.2">
      <c r="A28" t="s">
        <v>95</v>
      </c>
      <c r="B28" s="3">
        <v>24590000</v>
      </c>
      <c r="C28" s="20">
        <v>24590000</v>
      </c>
      <c r="D28" s="4" t="s">
        <v>31</v>
      </c>
      <c r="E28" s="3">
        <v>24590000</v>
      </c>
      <c r="F28" s="4">
        <v>24590000</v>
      </c>
      <c r="G28" s="4">
        <v>24590000</v>
      </c>
    </row>
    <row r="29" spans="1:8" x14ac:dyDescent="0.2">
      <c r="A29" t="s">
        <v>98</v>
      </c>
      <c r="B29" s="4" t="s">
        <v>31</v>
      </c>
      <c r="C29" s="21" t="s">
        <v>31</v>
      </c>
      <c r="D29" s="4" t="s">
        <v>31</v>
      </c>
      <c r="E29" s="4" t="s">
        <v>33</v>
      </c>
      <c r="F29" s="4" t="s">
        <v>33</v>
      </c>
      <c r="G29" s="4" t="s">
        <v>31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4CAF-9C85-2645-8FCB-785E61FB632E}">
  <sheetPr codeName="Sheet4"/>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19190000</v>
      </c>
      <c r="C2" s="3">
        <v>19190000</v>
      </c>
      <c r="D2" s="3">
        <v>19090000</v>
      </c>
      <c r="E2" s="4">
        <v>18490000</v>
      </c>
      <c r="F2" s="4">
        <v>18690000</v>
      </c>
      <c r="G2" s="4">
        <v>18690000</v>
      </c>
      <c r="H2" s="3">
        <v>18740000</v>
      </c>
      <c r="I2" s="3">
        <v>18415000</v>
      </c>
    </row>
    <row r="3" spans="1:9" x14ac:dyDescent="0.2">
      <c r="A3" t="s">
        <v>103</v>
      </c>
      <c r="B3" s="3">
        <v>22190000</v>
      </c>
      <c r="C3" s="3">
        <v>22190000</v>
      </c>
      <c r="D3" s="3">
        <v>22090000</v>
      </c>
      <c r="E3" s="4">
        <v>21990000</v>
      </c>
      <c r="F3" s="4">
        <v>21790000</v>
      </c>
      <c r="G3" s="4">
        <v>21890000</v>
      </c>
      <c r="H3" s="4">
        <v>21890000</v>
      </c>
      <c r="I3" s="3">
        <v>21517000</v>
      </c>
    </row>
    <row r="4" spans="1:9" x14ac:dyDescent="0.2">
      <c r="A4" t="s">
        <v>104</v>
      </c>
      <c r="B4" s="3">
        <v>24690000</v>
      </c>
      <c r="C4" s="3">
        <v>24690000</v>
      </c>
      <c r="D4" s="3">
        <v>24590000</v>
      </c>
      <c r="E4" s="4">
        <v>23990000</v>
      </c>
      <c r="F4" s="4">
        <v>24190000</v>
      </c>
      <c r="G4" s="4">
        <v>23890000</v>
      </c>
      <c r="H4" s="4">
        <v>24590000</v>
      </c>
      <c r="I4" s="3">
        <v>24337000</v>
      </c>
    </row>
    <row r="5" spans="1:9" x14ac:dyDescent="0.2">
      <c r="A5" t="s">
        <v>105</v>
      </c>
      <c r="B5" s="4">
        <v>29590000</v>
      </c>
      <c r="C5" s="25">
        <v>29590000</v>
      </c>
      <c r="D5" s="3">
        <v>29390000</v>
      </c>
      <c r="E5" s="4">
        <v>28990000</v>
      </c>
      <c r="F5" s="4">
        <v>28690000</v>
      </c>
      <c r="G5" s="4">
        <v>28690000</v>
      </c>
      <c r="H5" s="3">
        <v>28590000</v>
      </c>
      <c r="I5" s="4">
        <v>29037000</v>
      </c>
    </row>
    <row r="6" spans="1:9" x14ac:dyDescent="0.2">
      <c r="A6" t="s">
        <v>34</v>
      </c>
      <c r="B6" s="3">
        <v>19390000</v>
      </c>
      <c r="C6" s="25">
        <v>19390000</v>
      </c>
      <c r="D6" s="3">
        <v>19290000</v>
      </c>
      <c r="E6" s="3">
        <v>19290000</v>
      </c>
      <c r="F6" s="4">
        <v>19190000</v>
      </c>
      <c r="G6" s="4">
        <v>18990000</v>
      </c>
      <c r="H6" s="4">
        <v>19690000</v>
      </c>
      <c r="I6" s="4">
        <v>23021000</v>
      </c>
    </row>
    <row r="7" spans="1:9" x14ac:dyDescent="0.2">
      <c r="A7" t="s">
        <v>40</v>
      </c>
      <c r="B7" s="4">
        <v>16490000</v>
      </c>
      <c r="C7" s="25">
        <v>16490000</v>
      </c>
      <c r="D7" s="3">
        <v>16390000</v>
      </c>
      <c r="E7" s="3">
        <v>16390000</v>
      </c>
      <c r="F7" s="4">
        <v>16390000</v>
      </c>
      <c r="G7" s="4">
        <v>16590000</v>
      </c>
      <c r="H7" s="4">
        <v>16990000</v>
      </c>
      <c r="I7" s="4">
        <v>16065000</v>
      </c>
    </row>
    <row r="8" spans="1:9" x14ac:dyDescent="0.2">
      <c r="A8" t="s">
        <v>37</v>
      </c>
      <c r="B8" s="3">
        <v>13690000</v>
      </c>
      <c r="C8" s="3">
        <v>13690000</v>
      </c>
      <c r="D8" s="3">
        <v>13590000</v>
      </c>
      <c r="E8" s="4">
        <v>13190000</v>
      </c>
      <c r="F8" s="4">
        <v>13390000</v>
      </c>
      <c r="G8" s="4">
        <v>13390000</v>
      </c>
      <c r="H8" s="4">
        <v>13390000</v>
      </c>
      <c r="I8" s="3">
        <v>12775000</v>
      </c>
    </row>
    <row r="9" spans="1:9" x14ac:dyDescent="0.2">
      <c r="A9" t="s">
        <v>42</v>
      </c>
      <c r="B9" s="4">
        <v>11990000</v>
      </c>
      <c r="C9" s="25">
        <v>11990000</v>
      </c>
      <c r="D9" s="3">
        <v>11890000</v>
      </c>
      <c r="E9" s="4">
        <v>11990000</v>
      </c>
      <c r="F9" s="4" t="s">
        <v>31</v>
      </c>
      <c r="G9" s="4">
        <v>11790000</v>
      </c>
      <c r="H9" s="4">
        <v>12290000</v>
      </c>
      <c r="I9" s="4" t="s">
        <v>31</v>
      </c>
    </row>
    <row r="10" spans="1:9" x14ac:dyDescent="0.2">
      <c r="A10" t="s">
        <v>46</v>
      </c>
      <c r="B10" s="3">
        <v>8690000</v>
      </c>
      <c r="C10" s="3">
        <v>8690000</v>
      </c>
      <c r="D10" s="3">
        <v>8640000</v>
      </c>
      <c r="E10" s="4">
        <v>8590000</v>
      </c>
      <c r="F10" s="4">
        <v>8550000</v>
      </c>
      <c r="G10" s="4">
        <v>8590000</v>
      </c>
      <c r="H10" s="3">
        <v>8690000</v>
      </c>
      <c r="I10" s="4" t="s">
        <v>31</v>
      </c>
    </row>
    <row r="11" spans="1:9" x14ac:dyDescent="0.2">
      <c r="A11" t="s">
        <v>106</v>
      </c>
      <c r="B11" s="3">
        <v>21190000</v>
      </c>
      <c r="C11" s="3">
        <v>21190000</v>
      </c>
      <c r="D11" s="4">
        <v>20890000</v>
      </c>
      <c r="E11" s="4">
        <v>19790000</v>
      </c>
      <c r="F11" s="4" t="s">
        <v>31</v>
      </c>
      <c r="G11" s="4">
        <v>19990000</v>
      </c>
      <c r="H11" s="4">
        <v>20790000</v>
      </c>
      <c r="I11" s="4">
        <v>21799000</v>
      </c>
    </row>
    <row r="12" spans="1:9" x14ac:dyDescent="0.2">
      <c r="A12" t="s">
        <v>107</v>
      </c>
      <c r="B12" s="3">
        <v>14090000</v>
      </c>
      <c r="C12" s="3">
        <v>14090000</v>
      </c>
      <c r="D12" s="3">
        <v>13990000</v>
      </c>
      <c r="E12" s="3">
        <v>14490000</v>
      </c>
      <c r="F12" s="4">
        <v>14090000</v>
      </c>
      <c r="G12" s="4">
        <v>13990000</v>
      </c>
      <c r="H12" s="4">
        <v>13790000</v>
      </c>
      <c r="I12" s="4">
        <v>13991000</v>
      </c>
    </row>
    <row r="13" spans="1:9" x14ac:dyDescent="0.2">
      <c r="A13" t="s">
        <v>108</v>
      </c>
      <c r="B13" s="4">
        <v>12390000</v>
      </c>
      <c r="C13" s="4">
        <v>12390000</v>
      </c>
      <c r="D13" s="5">
        <v>11890000</v>
      </c>
      <c r="E13" s="4" t="s">
        <v>55</v>
      </c>
      <c r="F13" s="4">
        <v>11790000</v>
      </c>
      <c r="G13" s="4">
        <v>11690000</v>
      </c>
      <c r="H13" s="4">
        <v>11190000</v>
      </c>
      <c r="I13" s="4">
        <v>11271000</v>
      </c>
    </row>
    <row r="14" spans="1:9" x14ac:dyDescent="0.2">
      <c r="A14" t="s">
        <v>109</v>
      </c>
      <c r="B14" s="4">
        <v>10590000</v>
      </c>
      <c r="C14" s="25">
        <v>10590000</v>
      </c>
      <c r="D14" s="5">
        <v>9940000</v>
      </c>
      <c r="E14" s="3">
        <v>10790000</v>
      </c>
      <c r="F14" s="4">
        <v>9590000</v>
      </c>
      <c r="G14" s="4">
        <v>9790000</v>
      </c>
      <c r="H14" s="4">
        <v>9890000</v>
      </c>
      <c r="I14" s="4">
        <v>9673000</v>
      </c>
    </row>
    <row r="15" spans="1:9" x14ac:dyDescent="0.2">
      <c r="A15" t="s">
        <v>110</v>
      </c>
      <c r="B15" s="4">
        <v>7090000</v>
      </c>
      <c r="C15" s="3">
        <v>7090000</v>
      </c>
      <c r="D15" s="5">
        <v>7040000</v>
      </c>
      <c r="E15" s="3">
        <v>6990000</v>
      </c>
      <c r="F15" s="4">
        <v>6890000</v>
      </c>
      <c r="G15" s="4">
        <v>6890000</v>
      </c>
      <c r="H15" s="3">
        <v>6890000</v>
      </c>
      <c r="I15" s="4">
        <v>6853000</v>
      </c>
    </row>
    <row r="16" spans="1:9" x14ac:dyDescent="0.2">
      <c r="A16" t="s">
        <v>111</v>
      </c>
      <c r="B16" s="3">
        <v>6090000</v>
      </c>
      <c r="C16" s="4">
        <v>5990000</v>
      </c>
      <c r="D16" s="3">
        <v>5740000</v>
      </c>
      <c r="E16" s="4">
        <v>5690000</v>
      </c>
      <c r="F16" s="4">
        <v>5590000</v>
      </c>
      <c r="G16" s="4">
        <v>5690000</v>
      </c>
      <c r="H16" s="4">
        <v>5790000</v>
      </c>
      <c r="I16" s="4">
        <v>5631000</v>
      </c>
    </row>
    <row r="17" spans="1:9" x14ac:dyDescent="0.2">
      <c r="A17" t="s">
        <v>112</v>
      </c>
      <c r="B17" s="4">
        <v>7390000</v>
      </c>
      <c r="C17" s="4">
        <v>7390000</v>
      </c>
      <c r="D17" s="4">
        <v>7240000</v>
      </c>
      <c r="E17" s="4">
        <v>7190000</v>
      </c>
      <c r="F17" s="4">
        <v>7190000</v>
      </c>
      <c r="G17" s="4">
        <v>7190000</v>
      </c>
      <c r="H17" s="4">
        <v>7390000</v>
      </c>
      <c r="I17" s="4" t="s">
        <v>31</v>
      </c>
    </row>
    <row r="18" spans="1:9" x14ac:dyDescent="0.2">
      <c r="A18" t="s">
        <v>113</v>
      </c>
      <c r="B18" s="4">
        <v>6990000</v>
      </c>
      <c r="C18" s="4">
        <v>6890000</v>
      </c>
      <c r="D18" s="4">
        <v>6240000</v>
      </c>
      <c r="E18" s="4">
        <v>6590000</v>
      </c>
      <c r="F18" s="4">
        <v>6490000</v>
      </c>
      <c r="G18" s="4">
        <v>6590000</v>
      </c>
      <c r="H18" s="4">
        <v>6590000</v>
      </c>
      <c r="I18" s="4" t="s">
        <v>31</v>
      </c>
    </row>
    <row r="19" spans="1:9" x14ac:dyDescent="0.2">
      <c r="A19" t="s">
        <v>114</v>
      </c>
      <c r="B19" s="4">
        <v>8390000</v>
      </c>
      <c r="C19" s="4">
        <v>8190000</v>
      </c>
      <c r="D19" s="4">
        <v>7940000</v>
      </c>
      <c r="E19" s="4">
        <v>7990000</v>
      </c>
      <c r="F19" s="4">
        <v>7990000</v>
      </c>
      <c r="G19" s="4">
        <v>7890000</v>
      </c>
      <c r="H19" s="4">
        <v>7890000</v>
      </c>
      <c r="I19" s="4" t="s">
        <v>31</v>
      </c>
    </row>
    <row r="20" spans="1:9" x14ac:dyDescent="0.2">
      <c r="A20" t="s">
        <v>115</v>
      </c>
      <c r="B20" s="4">
        <v>9390000</v>
      </c>
      <c r="C20" s="3">
        <v>9390000</v>
      </c>
      <c r="D20" s="3">
        <v>9340000</v>
      </c>
      <c r="E20" s="4">
        <v>8890000</v>
      </c>
      <c r="F20" s="4">
        <v>8890000</v>
      </c>
      <c r="G20" s="4">
        <v>8690000</v>
      </c>
      <c r="H20" s="4">
        <v>8740000</v>
      </c>
      <c r="I20" s="4">
        <v>9079000</v>
      </c>
    </row>
    <row r="21" spans="1:9" x14ac:dyDescent="0.2">
      <c r="A21" t="s">
        <v>116</v>
      </c>
      <c r="B21" s="3">
        <v>12590000</v>
      </c>
      <c r="C21" s="3">
        <v>12590000</v>
      </c>
      <c r="D21" s="3">
        <v>12290000</v>
      </c>
      <c r="E21" s="4">
        <v>11690000</v>
      </c>
      <c r="F21" s="4">
        <v>12090000</v>
      </c>
      <c r="G21" s="4">
        <v>11890000</v>
      </c>
      <c r="H21" s="4">
        <v>11540000</v>
      </c>
      <c r="I21" s="4" t="s">
        <v>31</v>
      </c>
    </row>
    <row r="22" spans="1:9" x14ac:dyDescent="0.2">
      <c r="A22" t="s">
        <v>117</v>
      </c>
      <c r="B22" s="4">
        <v>10790000</v>
      </c>
      <c r="C22" s="4">
        <v>10790000</v>
      </c>
      <c r="D22" s="4">
        <v>10490000</v>
      </c>
      <c r="E22" s="4">
        <v>10290000</v>
      </c>
      <c r="F22" s="4">
        <v>10490000</v>
      </c>
      <c r="G22" s="4">
        <v>9990000</v>
      </c>
      <c r="H22" s="4">
        <v>9940000</v>
      </c>
      <c r="I22" s="4" t="s">
        <v>31</v>
      </c>
    </row>
    <row r="23" spans="1:9" x14ac:dyDescent="0.2">
      <c r="A23" t="s">
        <v>118</v>
      </c>
      <c r="B23" s="4">
        <v>13690000</v>
      </c>
      <c r="C23" s="4">
        <v>13690000</v>
      </c>
      <c r="D23" s="4">
        <v>13390000</v>
      </c>
      <c r="E23" s="4">
        <v>12190000</v>
      </c>
      <c r="F23" s="4">
        <v>13290000</v>
      </c>
      <c r="G23" s="4">
        <v>12890000</v>
      </c>
      <c r="H23" s="4">
        <v>12640000</v>
      </c>
      <c r="I23" s="4" t="s">
        <v>31</v>
      </c>
    </row>
    <row r="24" spans="1:9" x14ac:dyDescent="0.2">
      <c r="A24" t="s">
        <v>119</v>
      </c>
      <c r="B24" s="4">
        <v>20990000</v>
      </c>
      <c r="C24" s="3">
        <v>21190000</v>
      </c>
      <c r="D24" s="5">
        <v>20890000</v>
      </c>
      <c r="E24" s="4">
        <v>19690000</v>
      </c>
      <c r="F24" s="4">
        <v>20790000</v>
      </c>
      <c r="G24" s="4">
        <v>20890000</v>
      </c>
      <c r="H24" s="4">
        <v>20890000</v>
      </c>
      <c r="I24" s="4" t="s">
        <v>31</v>
      </c>
    </row>
    <row r="25" spans="1:9" x14ac:dyDescent="0.2">
      <c r="A25" t="s">
        <v>120</v>
      </c>
      <c r="B25" s="4">
        <v>5390000</v>
      </c>
      <c r="C25" s="25">
        <v>5650000</v>
      </c>
      <c r="D25" s="4">
        <v>5640000</v>
      </c>
      <c r="E25" s="4">
        <v>5490000</v>
      </c>
      <c r="F25" s="4">
        <v>5450000</v>
      </c>
      <c r="G25" s="4">
        <v>5450000</v>
      </c>
      <c r="H25" s="4">
        <v>5450000</v>
      </c>
      <c r="I25" s="4" t="s">
        <v>31</v>
      </c>
    </row>
    <row r="26" spans="1:9" x14ac:dyDescent="0.2">
      <c r="A26" t="s">
        <v>121</v>
      </c>
      <c r="B26" s="3">
        <v>4090000</v>
      </c>
      <c r="C26" s="3">
        <v>4090000</v>
      </c>
      <c r="D26" s="5">
        <v>4190000</v>
      </c>
      <c r="E26" s="4">
        <v>3990000</v>
      </c>
      <c r="F26" s="4">
        <v>3990000</v>
      </c>
      <c r="G26" s="4">
        <v>3850000</v>
      </c>
      <c r="H26" s="4">
        <v>3950000</v>
      </c>
      <c r="I26" s="4" t="s">
        <v>31</v>
      </c>
    </row>
    <row r="27" spans="1:9" x14ac:dyDescent="0.2">
      <c r="A27" t="s">
        <v>122</v>
      </c>
      <c r="B27" s="4">
        <v>2700000</v>
      </c>
      <c r="C27" s="25">
        <v>2700000</v>
      </c>
      <c r="D27" s="5">
        <v>2690000</v>
      </c>
      <c r="E27" s="4" t="s">
        <v>81</v>
      </c>
      <c r="F27" s="4">
        <v>2690000</v>
      </c>
      <c r="G27" s="4">
        <v>2590000</v>
      </c>
      <c r="H27" s="4">
        <v>2750000</v>
      </c>
      <c r="I27" s="3">
        <v>2567000</v>
      </c>
    </row>
    <row r="28" spans="1:9" x14ac:dyDescent="0.2">
      <c r="A28" t="s">
        <v>123</v>
      </c>
      <c r="B28" s="4">
        <v>18190000</v>
      </c>
      <c r="C28" s="25">
        <v>18190000</v>
      </c>
      <c r="D28" s="5">
        <v>18090000</v>
      </c>
      <c r="F28" s="4">
        <v>17990000</v>
      </c>
      <c r="G28" s="4">
        <v>18190000</v>
      </c>
      <c r="H28" s="3">
        <v>18140000</v>
      </c>
      <c r="I28" s="4">
        <v>17663000</v>
      </c>
    </row>
    <row r="29" spans="1:9" x14ac:dyDescent="0.2">
      <c r="A29" t="s">
        <v>124</v>
      </c>
      <c r="B29" s="3">
        <v>24190000</v>
      </c>
      <c r="C29" s="3">
        <v>24190000</v>
      </c>
      <c r="D29" s="4" t="s">
        <v>31</v>
      </c>
      <c r="F29" s="4">
        <v>24090000</v>
      </c>
      <c r="G29" s="4">
        <v>24590000</v>
      </c>
      <c r="H29" s="3">
        <v>23790000</v>
      </c>
      <c r="I29" s="4">
        <v>24807000</v>
      </c>
    </row>
    <row r="30" spans="1:9" x14ac:dyDescent="0.2">
      <c r="A30" t="s">
        <v>125</v>
      </c>
      <c r="B30" s="4">
        <v>27290000</v>
      </c>
      <c r="C30" s="25">
        <v>27290000</v>
      </c>
      <c r="D30" s="3">
        <v>27190000</v>
      </c>
      <c r="F30" s="4">
        <v>26290000</v>
      </c>
      <c r="G30" s="4">
        <v>26890000</v>
      </c>
      <c r="H30" s="4">
        <v>26840000</v>
      </c>
      <c r="I30" s="4" t="s">
        <v>31</v>
      </c>
    </row>
    <row r="31" spans="1:9" x14ac:dyDescent="0.2">
      <c r="A31" t="s">
        <v>126</v>
      </c>
      <c r="B31" s="3">
        <v>31490000</v>
      </c>
      <c r="C31" s="3">
        <v>31490000</v>
      </c>
      <c r="D31" s="3">
        <v>31190000</v>
      </c>
      <c r="F31" s="4">
        <v>30790000</v>
      </c>
      <c r="G31" s="4">
        <v>31990000</v>
      </c>
      <c r="H31" s="4">
        <v>31490000</v>
      </c>
      <c r="I31" s="4" t="s">
        <v>31</v>
      </c>
    </row>
    <row r="32" spans="1:9" x14ac:dyDescent="0.2">
      <c r="A32" t="s">
        <v>127</v>
      </c>
      <c r="B32" s="4" t="s">
        <v>33</v>
      </c>
      <c r="C32" s="25">
        <v>38490000</v>
      </c>
      <c r="D32" s="4">
        <v>38190000</v>
      </c>
      <c r="F32" s="4">
        <v>37290000</v>
      </c>
      <c r="G32" s="4">
        <v>36990000</v>
      </c>
      <c r="H32" s="4">
        <v>37490000</v>
      </c>
      <c r="I32" s="4" t="s">
        <v>31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9B72-9416-D347-919F-688E5CAF3C46}">
  <sheetPr codeName="Sheet5"/>
  <dimension ref="A1:L32"/>
  <sheetViews>
    <sheetView workbookViewId="0">
      <selection activeCell="E2" sqref="E2"/>
    </sheetView>
  </sheetViews>
  <sheetFormatPr baseColWidth="10" defaultColWidth="11" defaultRowHeight="16" x14ac:dyDescent="0.2"/>
  <cols>
    <col min="1" max="1" width="25.33203125" bestFit="1" customWidth="1"/>
  </cols>
  <sheetData>
    <row r="1" spans="1:12" x14ac:dyDescent="0.2">
      <c r="B1" t="s">
        <v>0</v>
      </c>
      <c r="C1" t="s">
        <v>1</v>
      </c>
      <c r="D1" t="s">
        <v>2</v>
      </c>
      <c r="E1" t="s">
        <v>6</v>
      </c>
      <c r="F1" t="s">
        <v>3</v>
      </c>
      <c r="G1" t="s">
        <v>99</v>
      </c>
      <c r="H1" t="s">
        <v>100</v>
      </c>
      <c r="I1" t="s">
        <v>101</v>
      </c>
    </row>
    <row r="2" spans="1:12" x14ac:dyDescent="0.2">
      <c r="A2" t="s">
        <v>102</v>
      </c>
      <c r="B2" s="3">
        <v>18990000</v>
      </c>
      <c r="C2" s="3">
        <v>18990000</v>
      </c>
      <c r="D2" s="3">
        <v>18890000</v>
      </c>
      <c r="E2" s="4">
        <v>18490000</v>
      </c>
      <c r="F2" s="4">
        <v>18590000</v>
      </c>
      <c r="G2" s="4">
        <v>18690000</v>
      </c>
      <c r="H2" s="4">
        <v>18740000</v>
      </c>
      <c r="I2" s="3">
        <v>18023000</v>
      </c>
      <c r="L2" s="26"/>
    </row>
    <row r="3" spans="1:12" x14ac:dyDescent="0.2">
      <c r="A3" t="s">
        <v>103</v>
      </c>
      <c r="B3" s="4">
        <v>22190000</v>
      </c>
      <c r="C3" s="25">
        <v>22190000</v>
      </c>
      <c r="D3" s="5">
        <v>22090000</v>
      </c>
      <c r="E3" s="4">
        <v>21990000</v>
      </c>
      <c r="F3" s="4">
        <v>21590000</v>
      </c>
      <c r="G3" s="3">
        <v>21690000</v>
      </c>
      <c r="H3" s="3">
        <v>21740000</v>
      </c>
      <c r="I3" s="3">
        <v>20783000</v>
      </c>
      <c r="L3" s="26"/>
    </row>
    <row r="4" spans="1:12" x14ac:dyDescent="0.2">
      <c r="A4" t="s">
        <v>104</v>
      </c>
      <c r="B4" s="3">
        <v>24590000</v>
      </c>
      <c r="C4" s="3">
        <v>24590000</v>
      </c>
      <c r="D4" s="3">
        <v>24490000</v>
      </c>
      <c r="E4" s="4">
        <v>23990000</v>
      </c>
      <c r="F4" s="4">
        <v>24190000</v>
      </c>
      <c r="G4" s="4">
        <v>23890000</v>
      </c>
      <c r="H4" s="3">
        <v>23740000</v>
      </c>
      <c r="I4" s="3">
        <v>23819000</v>
      </c>
      <c r="L4" s="26"/>
    </row>
    <row r="5" spans="1:12" x14ac:dyDescent="0.2">
      <c r="A5" t="s">
        <v>105</v>
      </c>
      <c r="B5" s="3">
        <v>29290000</v>
      </c>
      <c r="C5" s="3">
        <v>29290000</v>
      </c>
      <c r="D5" s="5">
        <v>29390000</v>
      </c>
      <c r="E5" s="4">
        <v>28990000</v>
      </c>
      <c r="F5" s="4">
        <v>28590000</v>
      </c>
      <c r="G5" s="3">
        <v>28590000</v>
      </c>
      <c r="H5" s="4">
        <v>28690000</v>
      </c>
      <c r="I5" s="3">
        <v>28443000</v>
      </c>
      <c r="L5" s="26"/>
    </row>
    <row r="6" spans="1:12" x14ac:dyDescent="0.2">
      <c r="A6" t="s">
        <v>34</v>
      </c>
      <c r="B6" s="4">
        <v>19390000</v>
      </c>
      <c r="C6" s="25">
        <v>19390000</v>
      </c>
      <c r="D6" s="5">
        <v>19290000</v>
      </c>
      <c r="E6" s="4">
        <v>19290000</v>
      </c>
      <c r="F6" s="4">
        <v>19190000</v>
      </c>
      <c r="G6" s="4">
        <v>18990000</v>
      </c>
      <c r="H6" s="4">
        <v>19690000</v>
      </c>
      <c r="I6" s="4">
        <v>23021000</v>
      </c>
      <c r="L6" s="26"/>
    </row>
    <row r="7" spans="1:12" x14ac:dyDescent="0.2">
      <c r="A7" t="s">
        <v>40</v>
      </c>
      <c r="B7" s="4">
        <v>16490000</v>
      </c>
      <c r="C7" s="25">
        <v>16490000</v>
      </c>
      <c r="D7" s="5">
        <v>16390000</v>
      </c>
      <c r="E7" s="4">
        <v>16390000</v>
      </c>
      <c r="F7" s="4">
        <v>16390000</v>
      </c>
      <c r="G7" s="3">
        <v>16290000</v>
      </c>
      <c r="H7" s="4">
        <v>16990000</v>
      </c>
      <c r="I7" s="3">
        <v>15539000</v>
      </c>
      <c r="L7" s="26"/>
    </row>
    <row r="8" spans="1:12" x14ac:dyDescent="0.2">
      <c r="A8" t="s">
        <v>37</v>
      </c>
      <c r="B8" s="4">
        <v>13690000</v>
      </c>
      <c r="C8" s="25">
        <v>13690000</v>
      </c>
      <c r="D8" s="5">
        <v>13590000</v>
      </c>
      <c r="E8" s="4">
        <v>13190000</v>
      </c>
      <c r="F8" s="4">
        <v>13390000</v>
      </c>
      <c r="G8" s="4">
        <v>13390000</v>
      </c>
      <c r="H8" s="4">
        <v>13390000</v>
      </c>
      <c r="I8" s="3">
        <v>12779000</v>
      </c>
      <c r="L8" s="26"/>
    </row>
    <row r="9" spans="1:12" x14ac:dyDescent="0.2">
      <c r="A9" t="s">
        <v>42</v>
      </c>
      <c r="B9" s="3">
        <v>11590000</v>
      </c>
      <c r="C9" s="3">
        <v>11590000</v>
      </c>
      <c r="D9" s="3">
        <v>11490000</v>
      </c>
      <c r="E9" s="4">
        <v>11990000</v>
      </c>
      <c r="F9" s="4" t="s">
        <v>31</v>
      </c>
      <c r="G9" s="4">
        <v>11790000</v>
      </c>
      <c r="H9" s="4">
        <v>12290000</v>
      </c>
      <c r="I9" s="4" t="s">
        <v>31</v>
      </c>
      <c r="L9" s="26"/>
    </row>
    <row r="10" spans="1:12" x14ac:dyDescent="0.2">
      <c r="A10" t="s">
        <v>46</v>
      </c>
      <c r="B10" s="4">
        <v>8690000</v>
      </c>
      <c r="C10" s="25">
        <v>8690000</v>
      </c>
      <c r="D10" s="5">
        <v>8640000</v>
      </c>
      <c r="E10" s="4">
        <v>8590000</v>
      </c>
      <c r="F10" s="4">
        <v>8550000</v>
      </c>
      <c r="G10" s="3">
        <v>8490000</v>
      </c>
      <c r="H10" s="3">
        <v>8490000</v>
      </c>
      <c r="I10" s="4" t="s">
        <v>31</v>
      </c>
      <c r="L10" s="26"/>
    </row>
    <row r="11" spans="1:12" x14ac:dyDescent="0.2">
      <c r="A11" t="s">
        <v>106</v>
      </c>
      <c r="B11" s="3">
        <v>21790000</v>
      </c>
      <c r="C11" s="3">
        <v>21190000</v>
      </c>
      <c r="D11" s="5">
        <v>20890000</v>
      </c>
      <c r="E11" s="4">
        <v>19790000</v>
      </c>
      <c r="F11" s="4" t="s">
        <v>31</v>
      </c>
      <c r="G11" s="4">
        <v>19990000</v>
      </c>
      <c r="H11" s="4">
        <v>20790000</v>
      </c>
      <c r="I11" s="4" t="s">
        <v>31</v>
      </c>
      <c r="L11" s="26"/>
    </row>
    <row r="12" spans="1:12" x14ac:dyDescent="0.2">
      <c r="A12" t="s">
        <v>107</v>
      </c>
      <c r="B12" s="3">
        <v>13890000</v>
      </c>
      <c r="C12" s="3">
        <v>13890000</v>
      </c>
      <c r="D12" s="5">
        <v>13990000</v>
      </c>
      <c r="E12" s="4">
        <v>14490000</v>
      </c>
      <c r="F12" s="4">
        <v>14090000</v>
      </c>
      <c r="G12" s="4">
        <v>13990000</v>
      </c>
      <c r="H12" s="4">
        <v>13790000</v>
      </c>
      <c r="I12" s="3">
        <v>13607000</v>
      </c>
      <c r="L12" s="26"/>
    </row>
    <row r="13" spans="1:12" x14ac:dyDescent="0.2">
      <c r="A13" t="s">
        <v>108</v>
      </c>
      <c r="B13" s="3">
        <v>12890000</v>
      </c>
      <c r="C13" s="4">
        <v>12390000</v>
      </c>
      <c r="D13" s="3">
        <v>12290000</v>
      </c>
      <c r="E13" s="4" t="s">
        <v>55</v>
      </c>
      <c r="F13" s="4">
        <v>11990000</v>
      </c>
      <c r="G13" s="4">
        <v>11690000</v>
      </c>
      <c r="H13" s="4">
        <v>11190000</v>
      </c>
      <c r="I13" s="3">
        <v>10939000</v>
      </c>
      <c r="L13" s="26"/>
    </row>
    <row r="14" spans="1:12" x14ac:dyDescent="0.2">
      <c r="A14" t="s">
        <v>109</v>
      </c>
      <c r="B14" s="4">
        <v>10590000</v>
      </c>
      <c r="C14" s="25">
        <v>10590000</v>
      </c>
      <c r="D14" s="5">
        <v>9940000</v>
      </c>
      <c r="E14" s="3">
        <v>9690000</v>
      </c>
      <c r="F14" s="4">
        <v>9590000</v>
      </c>
      <c r="G14" s="4">
        <v>9790000</v>
      </c>
      <c r="H14" s="4">
        <v>9890000</v>
      </c>
      <c r="I14" s="3">
        <v>9191000</v>
      </c>
      <c r="L14" s="26"/>
    </row>
    <row r="15" spans="1:12" x14ac:dyDescent="0.2">
      <c r="A15" t="s">
        <v>110</v>
      </c>
      <c r="B15" s="4">
        <v>7090000</v>
      </c>
      <c r="C15" s="25">
        <v>7090000</v>
      </c>
      <c r="D15" s="5">
        <v>7040000</v>
      </c>
      <c r="E15" s="4">
        <v>6990000</v>
      </c>
      <c r="F15" s="4">
        <v>6890000</v>
      </c>
      <c r="G15" s="3">
        <v>6690000</v>
      </c>
      <c r="H15" s="4">
        <v>6890000</v>
      </c>
      <c r="I15" s="3">
        <v>6707000</v>
      </c>
      <c r="L15" s="26"/>
    </row>
    <row r="16" spans="1:12" x14ac:dyDescent="0.2">
      <c r="A16" t="s">
        <v>111</v>
      </c>
      <c r="B16" s="3">
        <v>5990000</v>
      </c>
      <c r="C16" s="4">
        <v>5990000</v>
      </c>
      <c r="D16" s="3">
        <v>5940000</v>
      </c>
      <c r="E16" s="4">
        <v>5690000</v>
      </c>
      <c r="F16" s="4">
        <v>5590000</v>
      </c>
      <c r="G16" s="4">
        <v>5690000</v>
      </c>
      <c r="H16" s="4">
        <v>5790000</v>
      </c>
      <c r="I16" s="3">
        <v>5511000</v>
      </c>
      <c r="L16" s="26"/>
    </row>
    <row r="17" spans="1:12" x14ac:dyDescent="0.2">
      <c r="A17" t="s">
        <v>112</v>
      </c>
      <c r="B17" s="4">
        <v>7390000</v>
      </c>
      <c r="C17" s="4">
        <v>7390000</v>
      </c>
      <c r="D17" s="5">
        <v>7240000</v>
      </c>
      <c r="E17" s="4">
        <v>7190000</v>
      </c>
      <c r="F17" s="4">
        <v>7190000</v>
      </c>
      <c r="G17" s="4">
        <v>7190000</v>
      </c>
      <c r="H17" s="4">
        <v>7390000</v>
      </c>
      <c r="I17" s="4" t="s">
        <v>31</v>
      </c>
      <c r="L17" s="26"/>
    </row>
    <row r="18" spans="1:12" x14ac:dyDescent="0.2">
      <c r="A18" t="s">
        <v>113</v>
      </c>
      <c r="B18" s="4">
        <v>6990000</v>
      </c>
      <c r="C18" s="3">
        <v>6990000</v>
      </c>
      <c r="D18" s="3">
        <v>6740000</v>
      </c>
      <c r="E18" s="4">
        <v>6590000</v>
      </c>
      <c r="F18" s="4">
        <v>6490000</v>
      </c>
      <c r="G18" s="4">
        <v>6590000</v>
      </c>
      <c r="H18" s="4">
        <v>6590000</v>
      </c>
      <c r="I18" s="4" t="s">
        <v>31</v>
      </c>
      <c r="L18" s="26"/>
    </row>
    <row r="19" spans="1:12" x14ac:dyDescent="0.2">
      <c r="A19" t="s">
        <v>114</v>
      </c>
      <c r="B19" s="3">
        <v>7990000</v>
      </c>
      <c r="C19" s="4">
        <v>8190000</v>
      </c>
      <c r="D19" s="4">
        <v>7940000</v>
      </c>
      <c r="E19" s="4">
        <v>7990000</v>
      </c>
      <c r="F19" s="4">
        <v>7990000</v>
      </c>
      <c r="G19" s="4">
        <v>7890000</v>
      </c>
      <c r="H19" s="4">
        <v>7890000</v>
      </c>
      <c r="I19" s="4" t="s">
        <v>31</v>
      </c>
      <c r="L19" s="26"/>
    </row>
    <row r="20" spans="1:12" x14ac:dyDescent="0.2">
      <c r="A20" t="s">
        <v>115</v>
      </c>
      <c r="B20" s="4">
        <v>9390000</v>
      </c>
      <c r="C20" s="25">
        <v>9390000</v>
      </c>
      <c r="D20" s="5">
        <v>9340000</v>
      </c>
      <c r="E20" s="3">
        <v>8690000</v>
      </c>
      <c r="F20" s="4">
        <v>8490000</v>
      </c>
      <c r="G20" s="4">
        <v>8690000</v>
      </c>
      <c r="H20" s="4">
        <v>8740000</v>
      </c>
      <c r="I20" s="3">
        <v>9099000</v>
      </c>
      <c r="L20" s="26"/>
    </row>
    <row r="21" spans="1:12" x14ac:dyDescent="0.2">
      <c r="A21" t="s">
        <v>116</v>
      </c>
      <c r="B21" s="3">
        <v>12390000</v>
      </c>
      <c r="C21" s="3">
        <v>12390000</v>
      </c>
      <c r="D21" s="5">
        <v>12290000</v>
      </c>
      <c r="E21" s="4">
        <v>11690000</v>
      </c>
      <c r="F21" s="4">
        <v>11790000</v>
      </c>
      <c r="G21" s="4">
        <v>11890000</v>
      </c>
      <c r="H21" s="4">
        <v>11540000</v>
      </c>
      <c r="I21" s="4">
        <v>12690000</v>
      </c>
      <c r="L21" s="26"/>
    </row>
    <row r="22" spans="1:12" x14ac:dyDescent="0.2">
      <c r="A22" t="s">
        <v>117</v>
      </c>
      <c r="B22" s="4">
        <v>10790000</v>
      </c>
      <c r="C22" s="4">
        <v>10790000</v>
      </c>
      <c r="D22" s="4">
        <v>10490000</v>
      </c>
      <c r="E22" s="3">
        <v>9890000</v>
      </c>
      <c r="F22" s="4">
        <v>10190000</v>
      </c>
      <c r="G22" s="4">
        <v>9990000</v>
      </c>
      <c r="H22" s="4">
        <v>9940000</v>
      </c>
      <c r="I22" s="4" t="s">
        <v>31</v>
      </c>
      <c r="L22" s="26"/>
    </row>
    <row r="23" spans="1:12" x14ac:dyDescent="0.2">
      <c r="A23" t="s">
        <v>118</v>
      </c>
      <c r="B23" s="4">
        <v>13690000</v>
      </c>
      <c r="C23" s="4">
        <v>13690000</v>
      </c>
      <c r="D23" s="4">
        <v>13390000</v>
      </c>
      <c r="E23" s="4">
        <v>12190000</v>
      </c>
      <c r="F23" s="4">
        <v>12990000</v>
      </c>
      <c r="G23" s="4">
        <v>12890000</v>
      </c>
      <c r="H23" s="4">
        <v>12640000</v>
      </c>
      <c r="I23" s="4" t="s">
        <v>31</v>
      </c>
      <c r="L23" s="26"/>
    </row>
    <row r="24" spans="1:12" x14ac:dyDescent="0.2">
      <c r="A24" t="s">
        <v>119</v>
      </c>
      <c r="B24" s="4">
        <v>20990000</v>
      </c>
      <c r="C24" s="25">
        <v>21190000</v>
      </c>
      <c r="D24" s="5">
        <v>20890000</v>
      </c>
      <c r="E24" s="4">
        <v>19690000</v>
      </c>
      <c r="F24" s="4">
        <v>19990000</v>
      </c>
      <c r="G24" s="4">
        <v>20890000</v>
      </c>
      <c r="H24" s="4">
        <v>20890000</v>
      </c>
      <c r="I24" s="4" t="s">
        <v>31</v>
      </c>
      <c r="L24" s="26"/>
    </row>
    <row r="25" spans="1:12" x14ac:dyDescent="0.2">
      <c r="A25" t="s">
        <v>120</v>
      </c>
      <c r="B25" s="4">
        <v>5390000</v>
      </c>
      <c r="C25" s="3">
        <v>5590000</v>
      </c>
      <c r="D25" s="3">
        <v>5540000</v>
      </c>
      <c r="E25" s="4">
        <v>5490000</v>
      </c>
      <c r="F25" s="4">
        <v>5450000</v>
      </c>
      <c r="G25" s="4">
        <v>5450000</v>
      </c>
      <c r="H25" s="4">
        <v>5450000</v>
      </c>
      <c r="I25" s="4" t="s">
        <v>31</v>
      </c>
      <c r="L25" s="26"/>
    </row>
    <row r="26" spans="1:12" x14ac:dyDescent="0.2">
      <c r="A26" t="s">
        <v>121</v>
      </c>
      <c r="B26" s="3">
        <v>3990000</v>
      </c>
      <c r="C26" s="3">
        <v>3990000</v>
      </c>
      <c r="D26" s="3">
        <v>3990000</v>
      </c>
      <c r="E26" s="4">
        <v>3990000</v>
      </c>
      <c r="F26" s="4">
        <v>3990000</v>
      </c>
      <c r="G26" s="3">
        <v>3790000</v>
      </c>
      <c r="H26" s="4">
        <v>3950000</v>
      </c>
      <c r="I26" s="3">
        <v>3763000</v>
      </c>
      <c r="L26" s="26"/>
    </row>
    <row r="27" spans="1:12" x14ac:dyDescent="0.2">
      <c r="A27" t="s">
        <v>122</v>
      </c>
      <c r="B27" s="3">
        <v>2690000</v>
      </c>
      <c r="C27" s="3">
        <v>2690000</v>
      </c>
      <c r="D27" s="5">
        <v>2690000</v>
      </c>
      <c r="E27" s="3" t="s">
        <v>128</v>
      </c>
      <c r="F27" s="4">
        <v>2690000</v>
      </c>
      <c r="G27" s="4">
        <v>2590000</v>
      </c>
      <c r="H27" s="4">
        <v>2750000</v>
      </c>
      <c r="I27" s="3">
        <v>2623000</v>
      </c>
      <c r="L27" s="26"/>
    </row>
    <row r="28" spans="1:12" x14ac:dyDescent="0.2">
      <c r="A28" t="s">
        <v>123</v>
      </c>
      <c r="B28" s="3">
        <v>18490000</v>
      </c>
      <c r="C28" s="3">
        <v>18490000</v>
      </c>
      <c r="D28" s="3">
        <v>18390000</v>
      </c>
      <c r="F28" s="4">
        <v>18290000</v>
      </c>
      <c r="G28" s="3">
        <v>17990000</v>
      </c>
      <c r="H28" s="3">
        <v>17940000</v>
      </c>
      <c r="I28" s="3">
        <v>17287000</v>
      </c>
      <c r="L28" s="26"/>
    </row>
    <row r="29" spans="1:12" x14ac:dyDescent="0.2">
      <c r="A29" t="s">
        <v>124</v>
      </c>
      <c r="B29" s="3">
        <v>23990000</v>
      </c>
      <c r="C29" s="3">
        <v>24090000</v>
      </c>
      <c r="D29" s="4">
        <v>23990000</v>
      </c>
      <c r="F29" s="4">
        <v>23790000</v>
      </c>
      <c r="G29" s="3">
        <v>23990000</v>
      </c>
      <c r="H29" s="4">
        <v>23790000</v>
      </c>
      <c r="I29" s="3">
        <v>23435000</v>
      </c>
      <c r="L29" s="26"/>
    </row>
    <row r="30" spans="1:12" x14ac:dyDescent="0.2">
      <c r="A30" t="s">
        <v>125</v>
      </c>
      <c r="B30" s="4">
        <v>27290000</v>
      </c>
      <c r="C30" s="3">
        <v>27890000</v>
      </c>
      <c r="D30" s="5">
        <v>27190000</v>
      </c>
      <c r="F30" s="4">
        <v>26190000</v>
      </c>
      <c r="G30" s="4">
        <v>26890000</v>
      </c>
      <c r="H30" s="4">
        <v>26840000</v>
      </c>
      <c r="I30" s="4" t="s">
        <v>31</v>
      </c>
      <c r="L30" s="26"/>
    </row>
    <row r="31" spans="1:12" x14ac:dyDescent="0.2">
      <c r="A31" t="s">
        <v>126</v>
      </c>
      <c r="B31" s="4">
        <v>31490000</v>
      </c>
      <c r="C31" s="25">
        <v>31490000</v>
      </c>
      <c r="D31" s="5">
        <v>31190000</v>
      </c>
      <c r="F31" s="4">
        <v>30790000</v>
      </c>
      <c r="G31" s="4">
        <v>31990000</v>
      </c>
      <c r="H31" s="4">
        <v>31490000</v>
      </c>
      <c r="I31" s="4" t="s">
        <v>31</v>
      </c>
      <c r="L31" s="26"/>
    </row>
    <row r="32" spans="1:12" x14ac:dyDescent="0.2">
      <c r="A32" t="s">
        <v>127</v>
      </c>
      <c r="B32" s="4" t="s">
        <v>33</v>
      </c>
      <c r="C32" s="3">
        <v>38790000</v>
      </c>
      <c r="D32" s="4">
        <v>38190000</v>
      </c>
      <c r="F32" s="4">
        <v>37290000</v>
      </c>
      <c r="G32" s="4">
        <v>36990000</v>
      </c>
      <c r="H32" s="4">
        <v>37490000</v>
      </c>
      <c r="I32" s="3" t="s">
        <v>31</v>
      </c>
      <c r="L32" s="2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9B19-1565-CA42-B27B-5652F81F7FB2}">
  <sheetPr codeName="Sheet6"/>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18800000</v>
      </c>
      <c r="C2" s="25">
        <v>18990000</v>
      </c>
      <c r="D2" s="3">
        <v>18990000</v>
      </c>
      <c r="E2" s="4">
        <v>18490000</v>
      </c>
      <c r="F2" s="4">
        <v>18590000</v>
      </c>
      <c r="G2" s="4">
        <v>18690000</v>
      </c>
      <c r="H2" s="4">
        <v>18740000</v>
      </c>
      <c r="I2" s="3">
        <v>17890000</v>
      </c>
    </row>
    <row r="3" spans="1:9" x14ac:dyDescent="0.2">
      <c r="A3" t="s">
        <v>103</v>
      </c>
      <c r="B3" s="3">
        <v>21990000</v>
      </c>
      <c r="C3" s="25">
        <v>22190000</v>
      </c>
      <c r="D3" s="5">
        <v>22090000</v>
      </c>
      <c r="E3" s="4">
        <v>21990000</v>
      </c>
      <c r="F3" s="4">
        <v>21590000</v>
      </c>
      <c r="G3" s="4">
        <v>21690000</v>
      </c>
      <c r="H3" s="4">
        <v>21740000</v>
      </c>
      <c r="I3" s="3">
        <v>21059000</v>
      </c>
    </row>
    <row r="4" spans="1:9" x14ac:dyDescent="0.2">
      <c r="A4" t="s">
        <v>104</v>
      </c>
      <c r="B4" s="3">
        <v>25490000</v>
      </c>
      <c r="C4" s="3">
        <v>25690000</v>
      </c>
      <c r="D4" s="3">
        <v>24690000</v>
      </c>
      <c r="E4" s="4">
        <v>23990000</v>
      </c>
      <c r="F4" s="4">
        <v>24390000</v>
      </c>
      <c r="G4" s="4">
        <v>23890000</v>
      </c>
      <c r="H4" s="4">
        <v>23740000</v>
      </c>
      <c r="I4" s="4">
        <v>23819000</v>
      </c>
    </row>
    <row r="5" spans="1:9" x14ac:dyDescent="0.2">
      <c r="A5" t="s">
        <v>105</v>
      </c>
      <c r="B5" s="3">
        <v>29390000</v>
      </c>
      <c r="C5" s="3">
        <v>29590000</v>
      </c>
      <c r="D5" s="5">
        <v>29390000</v>
      </c>
      <c r="E5" s="4">
        <v>28990000</v>
      </c>
      <c r="F5" s="4">
        <v>28590000</v>
      </c>
      <c r="G5" s="4">
        <v>28590000</v>
      </c>
      <c r="H5" s="4">
        <v>28690000</v>
      </c>
      <c r="I5" s="3">
        <v>28419000</v>
      </c>
    </row>
    <row r="6" spans="1:9" x14ac:dyDescent="0.2">
      <c r="A6" t="s">
        <v>34</v>
      </c>
      <c r="B6" s="3">
        <v>19196000</v>
      </c>
      <c r="C6" s="25">
        <v>19390000</v>
      </c>
      <c r="D6" s="5">
        <v>19290000</v>
      </c>
      <c r="E6" s="4">
        <v>19290000</v>
      </c>
      <c r="F6" s="4">
        <v>19190000</v>
      </c>
      <c r="G6" s="4">
        <v>18990000</v>
      </c>
      <c r="H6" s="4">
        <v>19690000</v>
      </c>
      <c r="I6" s="4" t="s">
        <v>31</v>
      </c>
    </row>
    <row r="7" spans="1:9" x14ac:dyDescent="0.2">
      <c r="A7" t="s">
        <v>40</v>
      </c>
      <c r="B7" s="3">
        <v>16226000</v>
      </c>
      <c r="C7" s="3">
        <v>16390000</v>
      </c>
      <c r="D7" s="3">
        <v>16290000</v>
      </c>
      <c r="E7" s="4">
        <v>16390000</v>
      </c>
      <c r="F7" s="4">
        <v>16390000</v>
      </c>
      <c r="G7" s="4">
        <v>16290000</v>
      </c>
      <c r="H7" s="4">
        <v>16990000</v>
      </c>
      <c r="I7" s="3">
        <v>15723000</v>
      </c>
    </row>
    <row r="8" spans="1:9" x14ac:dyDescent="0.2">
      <c r="A8" t="s">
        <v>37</v>
      </c>
      <c r="B8" s="3">
        <v>13553000</v>
      </c>
      <c r="C8" s="25">
        <v>13690000</v>
      </c>
      <c r="D8" s="5">
        <v>13590000</v>
      </c>
      <c r="E8" s="4">
        <v>13190000</v>
      </c>
      <c r="F8" s="4">
        <v>13190000</v>
      </c>
      <c r="G8" s="3">
        <v>13190000</v>
      </c>
      <c r="H8" s="3">
        <v>13190000</v>
      </c>
      <c r="I8" s="4">
        <v>12779000</v>
      </c>
    </row>
    <row r="9" spans="1:9" x14ac:dyDescent="0.2">
      <c r="A9" t="s">
        <v>42</v>
      </c>
      <c r="B9" s="3">
        <v>11474000</v>
      </c>
      <c r="C9" s="25">
        <v>11590000</v>
      </c>
      <c r="D9" s="3">
        <v>11490000</v>
      </c>
      <c r="E9" s="4">
        <v>11990000</v>
      </c>
      <c r="F9" s="4" t="s">
        <v>31</v>
      </c>
      <c r="G9" s="4">
        <v>11790000</v>
      </c>
      <c r="H9" s="4">
        <v>12290000</v>
      </c>
      <c r="I9" s="4" t="s">
        <v>31</v>
      </c>
    </row>
    <row r="10" spans="1:9" x14ac:dyDescent="0.2">
      <c r="A10" t="s">
        <v>46</v>
      </c>
      <c r="B10" s="3">
        <v>8603000</v>
      </c>
      <c r="C10" s="25">
        <v>8690000</v>
      </c>
      <c r="D10" s="5">
        <v>8640000</v>
      </c>
      <c r="E10" s="4">
        <v>8590000</v>
      </c>
      <c r="F10" s="4">
        <v>8550000</v>
      </c>
      <c r="G10" s="4">
        <v>8490000</v>
      </c>
      <c r="H10" s="4">
        <v>8490000</v>
      </c>
      <c r="I10" s="4" t="s">
        <v>31</v>
      </c>
    </row>
    <row r="11" spans="1:9" x14ac:dyDescent="0.2">
      <c r="A11" t="s">
        <v>106</v>
      </c>
      <c r="B11" s="3" t="s">
        <v>31</v>
      </c>
      <c r="C11" s="3">
        <v>21990000</v>
      </c>
      <c r="D11" s="5">
        <v>20890000</v>
      </c>
      <c r="E11" s="4">
        <v>19790000</v>
      </c>
      <c r="F11" s="4" t="s">
        <v>31</v>
      </c>
      <c r="G11" s="4">
        <v>19990000</v>
      </c>
      <c r="H11" s="4">
        <v>20790000</v>
      </c>
      <c r="I11" s="4" t="s">
        <v>31</v>
      </c>
    </row>
    <row r="12" spans="1:9" x14ac:dyDescent="0.2">
      <c r="A12" t="s">
        <v>107</v>
      </c>
      <c r="B12" s="3">
        <v>13949000</v>
      </c>
      <c r="C12" s="3">
        <v>14090000</v>
      </c>
      <c r="D12" s="3">
        <v>13790000</v>
      </c>
      <c r="E12" s="4">
        <v>14490000</v>
      </c>
      <c r="F12" s="4">
        <v>14490000</v>
      </c>
      <c r="G12" s="4">
        <v>13990000</v>
      </c>
      <c r="H12" s="4">
        <v>13790000</v>
      </c>
      <c r="I12" s="3">
        <v>13699000</v>
      </c>
    </row>
    <row r="13" spans="1:9" x14ac:dyDescent="0.2">
      <c r="A13" t="s">
        <v>108</v>
      </c>
      <c r="B13" s="3">
        <v>12266000</v>
      </c>
      <c r="C13" s="25">
        <v>12390000</v>
      </c>
      <c r="D13" s="3">
        <v>12290000</v>
      </c>
      <c r="E13" s="4" t="s">
        <v>55</v>
      </c>
      <c r="F13" s="4">
        <v>11990000</v>
      </c>
      <c r="G13" s="4">
        <v>11690000</v>
      </c>
      <c r="H13" s="4">
        <v>11190000</v>
      </c>
      <c r="I13" s="3">
        <v>11031000</v>
      </c>
    </row>
    <row r="14" spans="1:9" x14ac:dyDescent="0.2">
      <c r="A14" t="s">
        <v>109</v>
      </c>
      <c r="B14" s="3">
        <v>10484000</v>
      </c>
      <c r="C14" s="25">
        <v>10590000</v>
      </c>
      <c r="D14" s="5">
        <v>9940000</v>
      </c>
      <c r="E14" s="3">
        <v>9490000</v>
      </c>
      <c r="F14" s="4">
        <v>9590000</v>
      </c>
      <c r="G14" s="4">
        <v>9790000</v>
      </c>
      <c r="H14" s="3">
        <v>9690000</v>
      </c>
      <c r="I14" s="3">
        <v>9283000</v>
      </c>
    </row>
    <row r="15" spans="1:9" x14ac:dyDescent="0.2">
      <c r="A15" t="s">
        <v>110</v>
      </c>
      <c r="B15" s="3">
        <v>7118000</v>
      </c>
      <c r="C15" s="3">
        <v>7190000</v>
      </c>
      <c r="D15" s="5">
        <v>7040000</v>
      </c>
      <c r="E15" s="3">
        <v>6790000</v>
      </c>
      <c r="F15" s="4">
        <v>6790000</v>
      </c>
      <c r="G15" s="3">
        <v>6890000</v>
      </c>
      <c r="H15" s="4">
        <v>6890000</v>
      </c>
      <c r="I15" s="4">
        <v>6707000</v>
      </c>
    </row>
    <row r="16" spans="1:9" x14ac:dyDescent="0.2">
      <c r="A16" t="s">
        <v>111</v>
      </c>
      <c r="B16" s="3">
        <v>5930000</v>
      </c>
      <c r="C16" s="3">
        <v>5790000</v>
      </c>
      <c r="D16" s="3">
        <v>5740000</v>
      </c>
      <c r="E16" s="5">
        <v>5690000</v>
      </c>
      <c r="F16" s="4">
        <v>5590000</v>
      </c>
      <c r="G16" s="4">
        <v>5690000</v>
      </c>
      <c r="H16" s="4">
        <v>5790000</v>
      </c>
      <c r="I16" s="3">
        <v>5503000</v>
      </c>
    </row>
    <row r="17" spans="1:9" x14ac:dyDescent="0.2">
      <c r="A17" t="s">
        <v>112</v>
      </c>
      <c r="B17" s="3">
        <v>7217000</v>
      </c>
      <c r="C17" s="3">
        <v>7290000</v>
      </c>
      <c r="D17" s="5">
        <v>7240000</v>
      </c>
      <c r="E17" s="5">
        <v>7190000</v>
      </c>
      <c r="F17" s="4">
        <v>7190000</v>
      </c>
      <c r="G17" s="4">
        <v>7190000</v>
      </c>
      <c r="H17" s="4">
        <v>7390000</v>
      </c>
      <c r="I17" s="4" t="s">
        <v>31</v>
      </c>
    </row>
    <row r="18" spans="1:9" x14ac:dyDescent="0.2">
      <c r="A18" t="s">
        <v>113</v>
      </c>
      <c r="B18" s="3">
        <v>6821000</v>
      </c>
      <c r="C18" s="3">
        <v>6890000</v>
      </c>
      <c r="D18" s="3">
        <v>6740000</v>
      </c>
      <c r="E18" s="5">
        <v>6590000</v>
      </c>
      <c r="F18" s="4">
        <v>6490000</v>
      </c>
      <c r="G18" s="4">
        <v>6590000</v>
      </c>
      <c r="H18" s="4">
        <v>6590000</v>
      </c>
      <c r="I18" s="4">
        <v>6891000</v>
      </c>
    </row>
    <row r="19" spans="1:9" x14ac:dyDescent="0.2">
      <c r="A19" t="s">
        <v>114</v>
      </c>
      <c r="B19" s="3">
        <v>8009000</v>
      </c>
      <c r="C19" s="3">
        <v>7890000</v>
      </c>
      <c r="D19" s="4">
        <v>7940000</v>
      </c>
      <c r="E19" s="5">
        <v>7990000</v>
      </c>
      <c r="F19" s="4">
        <v>7990000</v>
      </c>
      <c r="G19" s="4">
        <v>7890000</v>
      </c>
      <c r="H19" s="4">
        <v>7890000</v>
      </c>
      <c r="I19" s="4" t="s">
        <v>31</v>
      </c>
    </row>
    <row r="20" spans="1:9" x14ac:dyDescent="0.2">
      <c r="A20" t="s">
        <v>115</v>
      </c>
      <c r="B20" s="3">
        <v>9593000</v>
      </c>
      <c r="C20" s="3">
        <v>9190000</v>
      </c>
      <c r="D20" s="3">
        <v>9040000</v>
      </c>
      <c r="E20" s="5">
        <v>8690000</v>
      </c>
      <c r="F20" s="4">
        <v>8490000</v>
      </c>
      <c r="G20" s="4">
        <v>8690000</v>
      </c>
      <c r="H20" s="3">
        <v>8640000</v>
      </c>
      <c r="I20" s="4">
        <v>9099000</v>
      </c>
    </row>
    <row r="21" spans="1:9" x14ac:dyDescent="0.2">
      <c r="A21" t="s">
        <v>116</v>
      </c>
      <c r="B21" s="3">
        <v>11969000</v>
      </c>
      <c r="C21" s="3">
        <v>12790000</v>
      </c>
      <c r="D21" s="3">
        <v>11990000</v>
      </c>
      <c r="E21" s="5">
        <v>11690000</v>
      </c>
      <c r="F21" s="4">
        <v>11790000</v>
      </c>
      <c r="G21" s="4">
        <v>11890000</v>
      </c>
      <c r="H21" s="4">
        <v>11540000</v>
      </c>
      <c r="I21" s="4" t="s">
        <v>31</v>
      </c>
    </row>
    <row r="22" spans="1:9" x14ac:dyDescent="0.2">
      <c r="A22" t="s">
        <v>117</v>
      </c>
      <c r="B22" s="3">
        <v>10583000</v>
      </c>
      <c r="C22" s="3">
        <v>10690000</v>
      </c>
      <c r="D22" s="4">
        <v>10490000</v>
      </c>
      <c r="E22" s="5">
        <v>9890000</v>
      </c>
      <c r="F22" s="4">
        <v>10190000</v>
      </c>
      <c r="G22" s="4">
        <v>9990000</v>
      </c>
      <c r="H22" s="4">
        <v>9940000</v>
      </c>
      <c r="I22" s="4" t="s">
        <v>31</v>
      </c>
    </row>
    <row r="23" spans="1:9" x14ac:dyDescent="0.2">
      <c r="A23" t="s">
        <v>118</v>
      </c>
      <c r="B23" s="4">
        <v>13690000</v>
      </c>
      <c r="C23" s="4">
        <v>13690000</v>
      </c>
      <c r="D23" s="4">
        <v>13390000</v>
      </c>
      <c r="E23" s="5">
        <v>12190000</v>
      </c>
      <c r="F23" s="4">
        <v>12990000</v>
      </c>
      <c r="G23" s="4">
        <v>12890000</v>
      </c>
      <c r="H23" s="4">
        <v>12640000</v>
      </c>
      <c r="I23" s="4" t="s">
        <v>31</v>
      </c>
    </row>
    <row r="24" spans="1:9" x14ac:dyDescent="0.2">
      <c r="A24" t="s">
        <v>119</v>
      </c>
      <c r="B24" s="3">
        <v>20590000</v>
      </c>
      <c r="C24" s="3">
        <v>21090000</v>
      </c>
      <c r="D24" s="5">
        <v>20890000</v>
      </c>
      <c r="E24" s="5">
        <v>19690000</v>
      </c>
      <c r="F24" s="4">
        <v>19990000</v>
      </c>
      <c r="G24" s="4">
        <v>20890000</v>
      </c>
      <c r="H24" s="4">
        <v>20890000</v>
      </c>
      <c r="I24" s="4" t="s">
        <v>31</v>
      </c>
    </row>
    <row r="25" spans="1:9" x14ac:dyDescent="0.2">
      <c r="A25" t="s">
        <v>120</v>
      </c>
      <c r="B25" s="27">
        <v>5390000</v>
      </c>
      <c r="C25" s="25">
        <v>5590000</v>
      </c>
      <c r="D25" s="5">
        <v>5540000</v>
      </c>
      <c r="E25" s="5">
        <v>5490000</v>
      </c>
      <c r="F25" s="4">
        <v>5450000</v>
      </c>
      <c r="G25" s="4">
        <v>5450000</v>
      </c>
      <c r="H25" s="4">
        <v>5450000</v>
      </c>
      <c r="I25" s="4" t="s">
        <v>31</v>
      </c>
    </row>
    <row r="26" spans="1:9" x14ac:dyDescent="0.2">
      <c r="A26" t="s">
        <v>121</v>
      </c>
      <c r="B26" s="3">
        <v>3890000</v>
      </c>
      <c r="C26" s="3">
        <v>3890000</v>
      </c>
      <c r="D26" s="5">
        <v>3990000</v>
      </c>
      <c r="E26" s="5">
        <v>3990000</v>
      </c>
      <c r="F26" s="4">
        <v>3990000</v>
      </c>
      <c r="G26" s="4">
        <v>3790000</v>
      </c>
      <c r="H26" s="4">
        <v>3950000</v>
      </c>
      <c r="I26" s="4" t="s">
        <v>31</v>
      </c>
    </row>
    <row r="27" spans="1:9" x14ac:dyDescent="0.2">
      <c r="A27" t="s">
        <v>122</v>
      </c>
      <c r="B27" s="28">
        <v>2690000</v>
      </c>
      <c r="C27" s="25">
        <v>2690000</v>
      </c>
      <c r="D27" s="5">
        <v>2690000</v>
      </c>
      <c r="E27" s="5" t="s">
        <v>128</v>
      </c>
      <c r="F27" s="4">
        <v>2690000</v>
      </c>
      <c r="G27" s="4">
        <v>2590000</v>
      </c>
      <c r="H27" s="3">
        <v>2690000</v>
      </c>
      <c r="I27" s="3">
        <v>2790000</v>
      </c>
    </row>
    <row r="28" spans="1:9" x14ac:dyDescent="0.2">
      <c r="A28" t="s">
        <v>123</v>
      </c>
      <c r="B28" s="28">
        <v>18490000</v>
      </c>
      <c r="C28" s="25">
        <v>18490000</v>
      </c>
      <c r="D28" s="5">
        <v>18390000</v>
      </c>
      <c r="F28" s="4">
        <v>18290000</v>
      </c>
      <c r="G28" s="3">
        <v>18190000</v>
      </c>
      <c r="H28" s="4">
        <v>17940000</v>
      </c>
      <c r="I28" s="4">
        <v>17287000</v>
      </c>
    </row>
    <row r="29" spans="1:9" x14ac:dyDescent="0.2">
      <c r="A29" t="s">
        <v>124</v>
      </c>
      <c r="B29" s="3">
        <v>23790000</v>
      </c>
      <c r="C29" s="3">
        <v>23990000</v>
      </c>
      <c r="D29" s="4">
        <v>23890000</v>
      </c>
      <c r="F29" s="4">
        <v>23690000</v>
      </c>
      <c r="G29" s="4">
        <v>23990000</v>
      </c>
      <c r="H29" s="3">
        <v>23490000</v>
      </c>
      <c r="I29" s="3">
        <v>23635000</v>
      </c>
    </row>
    <row r="30" spans="1:9" x14ac:dyDescent="0.2">
      <c r="A30" t="s">
        <v>125</v>
      </c>
      <c r="B30" s="3">
        <v>27090000</v>
      </c>
      <c r="C30" s="3">
        <v>27290000</v>
      </c>
      <c r="D30" s="5">
        <v>27190000</v>
      </c>
      <c r="F30" s="4">
        <v>26190000</v>
      </c>
      <c r="G30" s="4">
        <v>26890000</v>
      </c>
      <c r="H30" s="4">
        <v>26840000</v>
      </c>
      <c r="I30" s="4" t="s">
        <v>31</v>
      </c>
    </row>
    <row r="31" spans="1:9" x14ac:dyDescent="0.2">
      <c r="A31" t="s">
        <v>126</v>
      </c>
      <c r="B31" s="3">
        <v>31290000</v>
      </c>
      <c r="C31" s="25">
        <v>31490000</v>
      </c>
      <c r="D31" s="5">
        <v>31190000</v>
      </c>
      <c r="F31" s="4">
        <v>30790000</v>
      </c>
      <c r="G31" s="4">
        <v>31990000</v>
      </c>
      <c r="H31" s="4">
        <v>31490000</v>
      </c>
      <c r="I31" s="4" t="s">
        <v>31</v>
      </c>
    </row>
    <row r="32" spans="1:9" x14ac:dyDescent="0.2">
      <c r="A32" t="s">
        <v>127</v>
      </c>
      <c r="B32" s="4" t="s">
        <v>33</v>
      </c>
      <c r="C32" s="3">
        <v>38490000</v>
      </c>
      <c r="D32" s="4">
        <v>38190000</v>
      </c>
      <c r="F32" s="4">
        <v>37290000</v>
      </c>
      <c r="G32" s="4">
        <v>36990000</v>
      </c>
      <c r="H32" s="4">
        <v>37490000</v>
      </c>
      <c r="I32" s="4" t="s">
        <v>31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B911-808F-7C43-8D9D-8A36805915EC}">
  <sheetPr codeName="Sheet7"/>
  <dimension ref="A1:N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18998000</v>
      </c>
      <c r="C2" s="3">
        <v>19190000</v>
      </c>
      <c r="D2" s="3">
        <v>19090000</v>
      </c>
      <c r="E2" s="3">
        <v>18990000</v>
      </c>
      <c r="F2" s="3">
        <v>18790000</v>
      </c>
      <c r="G2" s="4">
        <v>18690000</v>
      </c>
      <c r="H2" s="4">
        <v>18740000</v>
      </c>
      <c r="I2" s="3">
        <v>18023000</v>
      </c>
    </row>
    <row r="3" spans="1:9" x14ac:dyDescent="0.2">
      <c r="A3" t="s">
        <v>103</v>
      </c>
      <c r="B3" s="3">
        <v>21790000</v>
      </c>
      <c r="C3" s="3">
        <v>21990000</v>
      </c>
      <c r="D3" s="3">
        <v>21990000</v>
      </c>
      <c r="E3" s="4">
        <v>21990000</v>
      </c>
      <c r="F3" s="3">
        <v>21490000</v>
      </c>
      <c r="G3" s="3">
        <v>21790000</v>
      </c>
      <c r="H3" s="4">
        <v>21740000</v>
      </c>
      <c r="I3" s="3">
        <v>20783000</v>
      </c>
    </row>
    <row r="4" spans="1:9" x14ac:dyDescent="0.2">
      <c r="A4" t="s">
        <v>104</v>
      </c>
      <c r="B4" s="3">
        <v>25990000</v>
      </c>
      <c r="C4" s="3">
        <v>26190000</v>
      </c>
      <c r="D4" s="3">
        <v>25590000</v>
      </c>
      <c r="E4" s="3">
        <v>24490000</v>
      </c>
      <c r="F4" s="3">
        <v>24890000</v>
      </c>
      <c r="G4" s="3">
        <v>24090000</v>
      </c>
      <c r="H4" s="4">
        <v>24290000</v>
      </c>
      <c r="I4" s="3">
        <v>23490000</v>
      </c>
    </row>
    <row r="5" spans="1:9" x14ac:dyDescent="0.2">
      <c r="A5" t="s">
        <v>105</v>
      </c>
      <c r="B5" s="3">
        <v>29590000</v>
      </c>
      <c r="C5" s="3">
        <v>29790000</v>
      </c>
      <c r="D5" s="5">
        <v>29390000</v>
      </c>
      <c r="E5" s="3">
        <v>29990000</v>
      </c>
      <c r="F5" s="3">
        <v>28890000</v>
      </c>
      <c r="G5" s="3">
        <v>28690000</v>
      </c>
      <c r="H5" s="4">
        <v>28890000</v>
      </c>
      <c r="I5" s="3">
        <v>28490000</v>
      </c>
    </row>
    <row r="6" spans="1:9" x14ac:dyDescent="0.2">
      <c r="A6" t="s">
        <v>34</v>
      </c>
      <c r="B6" s="28">
        <v>19196000</v>
      </c>
      <c r="C6" s="3">
        <v>19390000</v>
      </c>
      <c r="D6" s="5">
        <v>19290000</v>
      </c>
      <c r="E6" s="3">
        <v>19490000</v>
      </c>
      <c r="F6" s="4">
        <v>19190000</v>
      </c>
      <c r="G6" s="4">
        <v>18990000</v>
      </c>
      <c r="H6" s="3">
        <v>18990000</v>
      </c>
      <c r="I6" s="4">
        <v>23031000</v>
      </c>
    </row>
    <row r="7" spans="1:9" x14ac:dyDescent="0.2">
      <c r="A7" t="s">
        <v>40</v>
      </c>
      <c r="B7" s="3">
        <v>17414000</v>
      </c>
      <c r="C7" s="3">
        <v>17590000</v>
      </c>
      <c r="D7" s="3">
        <v>17090000</v>
      </c>
      <c r="E7" s="4">
        <v>16390000</v>
      </c>
      <c r="F7" s="3">
        <v>16590000</v>
      </c>
      <c r="G7" s="4">
        <v>16290000</v>
      </c>
      <c r="H7" s="4">
        <v>16290000</v>
      </c>
      <c r="I7" s="4">
        <v>15723000</v>
      </c>
    </row>
    <row r="8" spans="1:9" x14ac:dyDescent="0.2">
      <c r="A8" t="s">
        <v>37</v>
      </c>
      <c r="B8" s="3">
        <v>13454000</v>
      </c>
      <c r="C8" s="3">
        <v>13590000</v>
      </c>
      <c r="D8" s="3">
        <v>13690000</v>
      </c>
      <c r="E8" s="3">
        <v>13490000</v>
      </c>
      <c r="F8" s="4">
        <v>13190000</v>
      </c>
      <c r="G8" s="4">
        <v>13190000</v>
      </c>
      <c r="H8" s="4">
        <v>13390000</v>
      </c>
      <c r="I8" s="3">
        <v>12687000</v>
      </c>
    </row>
    <row r="9" spans="1:9" x14ac:dyDescent="0.2">
      <c r="A9" t="s">
        <v>42</v>
      </c>
      <c r="B9" s="4">
        <v>11474000</v>
      </c>
      <c r="C9" s="3">
        <v>11590000</v>
      </c>
      <c r="D9" s="5">
        <v>11490000</v>
      </c>
      <c r="E9" s="3">
        <v>11490000</v>
      </c>
      <c r="F9" s="4" t="s">
        <v>31</v>
      </c>
      <c r="G9" s="4">
        <v>11790000</v>
      </c>
      <c r="H9" s="4">
        <v>12290000</v>
      </c>
      <c r="I9" s="4" t="s">
        <v>31</v>
      </c>
    </row>
    <row r="10" spans="1:9" x14ac:dyDescent="0.2">
      <c r="A10" t="s">
        <v>46</v>
      </c>
      <c r="B10" s="4">
        <v>8603000</v>
      </c>
      <c r="C10" s="3">
        <v>8680000</v>
      </c>
      <c r="D10" s="5">
        <v>8640000</v>
      </c>
      <c r="E10" s="3">
        <v>8790000</v>
      </c>
      <c r="F10" s="4">
        <v>8550000</v>
      </c>
      <c r="G10" s="3">
        <v>8590000</v>
      </c>
      <c r="H10" s="4">
        <v>8490000</v>
      </c>
      <c r="I10" s="4" t="s">
        <v>31</v>
      </c>
    </row>
    <row r="11" spans="1:9" x14ac:dyDescent="0.2">
      <c r="A11" t="s">
        <v>106</v>
      </c>
      <c r="B11" s="4" t="s">
        <v>31</v>
      </c>
      <c r="C11" s="3" t="s">
        <v>31</v>
      </c>
      <c r="D11" s="5">
        <v>20890000</v>
      </c>
      <c r="E11" s="4" t="s">
        <v>33</v>
      </c>
      <c r="F11" s="4" t="s">
        <v>31</v>
      </c>
      <c r="G11" s="4">
        <v>19990000</v>
      </c>
      <c r="H11" s="4">
        <v>20790000</v>
      </c>
      <c r="I11" s="4" t="s">
        <v>31</v>
      </c>
    </row>
    <row r="12" spans="1:9" x14ac:dyDescent="0.2">
      <c r="A12" t="s">
        <v>107</v>
      </c>
      <c r="B12" s="4">
        <v>13949000</v>
      </c>
      <c r="C12" s="3">
        <v>14090000</v>
      </c>
      <c r="D12" s="3">
        <v>13990000</v>
      </c>
      <c r="E12" s="3">
        <v>14290000</v>
      </c>
      <c r="F12" s="4">
        <v>14490000</v>
      </c>
      <c r="G12" s="4">
        <v>13990000</v>
      </c>
      <c r="H12" s="4">
        <v>14290000</v>
      </c>
      <c r="I12" s="3">
        <v>13515000</v>
      </c>
    </row>
    <row r="13" spans="1:9" x14ac:dyDescent="0.2">
      <c r="A13" t="s">
        <v>108</v>
      </c>
      <c r="B13" s="4">
        <v>12266000</v>
      </c>
      <c r="C13" s="3">
        <v>12390000</v>
      </c>
      <c r="D13" s="3">
        <v>12690000</v>
      </c>
      <c r="E13" s="4" t="s">
        <v>55</v>
      </c>
      <c r="F13" s="3">
        <v>12190000</v>
      </c>
      <c r="G13" s="4">
        <v>11690000</v>
      </c>
      <c r="H13" s="4">
        <v>12190000</v>
      </c>
      <c r="I13" s="4">
        <v>11031000</v>
      </c>
    </row>
    <row r="14" spans="1:9" x14ac:dyDescent="0.2">
      <c r="A14" t="s">
        <v>109</v>
      </c>
      <c r="B14" s="3">
        <v>10187000</v>
      </c>
      <c r="C14" s="3">
        <v>10290000</v>
      </c>
      <c r="D14" s="5">
        <v>9940000</v>
      </c>
      <c r="E14" s="3">
        <v>9690000</v>
      </c>
      <c r="F14" s="4">
        <v>9590000</v>
      </c>
      <c r="G14" s="3">
        <v>9490000</v>
      </c>
      <c r="H14" s="4">
        <v>9690000</v>
      </c>
      <c r="I14" s="3">
        <v>9391000</v>
      </c>
    </row>
    <row r="15" spans="1:9" ht="17" customHeight="1" x14ac:dyDescent="0.2">
      <c r="A15" t="s">
        <v>110</v>
      </c>
      <c r="B15" s="4">
        <v>7118000</v>
      </c>
      <c r="C15" s="3">
        <v>7190000</v>
      </c>
      <c r="D15" s="3">
        <v>7140000</v>
      </c>
      <c r="E15" s="3">
        <v>6990000</v>
      </c>
      <c r="F15" s="4">
        <v>6790000</v>
      </c>
      <c r="G15" s="4">
        <v>6890000</v>
      </c>
      <c r="H15" s="4">
        <v>6890000</v>
      </c>
      <c r="I15" s="3">
        <v>6561000</v>
      </c>
    </row>
    <row r="16" spans="1:9" x14ac:dyDescent="0.2">
      <c r="A16" t="s">
        <v>111</v>
      </c>
      <c r="B16" s="4">
        <v>5930000</v>
      </c>
      <c r="C16" s="3">
        <v>5790000</v>
      </c>
      <c r="D16" s="5">
        <v>5740000</v>
      </c>
      <c r="E16" s="4">
        <v>5690000</v>
      </c>
      <c r="F16" s="3">
        <v>5690000</v>
      </c>
      <c r="G16" s="4">
        <v>5690000</v>
      </c>
      <c r="H16" s="4">
        <v>5790000</v>
      </c>
      <c r="I16" s="3">
        <v>5083000</v>
      </c>
    </row>
    <row r="17" spans="1:14" x14ac:dyDescent="0.2">
      <c r="A17" t="s">
        <v>112</v>
      </c>
      <c r="B17" s="4">
        <v>7217000</v>
      </c>
      <c r="C17" s="3">
        <v>7290000</v>
      </c>
      <c r="D17" s="5">
        <v>7240000</v>
      </c>
      <c r="E17" s="4">
        <v>7190000</v>
      </c>
      <c r="F17" s="4">
        <v>7190000</v>
      </c>
      <c r="G17" s="4">
        <v>7190000</v>
      </c>
      <c r="H17" s="4">
        <v>7390000</v>
      </c>
      <c r="I17" s="4" t="s">
        <v>31</v>
      </c>
    </row>
    <row r="18" spans="1:14" x14ac:dyDescent="0.2">
      <c r="A18" t="s">
        <v>113</v>
      </c>
      <c r="B18" s="4">
        <v>6821000</v>
      </c>
      <c r="C18" s="3">
        <v>6890000</v>
      </c>
      <c r="D18" s="5">
        <v>6740000</v>
      </c>
      <c r="E18" s="4">
        <v>6590000</v>
      </c>
      <c r="F18" s="4">
        <v>6490000</v>
      </c>
      <c r="G18" s="4">
        <v>6590000</v>
      </c>
      <c r="H18" s="4">
        <v>6590000</v>
      </c>
      <c r="I18" s="3">
        <v>6577000</v>
      </c>
    </row>
    <row r="19" spans="1:14" x14ac:dyDescent="0.2">
      <c r="A19" t="s">
        <v>114</v>
      </c>
      <c r="B19" s="4">
        <v>8009000</v>
      </c>
      <c r="C19" s="3">
        <v>8090000</v>
      </c>
      <c r="D19" s="4">
        <v>7940000</v>
      </c>
      <c r="E19" s="4">
        <v>7990000</v>
      </c>
      <c r="F19" s="4">
        <v>7990000</v>
      </c>
      <c r="G19" s="4">
        <v>7890000</v>
      </c>
      <c r="H19" s="4">
        <v>7890000</v>
      </c>
      <c r="I19" s="4" t="s">
        <v>31</v>
      </c>
    </row>
    <row r="20" spans="1:14" x14ac:dyDescent="0.2">
      <c r="A20" t="s">
        <v>115</v>
      </c>
      <c r="B20" s="4">
        <v>9593000</v>
      </c>
      <c r="C20" s="3">
        <v>9190000</v>
      </c>
      <c r="D20" s="5">
        <v>9040000</v>
      </c>
      <c r="E20" s="4">
        <v>8690000</v>
      </c>
      <c r="F20" s="4">
        <v>8490000</v>
      </c>
      <c r="G20" s="4">
        <v>8690000</v>
      </c>
      <c r="H20" s="4">
        <v>8890000</v>
      </c>
      <c r="I20" s="3">
        <v>9209000</v>
      </c>
      <c r="N20" s="29"/>
    </row>
    <row r="21" spans="1:14" x14ac:dyDescent="0.2">
      <c r="A21" t="s">
        <v>116</v>
      </c>
      <c r="B21" s="4">
        <v>11969000</v>
      </c>
      <c r="C21" s="3">
        <v>12090000</v>
      </c>
      <c r="D21" s="5">
        <v>11990000</v>
      </c>
      <c r="E21" s="4">
        <v>11690000</v>
      </c>
      <c r="F21" s="4">
        <v>11790000</v>
      </c>
      <c r="G21" s="4">
        <v>11890000</v>
      </c>
      <c r="H21" s="4">
        <v>11540000</v>
      </c>
      <c r="I21" s="4" t="s">
        <v>31</v>
      </c>
    </row>
    <row r="22" spans="1:14" x14ac:dyDescent="0.2">
      <c r="A22" t="s">
        <v>117</v>
      </c>
      <c r="B22" s="4">
        <v>10583000</v>
      </c>
      <c r="C22" s="3">
        <v>10490000</v>
      </c>
      <c r="D22" s="4">
        <v>10490000</v>
      </c>
      <c r="E22" s="4">
        <v>9890000</v>
      </c>
      <c r="F22" s="4">
        <v>10190000</v>
      </c>
      <c r="G22" s="4">
        <v>9990000</v>
      </c>
      <c r="H22" s="4">
        <v>9940000</v>
      </c>
      <c r="I22" s="4" t="s">
        <v>31</v>
      </c>
    </row>
    <row r="23" spans="1:14" x14ac:dyDescent="0.2">
      <c r="A23" t="s">
        <v>118</v>
      </c>
      <c r="B23" s="4">
        <v>13690000</v>
      </c>
      <c r="C23" s="3">
        <v>13690000</v>
      </c>
      <c r="D23" s="4">
        <v>13390000</v>
      </c>
      <c r="E23" s="4">
        <v>12190000</v>
      </c>
      <c r="F23" s="4">
        <v>12990000</v>
      </c>
      <c r="G23" s="4">
        <v>12890000</v>
      </c>
      <c r="H23" s="4">
        <v>12640000</v>
      </c>
      <c r="I23" s="4" t="s">
        <v>31</v>
      </c>
    </row>
    <row r="24" spans="1:14" x14ac:dyDescent="0.2">
      <c r="A24" t="s">
        <v>119</v>
      </c>
      <c r="B24" s="3">
        <v>20790000</v>
      </c>
      <c r="C24" s="3">
        <v>20990000</v>
      </c>
      <c r="D24" s="5">
        <v>20890000</v>
      </c>
      <c r="E24" s="4">
        <v>19990000</v>
      </c>
      <c r="F24" s="4">
        <v>19990000</v>
      </c>
      <c r="G24" s="4">
        <v>20890000</v>
      </c>
      <c r="H24" s="4">
        <v>20890000</v>
      </c>
      <c r="I24" s="4" t="s">
        <v>31</v>
      </c>
    </row>
    <row r="25" spans="1:14" x14ac:dyDescent="0.2">
      <c r="A25" t="s">
        <v>120</v>
      </c>
      <c r="B25" s="27">
        <v>5390000</v>
      </c>
      <c r="C25" s="25">
        <v>5590000</v>
      </c>
      <c r="D25" s="5">
        <v>5540000</v>
      </c>
      <c r="E25" s="3">
        <v>5290000</v>
      </c>
      <c r="F25" s="4">
        <v>5450000</v>
      </c>
      <c r="G25" s="4">
        <v>5450000</v>
      </c>
      <c r="H25" s="4">
        <v>5450000</v>
      </c>
      <c r="I25" s="4" t="s">
        <v>31</v>
      </c>
    </row>
    <row r="26" spans="1:14" x14ac:dyDescent="0.2">
      <c r="A26" t="s">
        <v>121</v>
      </c>
      <c r="B26" s="3">
        <v>4090000</v>
      </c>
      <c r="C26" s="3">
        <v>4090000</v>
      </c>
      <c r="D26" s="3">
        <v>4090000</v>
      </c>
      <c r="E26" s="3">
        <v>3790000</v>
      </c>
      <c r="F26" s="3">
        <v>3850000</v>
      </c>
      <c r="G26" s="4">
        <v>3790000</v>
      </c>
      <c r="H26" s="4">
        <v>3950000</v>
      </c>
      <c r="I26" s="4" t="s">
        <v>31</v>
      </c>
    </row>
    <row r="27" spans="1:14" x14ac:dyDescent="0.2">
      <c r="A27" t="s">
        <v>122</v>
      </c>
      <c r="B27" s="4">
        <v>2690000</v>
      </c>
      <c r="C27" s="25">
        <v>2690000</v>
      </c>
      <c r="D27" s="5">
        <v>2690000</v>
      </c>
      <c r="E27" s="4" t="s">
        <v>128</v>
      </c>
      <c r="F27" s="4">
        <v>2690000</v>
      </c>
      <c r="G27" s="4">
        <v>2590000</v>
      </c>
      <c r="H27" s="4">
        <v>2690000</v>
      </c>
      <c r="I27" s="3">
        <v>2511000</v>
      </c>
    </row>
    <row r="28" spans="1:14" x14ac:dyDescent="0.2">
      <c r="A28" t="s">
        <v>123</v>
      </c>
      <c r="B28" s="3">
        <v>18800000</v>
      </c>
      <c r="C28" s="3">
        <v>18990000</v>
      </c>
      <c r="D28" s="3">
        <v>18690000</v>
      </c>
      <c r="F28" s="3">
        <v>18490000</v>
      </c>
      <c r="G28" s="4">
        <v>18190000</v>
      </c>
      <c r="H28" s="4">
        <v>17940000</v>
      </c>
      <c r="I28" s="4">
        <v>17287000</v>
      </c>
    </row>
    <row r="29" spans="1:14" x14ac:dyDescent="0.2">
      <c r="A29" t="s">
        <v>124</v>
      </c>
      <c r="B29" s="4">
        <v>2379000</v>
      </c>
      <c r="C29" s="3">
        <v>23890000</v>
      </c>
      <c r="D29" s="3">
        <v>23990000</v>
      </c>
      <c r="F29" s="3">
        <v>23890000</v>
      </c>
      <c r="G29" s="4">
        <v>23990000</v>
      </c>
      <c r="H29" s="4">
        <v>23990000</v>
      </c>
      <c r="I29" s="3">
        <v>23490000</v>
      </c>
    </row>
    <row r="30" spans="1:14" x14ac:dyDescent="0.2">
      <c r="A30" t="s">
        <v>125</v>
      </c>
      <c r="B30" s="3">
        <v>26918000</v>
      </c>
      <c r="C30" s="3">
        <v>27190000</v>
      </c>
      <c r="D30" s="5">
        <v>27190000</v>
      </c>
      <c r="F30" s="3">
        <v>26390000</v>
      </c>
      <c r="G30" s="4">
        <v>26890000</v>
      </c>
      <c r="H30" s="4">
        <v>26840000</v>
      </c>
      <c r="I30" s="4" t="s">
        <v>31</v>
      </c>
    </row>
    <row r="31" spans="1:14" x14ac:dyDescent="0.2">
      <c r="A31" t="s">
        <v>126</v>
      </c>
      <c r="B31" s="4">
        <v>31290000</v>
      </c>
      <c r="C31" s="3">
        <v>31490000</v>
      </c>
      <c r="D31" s="5">
        <v>31190000</v>
      </c>
      <c r="F31" s="4">
        <v>30790000</v>
      </c>
      <c r="G31" s="4">
        <v>31990000</v>
      </c>
      <c r="H31" s="4">
        <v>31490000</v>
      </c>
      <c r="I31" s="4" t="s">
        <v>31</v>
      </c>
    </row>
    <row r="32" spans="1:14" x14ac:dyDescent="0.2">
      <c r="A32" t="s">
        <v>127</v>
      </c>
      <c r="B32" s="4" t="s">
        <v>33</v>
      </c>
      <c r="C32" s="3">
        <v>38490000</v>
      </c>
      <c r="D32" s="4">
        <v>38190000</v>
      </c>
      <c r="F32" s="3">
        <v>37490000</v>
      </c>
      <c r="G32" s="4">
        <v>36990000</v>
      </c>
      <c r="H32" s="4">
        <v>37490000</v>
      </c>
      <c r="I32" s="4" t="s">
        <v>31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C5D-4448-5C49-84F9-8D766F6E7810}">
  <sheetPr codeName="Sheet8"/>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19493000</v>
      </c>
      <c r="C2" s="3">
        <v>19690000</v>
      </c>
      <c r="D2" s="3">
        <v>19590000</v>
      </c>
      <c r="E2" s="4">
        <v>18990000</v>
      </c>
      <c r="F2" s="3">
        <v>21790000</v>
      </c>
      <c r="G2" s="4">
        <v>18690000</v>
      </c>
      <c r="H2" s="4">
        <v>18740000</v>
      </c>
      <c r="I2" s="3">
        <v>18697000</v>
      </c>
    </row>
    <row r="3" spans="1:9" x14ac:dyDescent="0.2">
      <c r="A3" t="s">
        <v>103</v>
      </c>
      <c r="B3" s="3">
        <v>22190000</v>
      </c>
      <c r="C3" s="3">
        <v>22390000</v>
      </c>
      <c r="D3" s="3">
        <v>22290000</v>
      </c>
      <c r="E3" s="4">
        <v>21990000</v>
      </c>
      <c r="F3" s="3">
        <v>21790000</v>
      </c>
      <c r="G3" s="4">
        <v>21790000</v>
      </c>
      <c r="H3" s="4">
        <v>21740000</v>
      </c>
      <c r="I3" s="3">
        <v>21329000</v>
      </c>
    </row>
    <row r="4" spans="1:9" x14ac:dyDescent="0.2">
      <c r="A4" t="s">
        <v>104</v>
      </c>
      <c r="B4" s="3">
        <v>25690000</v>
      </c>
      <c r="C4" s="3">
        <v>25890000</v>
      </c>
      <c r="D4" s="5">
        <v>25590000</v>
      </c>
      <c r="E4" s="4">
        <v>24490000</v>
      </c>
      <c r="F4" s="3">
        <v>24690000</v>
      </c>
      <c r="G4" s="4">
        <v>24090000</v>
      </c>
      <c r="H4" s="4">
        <v>24290000</v>
      </c>
      <c r="I4" s="3">
        <v>24337000</v>
      </c>
    </row>
    <row r="5" spans="1:9" x14ac:dyDescent="0.2">
      <c r="A5" t="s">
        <v>105</v>
      </c>
      <c r="B5" s="3">
        <v>29790000</v>
      </c>
      <c r="C5" s="3">
        <v>29990000</v>
      </c>
      <c r="D5" s="3">
        <v>29690000</v>
      </c>
      <c r="E5" s="4">
        <v>29990000</v>
      </c>
      <c r="F5" s="3">
        <v>28990000</v>
      </c>
      <c r="G5" s="3">
        <v>28890000</v>
      </c>
      <c r="H5" s="4">
        <v>28890000</v>
      </c>
      <c r="I5" s="3">
        <v>28943000</v>
      </c>
    </row>
    <row r="6" spans="1:9" x14ac:dyDescent="0.2">
      <c r="A6" t="s">
        <v>34</v>
      </c>
      <c r="B6" s="3">
        <v>19592000</v>
      </c>
      <c r="C6" s="3">
        <v>19590000</v>
      </c>
      <c r="D6" s="3">
        <v>19490000</v>
      </c>
      <c r="E6" s="4">
        <v>19490000</v>
      </c>
      <c r="F6" s="4">
        <v>19190000</v>
      </c>
      <c r="G6" s="4">
        <v>18990000</v>
      </c>
      <c r="H6" s="4">
        <v>18990000</v>
      </c>
      <c r="I6" s="4" t="s">
        <v>31</v>
      </c>
    </row>
    <row r="7" spans="1:9" x14ac:dyDescent="0.2">
      <c r="A7" t="s">
        <v>40</v>
      </c>
      <c r="B7" s="3">
        <v>17513000</v>
      </c>
      <c r="C7" s="3">
        <v>17690000</v>
      </c>
      <c r="D7" s="3">
        <v>17590000</v>
      </c>
      <c r="E7" s="4">
        <v>16390000</v>
      </c>
      <c r="F7" s="3">
        <v>16890000</v>
      </c>
      <c r="G7" s="4">
        <v>16290000</v>
      </c>
      <c r="H7" s="4">
        <v>16290000</v>
      </c>
      <c r="I7" s="4" t="s">
        <v>31</v>
      </c>
    </row>
    <row r="8" spans="1:9" x14ac:dyDescent="0.2">
      <c r="A8" t="s">
        <v>37</v>
      </c>
      <c r="B8" s="3">
        <v>13949000</v>
      </c>
      <c r="C8" s="3">
        <v>14090000</v>
      </c>
      <c r="D8" s="3">
        <v>13990000</v>
      </c>
      <c r="E8" s="4">
        <v>13490000</v>
      </c>
      <c r="F8" s="3">
        <v>13390000</v>
      </c>
      <c r="G8" s="4">
        <v>13190000</v>
      </c>
      <c r="H8" s="4">
        <v>13390000</v>
      </c>
      <c r="I8" s="3">
        <v>13057000</v>
      </c>
    </row>
    <row r="9" spans="1:9" x14ac:dyDescent="0.2">
      <c r="A9" t="s">
        <v>42</v>
      </c>
      <c r="B9" s="3">
        <v>11870000</v>
      </c>
      <c r="C9" s="3">
        <v>11990000</v>
      </c>
      <c r="D9" s="3">
        <v>11990000</v>
      </c>
      <c r="E9" s="4">
        <v>11490000</v>
      </c>
      <c r="F9" s="4" t="s">
        <v>31</v>
      </c>
      <c r="G9" s="4">
        <v>11790000</v>
      </c>
      <c r="H9" s="4">
        <v>12290000</v>
      </c>
      <c r="I9" s="4" t="s">
        <v>31</v>
      </c>
    </row>
    <row r="10" spans="1:9" x14ac:dyDescent="0.2">
      <c r="A10" t="s">
        <v>46</v>
      </c>
      <c r="B10" s="3">
        <v>8504000</v>
      </c>
      <c r="C10" s="3">
        <v>8590000</v>
      </c>
      <c r="D10" s="3">
        <v>8590000</v>
      </c>
      <c r="E10" s="4">
        <v>8790000</v>
      </c>
      <c r="F10" s="3">
        <v>8490000</v>
      </c>
      <c r="G10" s="3">
        <v>8390000</v>
      </c>
      <c r="H10" s="4">
        <v>8490000</v>
      </c>
      <c r="I10" s="4" t="s">
        <v>31</v>
      </c>
    </row>
    <row r="11" spans="1:9" x14ac:dyDescent="0.2">
      <c r="A11" t="s">
        <v>106</v>
      </c>
      <c r="B11" s="4" t="s">
        <v>31</v>
      </c>
      <c r="C11" s="25" t="s">
        <v>31</v>
      </c>
      <c r="D11" s="5">
        <v>20990000</v>
      </c>
      <c r="E11" s="4" t="s">
        <v>33</v>
      </c>
      <c r="F11" s="4" t="s">
        <v>31</v>
      </c>
      <c r="G11" s="4">
        <v>19990000</v>
      </c>
      <c r="H11" s="4">
        <v>20790000</v>
      </c>
      <c r="I11" s="4" t="s">
        <v>31</v>
      </c>
    </row>
    <row r="12" spans="1:9" x14ac:dyDescent="0.2">
      <c r="A12" t="s">
        <v>107</v>
      </c>
      <c r="B12" s="4">
        <v>13949000</v>
      </c>
      <c r="C12" s="25">
        <v>14090000</v>
      </c>
      <c r="D12" s="3">
        <v>14090000</v>
      </c>
      <c r="E12" s="4">
        <v>14290000</v>
      </c>
      <c r="F12" s="3">
        <v>14790000</v>
      </c>
      <c r="G12" s="4">
        <v>13990000</v>
      </c>
      <c r="H12" s="4">
        <v>14290000</v>
      </c>
      <c r="I12" s="3">
        <v>13903000</v>
      </c>
    </row>
    <row r="13" spans="1:9" x14ac:dyDescent="0.2">
      <c r="A13" t="s">
        <v>108</v>
      </c>
      <c r="B13" s="3" t="s">
        <v>31</v>
      </c>
      <c r="C13" s="25">
        <v>12390000</v>
      </c>
      <c r="D13" s="3">
        <v>12790000</v>
      </c>
      <c r="E13" s="4" t="s">
        <v>55</v>
      </c>
      <c r="F13" s="3">
        <v>12490000</v>
      </c>
      <c r="G13" s="4">
        <v>11690000</v>
      </c>
      <c r="H13" s="4">
        <v>12190000</v>
      </c>
      <c r="I13" s="4" t="s">
        <v>31</v>
      </c>
    </row>
    <row r="14" spans="1:9" x14ac:dyDescent="0.2">
      <c r="A14" t="s">
        <v>109</v>
      </c>
      <c r="B14" s="3">
        <v>9890000</v>
      </c>
      <c r="C14" s="3">
        <v>9990000</v>
      </c>
      <c r="D14" s="3">
        <v>9990000</v>
      </c>
      <c r="E14" s="4">
        <v>9690000</v>
      </c>
      <c r="F14" s="4">
        <v>9590000</v>
      </c>
      <c r="G14" s="4">
        <v>9490000</v>
      </c>
      <c r="H14" s="4">
        <v>9690000</v>
      </c>
      <c r="I14" s="3">
        <v>9485000</v>
      </c>
    </row>
    <row r="15" spans="1:9" x14ac:dyDescent="0.2">
      <c r="A15" t="s">
        <v>110</v>
      </c>
      <c r="B15" s="3">
        <v>7019000</v>
      </c>
      <c r="C15" s="3">
        <v>7090000</v>
      </c>
      <c r="D15" s="3">
        <v>7140000</v>
      </c>
      <c r="E15" s="4">
        <v>6990000</v>
      </c>
      <c r="F15" s="3">
        <v>6750000</v>
      </c>
      <c r="G15" s="4">
        <v>6890000</v>
      </c>
      <c r="H15" s="4">
        <v>6890000</v>
      </c>
      <c r="I15" s="3">
        <v>6853000</v>
      </c>
    </row>
    <row r="16" spans="1:9" x14ac:dyDescent="0.2">
      <c r="A16" t="s">
        <v>111</v>
      </c>
      <c r="B16" s="3">
        <v>6128000</v>
      </c>
      <c r="C16" s="3">
        <v>5990000</v>
      </c>
      <c r="D16" s="3">
        <v>5790000</v>
      </c>
      <c r="E16" s="3">
        <v>5990000</v>
      </c>
      <c r="F16" s="3">
        <v>5790000</v>
      </c>
      <c r="G16" s="4">
        <v>5690000</v>
      </c>
      <c r="H16" s="4">
        <v>5790000</v>
      </c>
      <c r="I16" s="4">
        <v>5083000</v>
      </c>
    </row>
    <row r="17" spans="1:9" x14ac:dyDescent="0.2">
      <c r="A17" t="s">
        <v>112</v>
      </c>
      <c r="B17" s="3">
        <v>7415000</v>
      </c>
      <c r="C17" s="3">
        <v>7490000</v>
      </c>
      <c r="D17" s="3">
        <v>7290000</v>
      </c>
      <c r="E17" s="3">
        <v>7490000</v>
      </c>
      <c r="F17" s="4">
        <v>7190000</v>
      </c>
      <c r="G17" s="4">
        <v>7190000</v>
      </c>
      <c r="H17" s="4">
        <v>7390000</v>
      </c>
      <c r="I17" s="4" t="s">
        <v>31</v>
      </c>
    </row>
    <row r="18" spans="1:9" x14ac:dyDescent="0.2">
      <c r="A18" t="s">
        <v>113</v>
      </c>
      <c r="B18" s="3">
        <v>7019000</v>
      </c>
      <c r="C18" s="25">
        <v>6890000</v>
      </c>
      <c r="D18" s="3">
        <v>6790000</v>
      </c>
      <c r="E18" s="3">
        <v>6790000</v>
      </c>
      <c r="F18" s="3">
        <v>6690000</v>
      </c>
      <c r="G18" s="4">
        <v>6590000</v>
      </c>
      <c r="H18" s="4">
        <v>6590000</v>
      </c>
      <c r="I18" s="3">
        <v>6665000</v>
      </c>
    </row>
    <row r="19" spans="1:9" x14ac:dyDescent="0.2">
      <c r="A19" t="s">
        <v>114</v>
      </c>
      <c r="B19" s="3">
        <v>8207000</v>
      </c>
      <c r="C19" s="3">
        <v>7990000</v>
      </c>
      <c r="D19" s="3">
        <v>7990000</v>
      </c>
      <c r="E19" s="3">
        <v>8190000</v>
      </c>
      <c r="F19" s="3">
        <v>8090000</v>
      </c>
      <c r="G19" s="4">
        <v>7890000</v>
      </c>
      <c r="H19" s="4">
        <v>7890000</v>
      </c>
      <c r="I19" s="4" t="s">
        <v>31</v>
      </c>
    </row>
    <row r="20" spans="1:9" x14ac:dyDescent="0.2">
      <c r="A20" t="s">
        <v>115</v>
      </c>
      <c r="B20" s="3">
        <v>9692000</v>
      </c>
      <c r="C20" s="3">
        <v>9890000</v>
      </c>
      <c r="D20" s="3">
        <v>9090000</v>
      </c>
      <c r="E20" s="3">
        <v>9790000</v>
      </c>
      <c r="F20" s="3">
        <v>8690000</v>
      </c>
      <c r="G20" s="4">
        <v>8690000</v>
      </c>
      <c r="H20" s="4">
        <v>8890000</v>
      </c>
      <c r="I20" s="3">
        <v>8899000</v>
      </c>
    </row>
    <row r="21" spans="1:9" x14ac:dyDescent="0.2">
      <c r="A21" t="s">
        <v>116</v>
      </c>
      <c r="B21" s="3">
        <v>12167000</v>
      </c>
      <c r="C21" s="3">
        <v>12290000</v>
      </c>
      <c r="D21" s="3">
        <v>12090000</v>
      </c>
      <c r="E21" s="3">
        <v>12490000</v>
      </c>
      <c r="F21" s="3">
        <v>11890000</v>
      </c>
      <c r="G21" s="4">
        <v>11890000</v>
      </c>
      <c r="H21" s="4">
        <v>11540000</v>
      </c>
      <c r="I21" s="4" t="s">
        <v>31</v>
      </c>
    </row>
    <row r="22" spans="1:9" x14ac:dyDescent="0.2">
      <c r="A22" t="s">
        <v>117</v>
      </c>
      <c r="B22" s="3">
        <v>10781000</v>
      </c>
      <c r="C22" s="3">
        <v>10890000</v>
      </c>
      <c r="D22" s="3">
        <v>10590000</v>
      </c>
      <c r="E22" s="3">
        <v>10590000</v>
      </c>
      <c r="F22" s="4">
        <v>10190000</v>
      </c>
      <c r="G22" s="4">
        <v>9990000</v>
      </c>
      <c r="H22" s="4">
        <v>9940000</v>
      </c>
      <c r="I22" s="4" t="s">
        <v>31</v>
      </c>
    </row>
    <row r="23" spans="1:9" x14ac:dyDescent="0.2">
      <c r="A23" t="s">
        <v>118</v>
      </c>
      <c r="B23" s="4">
        <v>13690000</v>
      </c>
      <c r="C23" s="3">
        <v>13790000</v>
      </c>
      <c r="D23" s="3">
        <v>13490000</v>
      </c>
      <c r="E23" s="3">
        <v>13190000</v>
      </c>
      <c r="F23" s="4">
        <v>12990000</v>
      </c>
      <c r="G23" s="4">
        <v>12890000</v>
      </c>
      <c r="H23" s="4">
        <v>12640000</v>
      </c>
      <c r="I23" s="4" t="s">
        <v>31</v>
      </c>
    </row>
    <row r="24" spans="1:9" x14ac:dyDescent="0.2">
      <c r="A24" t="s">
        <v>119</v>
      </c>
      <c r="B24" s="3">
        <v>21090000</v>
      </c>
      <c r="C24" s="3">
        <v>21190000</v>
      </c>
      <c r="D24" s="3">
        <v>20990000</v>
      </c>
      <c r="E24" s="4">
        <v>19990000</v>
      </c>
      <c r="F24" s="4">
        <v>19990000</v>
      </c>
      <c r="G24" s="4">
        <v>20890000</v>
      </c>
      <c r="H24" s="4">
        <v>20890000</v>
      </c>
      <c r="I24" s="4" t="s">
        <v>31</v>
      </c>
    </row>
    <row r="25" spans="1:9" x14ac:dyDescent="0.2">
      <c r="A25" t="s">
        <v>120</v>
      </c>
      <c r="B25" s="3">
        <v>5435000</v>
      </c>
      <c r="C25" s="3">
        <v>5690000</v>
      </c>
      <c r="D25" s="3">
        <v>5690000</v>
      </c>
      <c r="E25" s="3">
        <v>5690000</v>
      </c>
      <c r="F25" s="4">
        <v>5450000</v>
      </c>
      <c r="G25" s="4">
        <v>5450000</v>
      </c>
      <c r="H25" s="4">
        <v>5450000</v>
      </c>
      <c r="I25" s="4" t="s">
        <v>31</v>
      </c>
    </row>
    <row r="26" spans="1:9" x14ac:dyDescent="0.2">
      <c r="A26" t="s">
        <v>121</v>
      </c>
      <c r="B26" s="4">
        <v>4090000</v>
      </c>
      <c r="C26" s="3">
        <v>4090000</v>
      </c>
      <c r="D26" s="5">
        <v>4090000</v>
      </c>
      <c r="E26" s="3">
        <v>4090000</v>
      </c>
      <c r="F26" s="4">
        <v>3850000</v>
      </c>
      <c r="G26" s="4">
        <v>3790000</v>
      </c>
      <c r="H26" s="4">
        <v>3950000</v>
      </c>
      <c r="I26" s="4" t="s">
        <v>31</v>
      </c>
    </row>
    <row r="27" spans="1:9" x14ac:dyDescent="0.2">
      <c r="A27" t="s">
        <v>122</v>
      </c>
      <c r="B27" s="3">
        <v>2790000</v>
      </c>
      <c r="C27" s="3">
        <v>2790000</v>
      </c>
      <c r="D27" s="3">
        <v>2790000</v>
      </c>
      <c r="E27" s="4" t="s">
        <v>128</v>
      </c>
      <c r="F27" s="4">
        <v>2690000</v>
      </c>
      <c r="G27" s="4">
        <v>2590000</v>
      </c>
      <c r="H27" s="4">
        <v>2690000</v>
      </c>
      <c r="I27" s="3">
        <v>2623000</v>
      </c>
    </row>
    <row r="28" spans="1:9" x14ac:dyDescent="0.2">
      <c r="A28" t="s">
        <v>123</v>
      </c>
      <c r="B28" s="3">
        <v>19097000</v>
      </c>
      <c r="C28" s="3">
        <v>19290000</v>
      </c>
      <c r="D28" s="3">
        <v>18990000</v>
      </c>
      <c r="F28" s="3">
        <v>18690000</v>
      </c>
      <c r="G28" s="4">
        <v>18190000</v>
      </c>
      <c r="H28" s="4">
        <v>18190000</v>
      </c>
      <c r="I28" s="4">
        <v>17851000</v>
      </c>
    </row>
    <row r="29" spans="1:9" x14ac:dyDescent="0.2">
      <c r="A29" t="s">
        <v>124</v>
      </c>
      <c r="B29" s="3">
        <v>24190000</v>
      </c>
      <c r="C29" s="3">
        <v>24390000</v>
      </c>
      <c r="D29" s="3">
        <v>24390000</v>
      </c>
      <c r="F29" s="3">
        <v>24190000</v>
      </c>
      <c r="G29" s="4">
        <v>23990000</v>
      </c>
      <c r="H29" s="4">
        <v>23990000</v>
      </c>
      <c r="I29" s="3">
        <v>23051000</v>
      </c>
    </row>
    <row r="30" spans="1:9" x14ac:dyDescent="0.2">
      <c r="A30" t="s">
        <v>125</v>
      </c>
      <c r="B30" s="3">
        <v>27590000</v>
      </c>
      <c r="C30" s="3">
        <v>27790000</v>
      </c>
      <c r="D30" s="3">
        <v>27490000</v>
      </c>
      <c r="F30" s="3">
        <v>26290000</v>
      </c>
      <c r="G30" s="4">
        <v>26890000</v>
      </c>
      <c r="H30" s="4">
        <v>26840000</v>
      </c>
      <c r="I30" s="4" t="s">
        <v>31</v>
      </c>
    </row>
    <row r="31" spans="1:9" x14ac:dyDescent="0.2">
      <c r="A31" t="s">
        <v>126</v>
      </c>
      <c r="B31" s="3">
        <v>31490000</v>
      </c>
      <c r="C31" s="3">
        <v>31690000</v>
      </c>
      <c r="D31" s="3">
        <v>31490000</v>
      </c>
      <c r="F31" s="4">
        <v>30790000</v>
      </c>
      <c r="G31" s="4">
        <v>31990000</v>
      </c>
      <c r="H31" s="4">
        <v>31490000</v>
      </c>
      <c r="I31" s="4" t="s">
        <v>31</v>
      </c>
    </row>
    <row r="32" spans="1:9" x14ac:dyDescent="0.2">
      <c r="A32" t="s">
        <v>127</v>
      </c>
      <c r="B32" s="4" t="s">
        <v>33</v>
      </c>
      <c r="C32" s="3">
        <v>38890000</v>
      </c>
      <c r="D32" s="3">
        <v>38490000</v>
      </c>
      <c r="F32" s="3">
        <v>37690000</v>
      </c>
      <c r="G32" s="4">
        <v>36990000</v>
      </c>
      <c r="H32" s="4">
        <v>37490000</v>
      </c>
      <c r="I32" s="4" t="s">
        <v>31</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3F97-9E9A-134F-826A-C77FB36E95D5}">
  <dimension ref="A1:L153"/>
  <sheetViews>
    <sheetView zoomScale="80" zoomScaleNormal="80" workbookViewId="0">
      <pane xSplit="2" ySplit="1" topLeftCell="C2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30990000</v>
      </c>
      <c r="D3" s="76">
        <v>30390000</v>
      </c>
      <c r="E3" s="25">
        <v>29990000</v>
      </c>
      <c r="F3" s="38">
        <v>30890000</v>
      </c>
      <c r="G3" s="38">
        <v>30290000</v>
      </c>
      <c r="H3" s="26">
        <v>-400</v>
      </c>
    </row>
    <row r="4" spans="1:12" x14ac:dyDescent="0.2">
      <c r="A4" t="s">
        <v>131</v>
      </c>
      <c r="B4" s="83"/>
      <c r="C4" s="68">
        <v>34990000</v>
      </c>
      <c r="D4" s="76">
        <v>34790000</v>
      </c>
      <c r="E4" s="72">
        <v>33990000</v>
      </c>
      <c r="F4" s="38">
        <v>33990000</v>
      </c>
      <c r="G4" s="38">
        <v>34290000</v>
      </c>
      <c r="H4" s="26">
        <v>-200</v>
      </c>
    </row>
    <row r="5" spans="1:12" x14ac:dyDescent="0.2">
      <c r="A5" t="s">
        <v>132</v>
      </c>
      <c r="B5" s="83"/>
      <c r="C5" s="68">
        <v>37990000</v>
      </c>
      <c r="D5" s="68">
        <v>37990000</v>
      </c>
      <c r="E5" s="72">
        <v>37490000</v>
      </c>
      <c r="F5" s="40">
        <v>37990000</v>
      </c>
      <c r="G5" s="38">
        <v>37490000</v>
      </c>
      <c r="H5" s="26">
        <v>-200</v>
      </c>
    </row>
    <row r="6" spans="1:12" x14ac:dyDescent="0.2">
      <c r="A6" t="s">
        <v>133</v>
      </c>
      <c r="B6" s="83"/>
      <c r="C6" s="67">
        <v>14990000</v>
      </c>
      <c r="D6" s="68">
        <v>14990000</v>
      </c>
      <c r="E6" s="72">
        <v>12490000</v>
      </c>
      <c r="F6" s="40">
        <v>16990000</v>
      </c>
      <c r="G6" s="40">
        <v>15190000</v>
      </c>
      <c r="H6" s="26"/>
    </row>
    <row r="7" spans="1:12" x14ac:dyDescent="0.2">
      <c r="A7" t="s">
        <v>134</v>
      </c>
      <c r="B7" s="71"/>
      <c r="C7" s="69">
        <v>21290000</v>
      </c>
      <c r="D7" s="73">
        <v>20690000</v>
      </c>
      <c r="E7" s="25">
        <v>20990000</v>
      </c>
      <c r="F7" s="38">
        <v>20590000</v>
      </c>
      <c r="G7" s="40">
        <v>20990000</v>
      </c>
      <c r="H7" s="26"/>
    </row>
    <row r="8" spans="1:12" x14ac:dyDescent="0.2">
      <c r="A8" t="s">
        <v>135</v>
      </c>
      <c r="B8" s="3"/>
      <c r="C8" s="53">
        <v>24990000</v>
      </c>
      <c r="D8" s="64">
        <v>24690000</v>
      </c>
      <c r="E8" s="25">
        <v>24190000</v>
      </c>
      <c r="F8" s="40">
        <v>24590000</v>
      </c>
      <c r="G8" s="38">
        <v>24490000</v>
      </c>
      <c r="H8" s="26">
        <v>500</v>
      </c>
    </row>
    <row r="9" spans="1:12" x14ac:dyDescent="0.2">
      <c r="A9" t="s">
        <v>136</v>
      </c>
      <c r="B9" s="25"/>
      <c r="C9" s="40" t="s">
        <v>31</v>
      </c>
      <c r="D9" s="40">
        <v>25590000</v>
      </c>
      <c r="E9" s="25">
        <v>24990000</v>
      </c>
      <c r="F9" s="40">
        <v>25590000</v>
      </c>
      <c r="G9" s="40">
        <v>24990000</v>
      </c>
      <c r="H9" s="26"/>
    </row>
    <row r="10" spans="1:12" x14ac:dyDescent="0.2">
      <c r="A10" t="s">
        <v>137</v>
      </c>
      <c r="B10" s="3"/>
      <c r="C10" s="53">
        <v>30590000</v>
      </c>
      <c r="D10" s="62">
        <v>29990000</v>
      </c>
      <c r="E10" s="25">
        <v>29690000</v>
      </c>
      <c r="F10" s="38">
        <v>29890000</v>
      </c>
      <c r="G10" s="38">
        <v>29690000</v>
      </c>
      <c r="H10" s="26">
        <v>-200</v>
      </c>
    </row>
    <row r="11" spans="1:12" x14ac:dyDescent="0.2">
      <c r="A11" t="s">
        <v>102</v>
      </c>
      <c r="B11" s="25"/>
      <c r="C11" s="53">
        <v>17290000</v>
      </c>
      <c r="D11" s="62">
        <v>16090000</v>
      </c>
      <c r="E11" s="25">
        <v>16790000</v>
      </c>
      <c r="F11" s="38">
        <v>16890000</v>
      </c>
      <c r="G11" s="40">
        <v>16590000</v>
      </c>
      <c r="H11" s="26"/>
    </row>
    <row r="12" spans="1:12" x14ac:dyDescent="0.2">
      <c r="A12" t="s">
        <v>103</v>
      </c>
      <c r="B12" s="25"/>
      <c r="C12" s="53">
        <v>19590000</v>
      </c>
      <c r="D12" s="64" t="s">
        <v>31</v>
      </c>
      <c r="E12" s="25">
        <v>18490000</v>
      </c>
      <c r="F12" s="40">
        <v>17690000</v>
      </c>
      <c r="G12" s="40">
        <v>18490000</v>
      </c>
      <c r="H12" s="26"/>
    </row>
    <row r="13" spans="1:12" x14ac:dyDescent="0.2">
      <c r="A13" t="s">
        <v>40</v>
      </c>
      <c r="B13" s="25"/>
      <c r="C13" s="53">
        <v>13990000</v>
      </c>
      <c r="D13" s="62">
        <v>13490000</v>
      </c>
      <c r="E13" s="25">
        <v>13390000</v>
      </c>
      <c r="F13" s="38">
        <v>13390000</v>
      </c>
      <c r="G13" s="40">
        <v>13490000</v>
      </c>
      <c r="H13" s="26"/>
    </row>
    <row r="14" spans="1:12" x14ac:dyDescent="0.2">
      <c r="A14" t="s">
        <v>37</v>
      </c>
      <c r="B14" s="3"/>
      <c r="C14" s="53">
        <v>12390000</v>
      </c>
      <c r="D14" s="54">
        <v>11990000</v>
      </c>
      <c r="E14" s="25">
        <v>11990000</v>
      </c>
      <c r="F14" s="38">
        <v>11990000</v>
      </c>
      <c r="G14" s="40">
        <v>11890000</v>
      </c>
      <c r="H14" s="26"/>
    </row>
    <row r="15" spans="1:12" x14ac:dyDescent="0.2">
      <c r="A15" t="s">
        <v>138</v>
      </c>
      <c r="B15" s="25"/>
      <c r="C15" s="53">
        <v>11790000</v>
      </c>
      <c r="D15" s="64">
        <v>11790000</v>
      </c>
      <c r="E15" s="25">
        <v>11590000</v>
      </c>
      <c r="F15" s="40">
        <v>11790000</v>
      </c>
      <c r="G15" s="40">
        <v>11590000</v>
      </c>
      <c r="H15" s="26"/>
    </row>
    <row r="16" spans="1:12" x14ac:dyDescent="0.2">
      <c r="A16" t="s">
        <v>139</v>
      </c>
      <c r="B16" s="3"/>
      <c r="C16" s="54">
        <v>8490000</v>
      </c>
      <c r="D16" s="62">
        <v>8490000</v>
      </c>
      <c r="E16" s="34">
        <v>8390000</v>
      </c>
      <c r="F16" s="40">
        <v>8690000</v>
      </c>
      <c r="G16" s="38">
        <v>8390000</v>
      </c>
      <c r="H16" s="26">
        <v>-100</v>
      </c>
      <c r="J16" t="s">
        <v>140</v>
      </c>
      <c r="K16" t="s">
        <v>141</v>
      </c>
      <c r="L16" s="35" t="b">
        <v>1</v>
      </c>
    </row>
    <row r="17" spans="1:12" x14ac:dyDescent="0.2">
      <c r="A17" t="s">
        <v>142</v>
      </c>
      <c r="B17" s="3"/>
      <c r="C17" s="54">
        <v>13190000</v>
      </c>
      <c r="D17" s="62">
        <v>13190000</v>
      </c>
      <c r="E17" s="34">
        <v>12790000</v>
      </c>
      <c r="F17" s="40">
        <v>13390000</v>
      </c>
      <c r="G17" s="38">
        <v>13190000</v>
      </c>
      <c r="H17" s="26">
        <v>-100</v>
      </c>
      <c r="J17" t="s">
        <v>2</v>
      </c>
      <c r="K17" t="s">
        <v>143</v>
      </c>
      <c r="L17" s="35" t="b">
        <v>1</v>
      </c>
    </row>
    <row r="18" spans="1:12" x14ac:dyDescent="0.2">
      <c r="A18" t="s">
        <v>144</v>
      </c>
      <c r="B18" s="25"/>
      <c r="C18" s="54">
        <v>18890000</v>
      </c>
      <c r="D18" s="64">
        <v>18890000</v>
      </c>
      <c r="E18" s="25">
        <v>20490000</v>
      </c>
      <c r="F18" s="40">
        <v>18890000</v>
      </c>
      <c r="G18" s="34">
        <v>18890000</v>
      </c>
      <c r="H18" s="79">
        <v>-100</v>
      </c>
      <c r="J18" t="s">
        <v>6</v>
      </c>
      <c r="K18" t="s">
        <v>145</v>
      </c>
      <c r="L18" s="35" t="b">
        <v>1</v>
      </c>
    </row>
    <row r="19" spans="1:12" x14ac:dyDescent="0.2">
      <c r="A19" t="s">
        <v>146</v>
      </c>
      <c r="B19" s="25"/>
      <c r="C19" s="25" t="s">
        <v>31</v>
      </c>
      <c r="D19" s="64">
        <v>27990000</v>
      </c>
      <c r="E19" s="25" t="s">
        <v>31</v>
      </c>
      <c r="F19" s="38">
        <v>28190000</v>
      </c>
      <c r="G19" s="39">
        <v>27990000</v>
      </c>
      <c r="H19" s="26"/>
      <c r="J19" t="s">
        <v>3</v>
      </c>
      <c r="K19" t="s">
        <v>147</v>
      </c>
      <c r="L19" s="35" t="b">
        <v>1</v>
      </c>
    </row>
    <row r="20" spans="1:12" x14ac:dyDescent="0.2">
      <c r="A20" t="s">
        <v>148</v>
      </c>
      <c r="B20" s="3"/>
      <c r="C20" s="25" t="s">
        <v>31</v>
      </c>
      <c r="D20" s="64">
        <v>36290000</v>
      </c>
      <c r="E20" s="25">
        <v>34490000</v>
      </c>
      <c r="F20" s="40">
        <v>36490000</v>
      </c>
      <c r="G20" s="40">
        <v>33690000</v>
      </c>
      <c r="H20" s="26"/>
      <c r="J20" t="s">
        <v>149</v>
      </c>
      <c r="K20" t="s">
        <v>150</v>
      </c>
      <c r="L20" s="35" t="b">
        <v>1</v>
      </c>
    </row>
    <row r="21" spans="1:12" x14ac:dyDescent="0.2">
      <c r="A21" t="s">
        <v>151</v>
      </c>
      <c r="B21" s="3"/>
      <c r="C21" s="64">
        <v>29990000</v>
      </c>
      <c r="D21" s="64">
        <v>29990000</v>
      </c>
      <c r="E21" s="25">
        <v>29490000</v>
      </c>
      <c r="F21" s="40">
        <v>29990000</v>
      </c>
      <c r="G21" s="40">
        <v>29590000</v>
      </c>
      <c r="H21" s="26"/>
    </row>
    <row r="22" spans="1:12" x14ac:dyDescent="0.2">
      <c r="A22" t="s">
        <v>152</v>
      </c>
      <c r="B22" s="3"/>
      <c r="C22" s="25">
        <v>39990000</v>
      </c>
      <c r="D22" s="25">
        <v>39990000</v>
      </c>
      <c r="E22" s="25">
        <v>39490000</v>
      </c>
      <c r="F22" s="40">
        <v>39990000</v>
      </c>
      <c r="G22" s="40">
        <v>39590000</v>
      </c>
      <c r="H22" s="26"/>
    </row>
    <row r="23" spans="1:12" x14ac:dyDescent="0.2">
      <c r="A23" t="s">
        <v>153</v>
      </c>
      <c r="B23" s="25"/>
      <c r="C23" s="62">
        <v>6390000</v>
      </c>
      <c r="D23" s="62">
        <v>6290000</v>
      </c>
      <c r="E23" s="34">
        <v>6590000</v>
      </c>
      <c r="F23" s="38">
        <v>5990000</v>
      </c>
      <c r="G23" s="39">
        <v>6690000</v>
      </c>
      <c r="H23" s="26"/>
    </row>
    <row r="24" spans="1:12" x14ac:dyDescent="0.2">
      <c r="A24" t="s">
        <v>154</v>
      </c>
      <c r="B24" s="25"/>
      <c r="C24" s="64">
        <v>8290000</v>
      </c>
      <c r="D24" s="62">
        <v>8290000</v>
      </c>
      <c r="E24" s="34">
        <v>7990000</v>
      </c>
      <c r="F24" s="38">
        <v>8190000</v>
      </c>
      <c r="G24" s="34">
        <v>8290000</v>
      </c>
      <c r="H24" s="26">
        <v>-200</v>
      </c>
    </row>
    <row r="25" spans="1:12" x14ac:dyDescent="0.2">
      <c r="A25" t="s">
        <v>155</v>
      </c>
      <c r="B25" s="25"/>
      <c r="C25" s="62">
        <v>7390000</v>
      </c>
      <c r="D25" s="62">
        <v>7390000</v>
      </c>
      <c r="E25" s="34">
        <v>7290000</v>
      </c>
      <c r="F25" s="38">
        <v>7290000</v>
      </c>
      <c r="G25" s="34">
        <v>7590000</v>
      </c>
      <c r="H25" s="26">
        <v>-100</v>
      </c>
    </row>
    <row r="26" spans="1:12" x14ac:dyDescent="0.2">
      <c r="A26" t="s">
        <v>156</v>
      </c>
      <c r="B26" s="25"/>
      <c r="C26" s="64">
        <v>9090000</v>
      </c>
      <c r="D26" s="64">
        <v>9350000</v>
      </c>
      <c r="E26" s="34">
        <v>8790000</v>
      </c>
      <c r="F26" s="40">
        <v>8990000</v>
      </c>
      <c r="G26" s="34">
        <v>8990000</v>
      </c>
      <c r="H26" s="26">
        <v>-300</v>
      </c>
    </row>
    <row r="27" spans="1:12" x14ac:dyDescent="0.2">
      <c r="A27" t="s">
        <v>157</v>
      </c>
      <c r="B27" s="3"/>
      <c r="C27" s="62">
        <v>10990000</v>
      </c>
      <c r="D27" s="62">
        <v>11890000</v>
      </c>
      <c r="E27" s="34">
        <v>10990000</v>
      </c>
      <c r="F27" s="38">
        <v>10790000</v>
      </c>
      <c r="G27" s="34">
        <v>11090000</v>
      </c>
      <c r="H27" s="26">
        <v>-200</v>
      </c>
    </row>
    <row r="28" spans="1:12" x14ac:dyDescent="0.2">
      <c r="A28" t="s">
        <v>158</v>
      </c>
      <c r="B28" s="3"/>
      <c r="C28" s="64">
        <v>14490000</v>
      </c>
      <c r="D28" s="62">
        <v>14290000</v>
      </c>
      <c r="E28" s="34">
        <v>13590000</v>
      </c>
      <c r="F28" s="40">
        <v>14290000</v>
      </c>
      <c r="G28" s="34">
        <v>14290000</v>
      </c>
      <c r="H28" s="26">
        <v>-100</v>
      </c>
    </row>
    <row r="29" spans="1:12" x14ac:dyDescent="0.2">
      <c r="A29" t="s">
        <v>159</v>
      </c>
      <c r="B29" s="3"/>
      <c r="C29" s="64">
        <v>12090000</v>
      </c>
      <c r="D29" s="62">
        <v>11790000</v>
      </c>
      <c r="E29" s="34">
        <v>11490000</v>
      </c>
      <c r="F29" s="38">
        <v>11790000</v>
      </c>
      <c r="G29" s="39">
        <v>11990000</v>
      </c>
      <c r="H29" s="26"/>
    </row>
    <row r="30" spans="1:12" x14ac:dyDescent="0.2">
      <c r="A30" t="s">
        <v>160</v>
      </c>
      <c r="B30" s="3"/>
      <c r="C30" s="64">
        <v>15350000</v>
      </c>
      <c r="D30" s="64">
        <v>15350000</v>
      </c>
      <c r="E30" s="34">
        <v>14390000</v>
      </c>
      <c r="F30" s="38">
        <v>15290000</v>
      </c>
      <c r="G30" s="39">
        <v>15290000</v>
      </c>
      <c r="H30" s="26"/>
    </row>
    <row r="31" spans="1:12" x14ac:dyDescent="0.2">
      <c r="A31" t="s">
        <v>161</v>
      </c>
      <c r="B31" s="25"/>
      <c r="C31" s="64">
        <v>23990000</v>
      </c>
      <c r="D31" s="62">
        <v>23990000</v>
      </c>
      <c r="E31" s="25">
        <v>23490000</v>
      </c>
      <c r="F31" s="40">
        <v>23990000</v>
      </c>
      <c r="G31" s="39">
        <v>23990000</v>
      </c>
      <c r="H31" s="26"/>
    </row>
    <row r="32" spans="1:12" x14ac:dyDescent="0.2">
      <c r="A32" t="s">
        <v>120</v>
      </c>
      <c r="B32" s="3"/>
      <c r="C32" s="54">
        <v>4790000</v>
      </c>
      <c r="D32" s="62">
        <v>5290000</v>
      </c>
      <c r="E32" s="25">
        <v>5590000</v>
      </c>
      <c r="F32" s="38">
        <v>4790000</v>
      </c>
      <c r="G32" s="39">
        <v>5590000</v>
      </c>
      <c r="H32" s="26"/>
    </row>
    <row r="33" spans="1:8" x14ac:dyDescent="0.2">
      <c r="A33" t="s">
        <v>162</v>
      </c>
      <c r="B33" s="3"/>
      <c r="C33" s="54">
        <v>4290000</v>
      </c>
      <c r="D33" s="64">
        <v>4290000</v>
      </c>
      <c r="E33" s="34">
        <v>4190000</v>
      </c>
      <c r="F33" s="40">
        <v>4390000</v>
      </c>
      <c r="G33" s="39">
        <v>4390000</v>
      </c>
      <c r="H33" s="26"/>
    </row>
    <row r="34" spans="1:8" x14ac:dyDescent="0.2">
      <c r="A34" t="s">
        <v>163</v>
      </c>
      <c r="B34" s="3"/>
      <c r="C34" s="54">
        <v>3090000</v>
      </c>
      <c r="D34" s="62">
        <v>2990000</v>
      </c>
      <c r="E34" s="34">
        <v>2890000</v>
      </c>
      <c r="F34" s="39">
        <v>3090000</v>
      </c>
      <c r="G34" s="38">
        <v>2890000</v>
      </c>
      <c r="H34" s="26">
        <v>-100</v>
      </c>
    </row>
    <row r="35" spans="1:8" x14ac:dyDescent="0.2">
      <c r="A35" t="s">
        <v>164</v>
      </c>
      <c r="B35" s="3"/>
      <c r="C35" s="40">
        <v>6690000</v>
      </c>
      <c r="D35" s="62">
        <v>6690000</v>
      </c>
      <c r="E35" s="72">
        <v>6490000</v>
      </c>
      <c r="F35" s="40">
        <v>6790000</v>
      </c>
      <c r="G35" s="38">
        <v>6390000</v>
      </c>
      <c r="H35" s="26">
        <v>-200</v>
      </c>
    </row>
    <row r="36" spans="1:8" x14ac:dyDescent="0.2">
      <c r="A36" t="s">
        <v>165</v>
      </c>
      <c r="B36" s="25"/>
      <c r="C36" s="53">
        <v>19690000</v>
      </c>
      <c r="D36" s="64">
        <v>19690000</v>
      </c>
      <c r="E36" s="37"/>
      <c r="F36" s="40">
        <v>19690000</v>
      </c>
      <c r="G36" s="40">
        <v>18990000</v>
      </c>
      <c r="H36" s="26"/>
    </row>
    <row r="37" spans="1:8" x14ac:dyDescent="0.2">
      <c r="A37" t="s">
        <v>166</v>
      </c>
      <c r="B37" s="3"/>
      <c r="C37" s="53">
        <v>25290000</v>
      </c>
      <c r="D37" s="62">
        <v>24990000</v>
      </c>
      <c r="E37" s="37"/>
      <c r="F37" s="40">
        <v>24990000</v>
      </c>
      <c r="G37" s="40">
        <v>24290000</v>
      </c>
      <c r="H37" s="26"/>
    </row>
    <row r="38" spans="1:8" x14ac:dyDescent="0.2">
      <c r="A38" t="s">
        <v>167</v>
      </c>
      <c r="B38" s="25"/>
      <c r="C38" s="62">
        <v>29590000</v>
      </c>
      <c r="D38" s="62">
        <v>28990000</v>
      </c>
      <c r="E38" s="37"/>
      <c r="F38" s="40">
        <v>28990000</v>
      </c>
      <c r="G38" s="38">
        <v>28290000</v>
      </c>
      <c r="H38" s="26">
        <v>-1400</v>
      </c>
    </row>
    <row r="39" spans="1:8" x14ac:dyDescent="0.2">
      <c r="A39" t="s">
        <v>168</v>
      </c>
      <c r="B39" s="25"/>
      <c r="C39" s="53" t="s">
        <v>31</v>
      </c>
      <c r="D39" s="64">
        <v>37990000</v>
      </c>
      <c r="E39" s="37"/>
      <c r="F39" s="40">
        <v>38590000</v>
      </c>
      <c r="G39" s="38">
        <v>38990000</v>
      </c>
      <c r="H39" s="26">
        <v>600</v>
      </c>
    </row>
    <row r="40" spans="1:8" x14ac:dyDescent="0.2">
      <c r="A40" t="s">
        <v>169</v>
      </c>
      <c r="B40" s="25"/>
      <c r="C40" s="64">
        <v>41990000</v>
      </c>
      <c r="D40" s="64">
        <v>41990000</v>
      </c>
      <c r="E40" s="37"/>
      <c r="F40" s="40">
        <v>41990000</v>
      </c>
      <c r="G40" s="40">
        <v>41990000</v>
      </c>
      <c r="H40" s="26"/>
    </row>
    <row r="41" spans="1:8" x14ac:dyDescent="0.2">
      <c r="A41" t="s">
        <v>170</v>
      </c>
      <c r="B41" s="25"/>
      <c r="C41" s="53"/>
      <c r="D41" s="64">
        <v>64990000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F3834A56-6E22-824A-9BD5-411AD549E1A9}">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FD5C-4A46-1547-AF7A-E0329CC6FFFB}">
  <sheetPr codeName="Sheet9"/>
  <dimension ref="A1:I32"/>
  <sheetViews>
    <sheetView workbookViewId="0">
      <selection activeCell="K20" sqref="K20"/>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19590000</v>
      </c>
      <c r="C2" s="3">
        <v>19590000</v>
      </c>
      <c r="D2" s="3">
        <v>19490000</v>
      </c>
      <c r="E2" s="3">
        <v>18490000</v>
      </c>
      <c r="F2" s="3">
        <v>18890000</v>
      </c>
      <c r="G2" s="4">
        <v>18690000</v>
      </c>
      <c r="H2" s="4">
        <v>18740000</v>
      </c>
      <c r="I2" s="3">
        <v>21610000</v>
      </c>
    </row>
    <row r="3" spans="1:9" x14ac:dyDescent="0.2">
      <c r="A3" t="s">
        <v>103</v>
      </c>
      <c r="B3" s="3">
        <v>22590000</v>
      </c>
      <c r="C3" s="3">
        <v>22590000</v>
      </c>
      <c r="D3" s="3">
        <v>22290000</v>
      </c>
      <c r="E3" s="3">
        <v>21790000</v>
      </c>
      <c r="F3" s="3">
        <v>21590000</v>
      </c>
      <c r="G3" s="4">
        <v>21790000</v>
      </c>
      <c r="H3" s="4">
        <v>21940000</v>
      </c>
      <c r="I3" s="3">
        <v>21242000</v>
      </c>
    </row>
    <row r="4" spans="1:9" x14ac:dyDescent="0.2">
      <c r="A4" t="s">
        <v>104</v>
      </c>
      <c r="B4" s="3">
        <v>25490000</v>
      </c>
      <c r="C4" s="3">
        <v>25490000</v>
      </c>
      <c r="D4" s="3">
        <v>25190000</v>
      </c>
      <c r="E4" s="3">
        <v>23990000</v>
      </c>
      <c r="F4" s="3">
        <v>24690000</v>
      </c>
      <c r="G4" s="4">
        <v>24090000</v>
      </c>
      <c r="H4" s="4">
        <v>24290000</v>
      </c>
      <c r="I4" s="3">
        <v>23773000</v>
      </c>
    </row>
    <row r="5" spans="1:9" x14ac:dyDescent="0.2">
      <c r="A5" t="s">
        <v>105</v>
      </c>
      <c r="B5" s="30">
        <v>29790000</v>
      </c>
      <c r="C5" s="3">
        <v>29790000</v>
      </c>
      <c r="D5" s="3">
        <v>29590000</v>
      </c>
      <c r="E5" s="3">
        <v>28790000</v>
      </c>
      <c r="F5" s="3">
        <v>29090000</v>
      </c>
      <c r="G5" s="4">
        <v>28890000</v>
      </c>
      <c r="H5" s="4">
        <v>28890000</v>
      </c>
      <c r="I5" s="3">
        <v>28755000</v>
      </c>
    </row>
    <row r="6" spans="1:9" x14ac:dyDescent="0.2">
      <c r="A6" t="s">
        <v>34</v>
      </c>
      <c r="B6" s="3">
        <v>19890000</v>
      </c>
      <c r="C6" s="3">
        <v>19690000</v>
      </c>
      <c r="D6" s="3">
        <v>19390000</v>
      </c>
      <c r="E6" s="5">
        <v>19490000</v>
      </c>
      <c r="F6" s="3">
        <v>19190000</v>
      </c>
      <c r="G6" s="4">
        <v>18990000</v>
      </c>
      <c r="H6" s="4">
        <v>18990000</v>
      </c>
      <c r="I6" s="4" t="s">
        <v>31</v>
      </c>
    </row>
    <row r="7" spans="1:9" x14ac:dyDescent="0.2">
      <c r="A7" t="s">
        <v>40</v>
      </c>
      <c r="B7" s="3">
        <v>17790000</v>
      </c>
      <c r="C7" s="3">
        <v>17790000</v>
      </c>
      <c r="D7" s="3">
        <v>17490000</v>
      </c>
      <c r="E7" s="5">
        <v>16390000</v>
      </c>
      <c r="F7" s="3">
        <v>16890000</v>
      </c>
      <c r="G7" s="4">
        <v>16290000</v>
      </c>
      <c r="H7" s="4">
        <v>16290000</v>
      </c>
      <c r="I7" s="4">
        <v>23491000</v>
      </c>
    </row>
    <row r="8" spans="1:9" x14ac:dyDescent="0.2">
      <c r="A8" t="s">
        <v>37</v>
      </c>
      <c r="B8" s="3">
        <v>14290000</v>
      </c>
      <c r="C8" s="3">
        <v>14290000</v>
      </c>
      <c r="D8" s="3">
        <v>13890000</v>
      </c>
      <c r="E8" s="3">
        <v>13290000</v>
      </c>
      <c r="F8" s="3">
        <v>13590000</v>
      </c>
      <c r="G8" s="3">
        <v>13690000</v>
      </c>
      <c r="H8" s="4">
        <v>13690000</v>
      </c>
      <c r="I8" s="3">
        <v>23491000</v>
      </c>
    </row>
    <row r="9" spans="1:9" x14ac:dyDescent="0.2">
      <c r="A9" t="s">
        <v>42</v>
      </c>
      <c r="B9" s="3">
        <v>11990000</v>
      </c>
      <c r="C9" s="25">
        <v>11990000</v>
      </c>
      <c r="D9" s="3">
        <v>11890000</v>
      </c>
      <c r="E9" s="5">
        <v>11490000</v>
      </c>
      <c r="F9" s="4" t="s">
        <v>31</v>
      </c>
      <c r="G9" s="4">
        <v>11790000</v>
      </c>
      <c r="H9" s="4">
        <v>12290000</v>
      </c>
      <c r="I9" s="4" t="s">
        <v>31</v>
      </c>
    </row>
    <row r="10" spans="1:9" x14ac:dyDescent="0.2">
      <c r="A10" t="s">
        <v>46</v>
      </c>
      <c r="B10" s="3">
        <v>8590000</v>
      </c>
      <c r="C10" s="25">
        <v>8590000</v>
      </c>
      <c r="D10" s="3">
        <v>8540000</v>
      </c>
      <c r="E10" s="3">
        <v>8590000</v>
      </c>
      <c r="F10" s="3">
        <v>8490000</v>
      </c>
      <c r="G10" s="4">
        <v>8390000</v>
      </c>
      <c r="H10" s="4">
        <v>8490000</v>
      </c>
      <c r="I10" s="4" t="s">
        <v>31</v>
      </c>
    </row>
    <row r="11" spans="1:9" x14ac:dyDescent="0.2">
      <c r="A11" t="s">
        <v>106</v>
      </c>
      <c r="B11" s="4" t="s">
        <v>31</v>
      </c>
      <c r="C11" s="25" t="s">
        <v>31</v>
      </c>
      <c r="D11" s="5">
        <v>20990000</v>
      </c>
      <c r="E11" s="5" t="s">
        <v>33</v>
      </c>
      <c r="F11" s="4" t="s">
        <v>31</v>
      </c>
      <c r="G11" s="4">
        <v>19990000</v>
      </c>
      <c r="H11" s="4">
        <v>20790000</v>
      </c>
      <c r="I11" s="4" t="s">
        <v>31</v>
      </c>
    </row>
    <row r="12" spans="1:9" x14ac:dyDescent="0.2">
      <c r="A12" t="s">
        <v>107</v>
      </c>
      <c r="B12" s="3">
        <v>14090000</v>
      </c>
      <c r="C12" s="25">
        <v>14090000</v>
      </c>
      <c r="D12" s="3">
        <v>13990000</v>
      </c>
      <c r="E12" s="5">
        <v>14290000</v>
      </c>
      <c r="F12" s="3">
        <v>14790000</v>
      </c>
      <c r="G12" s="4">
        <v>13990000</v>
      </c>
      <c r="H12" s="4">
        <v>14290000</v>
      </c>
      <c r="I12" s="3">
        <v>15971000</v>
      </c>
    </row>
    <row r="13" spans="1:9" x14ac:dyDescent="0.2">
      <c r="A13" t="s">
        <v>108</v>
      </c>
      <c r="B13" s="4" t="s">
        <v>31</v>
      </c>
      <c r="C13" s="25">
        <v>12390000</v>
      </c>
      <c r="D13" s="3">
        <v>12690000</v>
      </c>
      <c r="E13" s="5" t="s">
        <v>55</v>
      </c>
      <c r="F13" s="3">
        <v>12490000</v>
      </c>
      <c r="G13" s="4">
        <v>11690000</v>
      </c>
      <c r="H13" s="4">
        <v>12190000</v>
      </c>
      <c r="I13" s="4">
        <v>16911000</v>
      </c>
    </row>
    <row r="14" spans="1:9" x14ac:dyDescent="0.2">
      <c r="A14" t="s">
        <v>109</v>
      </c>
      <c r="B14" s="3">
        <v>10290000</v>
      </c>
      <c r="C14" s="3">
        <v>10290000</v>
      </c>
      <c r="D14" s="3">
        <v>9940000</v>
      </c>
      <c r="E14" s="3">
        <v>9490000</v>
      </c>
      <c r="F14" s="3">
        <v>9590000</v>
      </c>
      <c r="G14" s="4">
        <v>9490000</v>
      </c>
      <c r="H14" s="4">
        <v>9690000</v>
      </c>
      <c r="I14" s="3">
        <v>10801000</v>
      </c>
    </row>
    <row r="15" spans="1:9" x14ac:dyDescent="0.2">
      <c r="A15" t="s">
        <v>110</v>
      </c>
      <c r="B15" s="3">
        <v>7190000</v>
      </c>
      <c r="C15" s="3">
        <v>7190000</v>
      </c>
      <c r="D15" s="3">
        <v>7040000</v>
      </c>
      <c r="E15" s="3">
        <v>6790000</v>
      </c>
      <c r="F15" s="3">
        <v>6750000</v>
      </c>
      <c r="G15" s="4">
        <v>6890000</v>
      </c>
      <c r="H15" s="4">
        <v>6890000</v>
      </c>
      <c r="I15" s="4">
        <v>6853000</v>
      </c>
    </row>
    <row r="16" spans="1:9" x14ac:dyDescent="0.2">
      <c r="A16" t="s">
        <v>111</v>
      </c>
      <c r="B16" s="3">
        <v>6190000</v>
      </c>
      <c r="C16" s="25">
        <v>5990000</v>
      </c>
      <c r="D16" s="3">
        <v>5740000</v>
      </c>
      <c r="E16" s="3">
        <v>5890000</v>
      </c>
      <c r="F16" s="3">
        <v>5790000</v>
      </c>
      <c r="G16" s="3">
        <v>5790000</v>
      </c>
      <c r="H16" s="4">
        <v>5790000</v>
      </c>
      <c r="I16" s="3">
        <v>5083000</v>
      </c>
    </row>
    <row r="17" spans="1:9" x14ac:dyDescent="0.2">
      <c r="A17" t="s">
        <v>112</v>
      </c>
      <c r="B17" s="3">
        <v>7490000</v>
      </c>
      <c r="C17" s="25">
        <v>7490000</v>
      </c>
      <c r="D17" s="3">
        <v>6790000</v>
      </c>
      <c r="E17" s="3">
        <v>7390000</v>
      </c>
      <c r="F17" s="3">
        <v>7190000</v>
      </c>
      <c r="G17" s="4">
        <v>7190000</v>
      </c>
      <c r="H17" s="4">
        <v>7390000</v>
      </c>
      <c r="I17" s="4" t="s">
        <v>31</v>
      </c>
    </row>
    <row r="18" spans="1:9" x14ac:dyDescent="0.2">
      <c r="A18" t="s">
        <v>113</v>
      </c>
      <c r="B18" s="3">
        <v>7090000</v>
      </c>
      <c r="C18" s="25">
        <v>6890000</v>
      </c>
      <c r="D18" s="3">
        <v>6740000</v>
      </c>
      <c r="E18" s="3">
        <v>6690000</v>
      </c>
      <c r="F18" s="3">
        <v>6690000</v>
      </c>
      <c r="G18" s="4">
        <v>6590000</v>
      </c>
      <c r="H18" s="4">
        <v>6590000</v>
      </c>
      <c r="I18" s="3">
        <v>7041000</v>
      </c>
    </row>
    <row r="19" spans="1:9" x14ac:dyDescent="0.2">
      <c r="A19" t="s">
        <v>114</v>
      </c>
      <c r="B19" s="3">
        <v>8290000</v>
      </c>
      <c r="C19" s="3">
        <v>8290000</v>
      </c>
      <c r="D19" s="3">
        <v>7540000</v>
      </c>
      <c r="E19" s="3">
        <v>8090000</v>
      </c>
      <c r="F19" s="3">
        <v>8090000</v>
      </c>
      <c r="G19" s="4">
        <v>7890000</v>
      </c>
      <c r="H19" s="4">
        <v>7890000</v>
      </c>
      <c r="I19" s="4" t="s">
        <v>31</v>
      </c>
    </row>
    <row r="20" spans="1:9" x14ac:dyDescent="0.2">
      <c r="A20" t="s">
        <v>115</v>
      </c>
      <c r="B20" s="3">
        <v>9790000</v>
      </c>
      <c r="C20" s="25">
        <v>9890000</v>
      </c>
      <c r="D20" s="3">
        <v>9390000</v>
      </c>
      <c r="E20" s="3">
        <v>9690000</v>
      </c>
      <c r="F20" s="3">
        <v>8690000</v>
      </c>
      <c r="G20" s="4">
        <v>8690000</v>
      </c>
      <c r="H20" s="3">
        <v>9040000</v>
      </c>
      <c r="I20" s="3">
        <v>9467000</v>
      </c>
    </row>
    <row r="21" spans="1:9" x14ac:dyDescent="0.2">
      <c r="A21" t="s">
        <v>116</v>
      </c>
      <c r="B21" s="3">
        <v>12290000</v>
      </c>
      <c r="C21" s="25">
        <v>12290000</v>
      </c>
      <c r="D21" s="3">
        <v>11990000</v>
      </c>
      <c r="E21" s="3">
        <v>12390000</v>
      </c>
      <c r="F21" s="3">
        <v>11890000</v>
      </c>
      <c r="G21" s="4">
        <v>11890000</v>
      </c>
      <c r="H21" s="4">
        <v>11540000</v>
      </c>
      <c r="I21" s="4" t="s">
        <v>31</v>
      </c>
    </row>
    <row r="22" spans="1:9" x14ac:dyDescent="0.2">
      <c r="A22" t="s">
        <v>117</v>
      </c>
      <c r="B22" s="3">
        <v>10890000</v>
      </c>
      <c r="C22" s="3">
        <v>10690000</v>
      </c>
      <c r="D22" s="3">
        <v>10490000</v>
      </c>
      <c r="E22" s="3">
        <v>10490000</v>
      </c>
      <c r="F22" s="3">
        <v>9990000</v>
      </c>
      <c r="G22" s="4">
        <v>9990000</v>
      </c>
      <c r="H22" s="4">
        <v>9940000</v>
      </c>
      <c r="I22" s="4" t="s">
        <v>31</v>
      </c>
    </row>
    <row r="23" spans="1:9" x14ac:dyDescent="0.2">
      <c r="A23" t="s">
        <v>118</v>
      </c>
      <c r="B23" s="4">
        <v>13690000</v>
      </c>
      <c r="C23" s="3">
        <v>13690000</v>
      </c>
      <c r="D23" s="3">
        <v>13390000</v>
      </c>
      <c r="E23" s="3">
        <v>13090000</v>
      </c>
      <c r="F23" s="3" t="s">
        <v>31</v>
      </c>
      <c r="G23" s="4">
        <v>12890000</v>
      </c>
      <c r="H23" s="4">
        <v>12640000</v>
      </c>
      <c r="I23" s="4" t="s">
        <v>31</v>
      </c>
    </row>
    <row r="24" spans="1:9" x14ac:dyDescent="0.2">
      <c r="A24" t="s">
        <v>119</v>
      </c>
      <c r="B24" s="3" t="s">
        <v>31</v>
      </c>
      <c r="C24" s="3">
        <v>21290000</v>
      </c>
      <c r="D24" s="3">
        <v>20890000</v>
      </c>
      <c r="E24" s="5">
        <v>19990000</v>
      </c>
      <c r="F24" s="3" t="s">
        <v>31</v>
      </c>
      <c r="G24" s="4">
        <v>20890000</v>
      </c>
      <c r="H24" s="4">
        <v>20890000</v>
      </c>
      <c r="I24" s="4" t="s">
        <v>31</v>
      </c>
    </row>
    <row r="25" spans="1:9" x14ac:dyDescent="0.2">
      <c r="A25" t="s">
        <v>120</v>
      </c>
      <c r="B25" s="3">
        <v>5490000</v>
      </c>
      <c r="C25" s="25">
        <v>5690000</v>
      </c>
      <c r="D25" s="3">
        <v>5640000</v>
      </c>
      <c r="E25" s="5">
        <v>5690000</v>
      </c>
      <c r="F25" s="3">
        <v>5450000</v>
      </c>
      <c r="G25" s="3">
        <v>5590000</v>
      </c>
      <c r="H25" s="4">
        <v>5450000</v>
      </c>
      <c r="I25" s="4" t="s">
        <v>31</v>
      </c>
    </row>
    <row r="26" spans="1:9" x14ac:dyDescent="0.2">
      <c r="A26" t="s">
        <v>121</v>
      </c>
      <c r="B26" s="4">
        <v>4090000</v>
      </c>
      <c r="C26" s="25">
        <v>4090000</v>
      </c>
      <c r="D26" s="5">
        <v>4090000</v>
      </c>
      <c r="E26" s="5">
        <v>4090000</v>
      </c>
      <c r="F26" s="3">
        <v>3890000</v>
      </c>
      <c r="G26" s="3">
        <v>3890000</v>
      </c>
      <c r="H26" s="4">
        <v>3950000</v>
      </c>
      <c r="I26" s="4" t="s">
        <v>31</v>
      </c>
    </row>
    <row r="27" spans="1:9" x14ac:dyDescent="0.2">
      <c r="A27" t="s">
        <v>122</v>
      </c>
      <c r="B27" s="4">
        <v>2790000</v>
      </c>
      <c r="C27" s="25">
        <v>2790000</v>
      </c>
      <c r="D27" s="5">
        <v>2790000</v>
      </c>
      <c r="E27" s="5" t="s">
        <v>128</v>
      </c>
      <c r="F27" s="3">
        <v>2690000</v>
      </c>
      <c r="G27" s="4">
        <v>2590000</v>
      </c>
      <c r="H27" s="4">
        <v>2690000</v>
      </c>
      <c r="I27" s="3">
        <v>2790000</v>
      </c>
    </row>
    <row r="28" spans="1:9" x14ac:dyDescent="0.2">
      <c r="A28" t="s">
        <v>123</v>
      </c>
      <c r="B28" s="3">
        <v>19090000</v>
      </c>
      <c r="C28" s="3">
        <v>19090000</v>
      </c>
      <c r="D28" s="3">
        <v>18890000</v>
      </c>
      <c r="F28" s="3">
        <v>18690000</v>
      </c>
      <c r="G28" s="3">
        <v>18390000</v>
      </c>
      <c r="H28" s="3">
        <v>18390000</v>
      </c>
      <c r="I28" s="4">
        <v>27251000</v>
      </c>
    </row>
    <row r="29" spans="1:9" x14ac:dyDescent="0.2">
      <c r="A29" t="s">
        <v>124</v>
      </c>
      <c r="B29" s="3">
        <v>24390000</v>
      </c>
      <c r="C29" s="25">
        <v>24390000</v>
      </c>
      <c r="D29" s="3">
        <v>24290000</v>
      </c>
      <c r="F29" s="3">
        <v>24090000</v>
      </c>
      <c r="G29" s="4">
        <v>23990000</v>
      </c>
      <c r="H29" s="4">
        <v>23990000</v>
      </c>
      <c r="I29" s="4">
        <v>23267000</v>
      </c>
    </row>
    <row r="30" spans="1:9" x14ac:dyDescent="0.2">
      <c r="A30" t="s">
        <v>125</v>
      </c>
      <c r="B30" s="3">
        <v>27690000</v>
      </c>
      <c r="C30" s="3">
        <v>27690000</v>
      </c>
      <c r="D30" s="3">
        <v>27390000</v>
      </c>
      <c r="F30" s="3">
        <v>26490000</v>
      </c>
      <c r="G30" s="4">
        <v>26890000</v>
      </c>
      <c r="H30" s="4">
        <v>26840000</v>
      </c>
      <c r="I30" s="4" t="s">
        <v>31</v>
      </c>
    </row>
    <row r="31" spans="1:9" x14ac:dyDescent="0.2">
      <c r="A31" t="s">
        <v>126</v>
      </c>
      <c r="B31" s="3">
        <v>31690000</v>
      </c>
      <c r="C31" s="25">
        <v>31690000</v>
      </c>
      <c r="D31" s="3">
        <v>31190000</v>
      </c>
      <c r="F31" s="3">
        <v>31290000</v>
      </c>
      <c r="G31" s="4">
        <v>31990000</v>
      </c>
      <c r="H31" s="4">
        <v>31490000</v>
      </c>
      <c r="I31" s="4" t="s">
        <v>31</v>
      </c>
    </row>
    <row r="32" spans="1:9" x14ac:dyDescent="0.2">
      <c r="A32" t="s">
        <v>127</v>
      </c>
      <c r="B32" s="4">
        <v>38690000</v>
      </c>
      <c r="C32" s="3">
        <v>38690000</v>
      </c>
      <c r="D32" s="3">
        <v>38190000</v>
      </c>
      <c r="F32" s="3">
        <v>37590000</v>
      </c>
      <c r="G32" s="4">
        <v>36990000</v>
      </c>
      <c r="H32" s="4">
        <v>37490000</v>
      </c>
      <c r="I32" s="4" t="s">
        <v>31</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7227-26F6-C240-A33E-08E47B08F109}">
  <sheetPr codeName="Sheet10"/>
  <dimension ref="A1:I32"/>
  <sheetViews>
    <sheetView workbookViewId="0">
      <selection activeCell="B1" sqref="B1:I1"/>
    </sheetView>
  </sheetViews>
  <sheetFormatPr baseColWidth="10" defaultColWidth="11" defaultRowHeight="16" x14ac:dyDescent="0.2"/>
  <cols>
    <col min="1" max="1" width="25.33203125" bestFit="1" customWidth="1"/>
  </cols>
  <sheetData>
    <row r="1" spans="1:9" x14ac:dyDescent="0.2">
      <c r="B1" t="s">
        <v>0</v>
      </c>
      <c r="C1" t="s">
        <v>1</v>
      </c>
      <c r="D1" t="s">
        <v>2</v>
      </c>
      <c r="E1" t="s">
        <v>6</v>
      </c>
      <c r="F1" t="s">
        <v>3</v>
      </c>
      <c r="G1" t="s">
        <v>99</v>
      </c>
      <c r="H1" t="s">
        <v>100</v>
      </c>
      <c r="I1" t="s">
        <v>101</v>
      </c>
    </row>
    <row r="2" spans="1:9" x14ac:dyDescent="0.2">
      <c r="A2" t="s">
        <v>102</v>
      </c>
      <c r="B2" s="3">
        <v>19190000</v>
      </c>
      <c r="C2" s="3">
        <v>19190000</v>
      </c>
      <c r="D2" s="3">
        <v>19190000</v>
      </c>
      <c r="E2" s="4">
        <v>18490000</v>
      </c>
      <c r="F2" s="3">
        <v>18690000</v>
      </c>
      <c r="G2" s="4">
        <v>18690000</v>
      </c>
      <c r="H2" s="4">
        <v>18740000</v>
      </c>
      <c r="I2" s="3">
        <v>17931000</v>
      </c>
    </row>
    <row r="3" spans="1:9" x14ac:dyDescent="0.2">
      <c r="A3" t="s">
        <v>103</v>
      </c>
      <c r="B3" s="3">
        <v>22390000</v>
      </c>
      <c r="C3" s="3">
        <v>22390000</v>
      </c>
      <c r="D3" s="3">
        <v>22090000</v>
      </c>
      <c r="E3" s="3">
        <v>21990000</v>
      </c>
      <c r="F3" s="3">
        <v>21590000</v>
      </c>
      <c r="G3" s="4">
        <v>21790000</v>
      </c>
      <c r="H3" s="4">
        <v>21940000</v>
      </c>
      <c r="I3" s="4" t="s">
        <v>31</v>
      </c>
    </row>
    <row r="4" spans="1:9" x14ac:dyDescent="0.2">
      <c r="A4" t="s">
        <v>104</v>
      </c>
      <c r="B4" s="3">
        <v>24990000</v>
      </c>
      <c r="C4" s="3">
        <v>25190000</v>
      </c>
      <c r="D4" s="3">
        <v>24890000</v>
      </c>
      <c r="E4" s="4">
        <v>23990000</v>
      </c>
      <c r="F4" s="3">
        <v>24490000</v>
      </c>
      <c r="G4" s="4">
        <v>24090000</v>
      </c>
      <c r="H4" s="4">
        <v>24290000</v>
      </c>
      <c r="I4" s="3">
        <v>23267000</v>
      </c>
    </row>
    <row r="5" spans="1:9" x14ac:dyDescent="0.2">
      <c r="A5" t="s">
        <v>105</v>
      </c>
      <c r="B5" s="3">
        <v>29390000</v>
      </c>
      <c r="C5" s="3">
        <v>29390000</v>
      </c>
      <c r="D5" s="3">
        <v>29290000</v>
      </c>
      <c r="E5" s="3">
        <v>28990000</v>
      </c>
      <c r="F5" s="3">
        <v>28890000</v>
      </c>
      <c r="G5" s="3">
        <v>28790000</v>
      </c>
      <c r="H5" s="4">
        <v>28890000</v>
      </c>
      <c r="I5" s="3">
        <v>28143000</v>
      </c>
    </row>
    <row r="6" spans="1:9" x14ac:dyDescent="0.2">
      <c r="A6" t="s">
        <v>34</v>
      </c>
      <c r="B6" s="4">
        <v>19890000</v>
      </c>
      <c r="C6" s="25">
        <v>19690000</v>
      </c>
      <c r="D6" s="5">
        <v>19390000</v>
      </c>
      <c r="E6" s="4">
        <v>19490000</v>
      </c>
      <c r="F6" s="3">
        <v>19190000</v>
      </c>
      <c r="G6" s="4">
        <v>18990000</v>
      </c>
      <c r="H6" s="4">
        <v>18990000</v>
      </c>
      <c r="I6" s="4">
        <v>22531000</v>
      </c>
    </row>
    <row r="7" spans="1:9" x14ac:dyDescent="0.2">
      <c r="A7" t="s">
        <v>40</v>
      </c>
      <c r="B7" s="4">
        <v>17790000</v>
      </c>
      <c r="C7" s="25">
        <v>17790000</v>
      </c>
      <c r="D7" s="5">
        <v>17490000</v>
      </c>
      <c r="E7" s="3">
        <v>17590000</v>
      </c>
      <c r="F7" s="3">
        <v>16990000</v>
      </c>
      <c r="G7" s="4">
        <v>16290000</v>
      </c>
      <c r="H7" s="4">
        <v>16290000</v>
      </c>
      <c r="I7" s="4">
        <v>15723000</v>
      </c>
    </row>
    <row r="8" spans="1:9" x14ac:dyDescent="0.2">
      <c r="A8" t="s">
        <v>37</v>
      </c>
      <c r="B8" s="3">
        <v>13890000</v>
      </c>
      <c r="C8" s="3">
        <v>13890000</v>
      </c>
      <c r="D8" s="3">
        <v>13590000</v>
      </c>
      <c r="E8" s="3">
        <v>13490000</v>
      </c>
      <c r="F8" s="3">
        <v>13590000</v>
      </c>
      <c r="G8" s="4">
        <v>13690000</v>
      </c>
      <c r="H8" s="4">
        <v>13690000</v>
      </c>
      <c r="I8" s="3">
        <v>12687000</v>
      </c>
    </row>
    <row r="9" spans="1:9" x14ac:dyDescent="0.2">
      <c r="A9" t="s">
        <v>42</v>
      </c>
      <c r="B9" s="4">
        <v>11990000</v>
      </c>
      <c r="C9" s="25">
        <v>11990000</v>
      </c>
      <c r="D9" s="5">
        <v>11890000</v>
      </c>
      <c r="E9" s="4">
        <v>11490000</v>
      </c>
      <c r="F9" s="4" t="s">
        <v>31</v>
      </c>
      <c r="G9" s="4">
        <v>11790000</v>
      </c>
      <c r="H9" s="4">
        <v>12290000</v>
      </c>
      <c r="I9" s="4" t="s">
        <v>31</v>
      </c>
    </row>
    <row r="10" spans="1:9" x14ac:dyDescent="0.2">
      <c r="A10" t="s">
        <v>46</v>
      </c>
      <c r="B10" s="4">
        <v>8590000</v>
      </c>
      <c r="C10" s="25">
        <v>8590000</v>
      </c>
      <c r="D10" s="5">
        <v>8540000</v>
      </c>
      <c r="E10" s="4">
        <v>8590000</v>
      </c>
      <c r="F10" s="3">
        <v>8490000</v>
      </c>
      <c r="G10" s="4">
        <v>8390000</v>
      </c>
      <c r="H10" s="4">
        <v>8490000</v>
      </c>
      <c r="I10" s="4" t="s">
        <v>31</v>
      </c>
    </row>
    <row r="11" spans="1:9" x14ac:dyDescent="0.2">
      <c r="A11" t="s">
        <v>106</v>
      </c>
      <c r="B11" s="4" t="s">
        <v>31</v>
      </c>
      <c r="C11" s="25" t="s">
        <v>31</v>
      </c>
      <c r="D11" s="5">
        <v>20990000</v>
      </c>
      <c r="E11" s="4" t="s">
        <v>33</v>
      </c>
      <c r="F11" s="4" t="s">
        <v>31</v>
      </c>
      <c r="G11" s="4">
        <v>19990000</v>
      </c>
      <c r="H11" s="4">
        <v>20790000</v>
      </c>
      <c r="I11" s="4" t="s">
        <v>31</v>
      </c>
    </row>
    <row r="12" spans="1:9" x14ac:dyDescent="0.2">
      <c r="A12" t="s">
        <v>107</v>
      </c>
      <c r="B12" s="4">
        <v>14090000</v>
      </c>
      <c r="C12" s="25">
        <v>14090000</v>
      </c>
      <c r="D12" s="5">
        <v>13990000</v>
      </c>
      <c r="E12" s="4">
        <v>14290000</v>
      </c>
      <c r="F12" s="3">
        <v>14590000</v>
      </c>
      <c r="G12" s="4">
        <v>13990000</v>
      </c>
      <c r="H12" s="4">
        <v>14290000</v>
      </c>
      <c r="I12" s="4" t="s">
        <v>31</v>
      </c>
    </row>
    <row r="13" spans="1:9" x14ac:dyDescent="0.2">
      <c r="A13" t="s">
        <v>108</v>
      </c>
      <c r="B13" s="4" t="s">
        <v>31</v>
      </c>
      <c r="C13" s="25">
        <v>12390000</v>
      </c>
      <c r="D13" s="5">
        <v>12690000</v>
      </c>
      <c r="E13" s="4" t="s">
        <v>55</v>
      </c>
      <c r="F13" s="3">
        <v>12490000</v>
      </c>
      <c r="G13" s="4">
        <v>11690000</v>
      </c>
      <c r="H13" s="4">
        <v>12190000</v>
      </c>
      <c r="I13" s="4" t="s">
        <v>31</v>
      </c>
    </row>
    <row r="14" spans="1:9" x14ac:dyDescent="0.2">
      <c r="A14" t="s">
        <v>109</v>
      </c>
      <c r="B14" s="4">
        <v>10290000</v>
      </c>
      <c r="C14" s="25">
        <v>10290000</v>
      </c>
      <c r="D14" s="5">
        <v>9940000</v>
      </c>
      <c r="E14" s="4">
        <v>9490000</v>
      </c>
      <c r="F14" s="3">
        <v>9590000</v>
      </c>
      <c r="G14" s="4">
        <v>9490000</v>
      </c>
      <c r="H14" s="4">
        <v>9690000</v>
      </c>
      <c r="I14" s="3">
        <v>9467000</v>
      </c>
    </row>
    <row r="15" spans="1:9" x14ac:dyDescent="0.2">
      <c r="A15" t="s">
        <v>110</v>
      </c>
      <c r="B15" s="3">
        <v>7090000</v>
      </c>
      <c r="C15" s="3">
        <v>7090000</v>
      </c>
      <c r="D15" s="3">
        <v>7140000</v>
      </c>
      <c r="E15" s="4">
        <v>6790000</v>
      </c>
      <c r="F15" s="3">
        <v>6790000</v>
      </c>
      <c r="G15" s="3">
        <v>6850000</v>
      </c>
      <c r="H15" s="4">
        <v>6890000</v>
      </c>
      <c r="I15" s="3">
        <v>6707000</v>
      </c>
    </row>
    <row r="16" spans="1:9" x14ac:dyDescent="0.2">
      <c r="A16" t="s">
        <v>111</v>
      </c>
      <c r="B16" s="4">
        <v>6190000</v>
      </c>
      <c r="C16" s="25">
        <v>5990000</v>
      </c>
      <c r="D16" s="5">
        <v>5740000</v>
      </c>
      <c r="E16" s="4">
        <v>5890000</v>
      </c>
      <c r="F16" s="3">
        <v>5790000</v>
      </c>
      <c r="G16" s="4">
        <v>5790000</v>
      </c>
      <c r="H16" s="4">
        <v>5790000</v>
      </c>
      <c r="I16" s="4">
        <v>5083000</v>
      </c>
    </row>
    <row r="17" spans="1:9" x14ac:dyDescent="0.2">
      <c r="A17" t="s">
        <v>112</v>
      </c>
      <c r="B17" s="3">
        <v>7290000</v>
      </c>
      <c r="C17" s="25">
        <v>7490000</v>
      </c>
      <c r="D17" s="5">
        <v>7240000</v>
      </c>
      <c r="E17" s="4">
        <v>7390000</v>
      </c>
      <c r="F17" s="3">
        <v>7190000</v>
      </c>
      <c r="G17" s="4">
        <v>7190000</v>
      </c>
      <c r="H17" s="4">
        <v>7190000</v>
      </c>
      <c r="I17" s="4" t="s">
        <v>31</v>
      </c>
    </row>
    <row r="18" spans="1:9" x14ac:dyDescent="0.2">
      <c r="A18" t="s">
        <v>113</v>
      </c>
      <c r="B18" s="4">
        <v>7090000</v>
      </c>
      <c r="C18" s="25">
        <v>6890000</v>
      </c>
      <c r="D18" s="5">
        <v>6740000</v>
      </c>
      <c r="E18" s="4">
        <v>6690000</v>
      </c>
      <c r="F18" s="3">
        <v>6690000</v>
      </c>
      <c r="G18" s="4">
        <v>6590000</v>
      </c>
      <c r="H18" s="4">
        <v>6590000</v>
      </c>
      <c r="I18" s="3">
        <v>6431000</v>
      </c>
    </row>
    <row r="19" spans="1:9" x14ac:dyDescent="0.2">
      <c r="A19" t="s">
        <v>114</v>
      </c>
      <c r="B19" s="3" t="s">
        <v>31</v>
      </c>
      <c r="C19" s="3">
        <v>7990000</v>
      </c>
      <c r="D19" s="3">
        <v>7940000</v>
      </c>
      <c r="E19" s="4">
        <v>8090000</v>
      </c>
      <c r="F19" s="3">
        <v>8090000</v>
      </c>
      <c r="G19" s="4">
        <v>7890000</v>
      </c>
      <c r="H19" s="4">
        <v>7890000</v>
      </c>
      <c r="I19" s="4" t="s">
        <v>31</v>
      </c>
    </row>
    <row r="20" spans="1:9" x14ac:dyDescent="0.2">
      <c r="A20" t="s">
        <v>115</v>
      </c>
      <c r="B20" s="3">
        <v>9890000</v>
      </c>
      <c r="C20" s="25">
        <v>9890000</v>
      </c>
      <c r="D20" s="5">
        <v>9440000</v>
      </c>
      <c r="E20" s="4">
        <v>9690000</v>
      </c>
      <c r="F20" s="3">
        <v>8690000</v>
      </c>
      <c r="G20" s="4">
        <v>8690000</v>
      </c>
      <c r="H20" s="4">
        <v>9040000</v>
      </c>
      <c r="I20" s="3">
        <v>8547000</v>
      </c>
    </row>
    <row r="21" spans="1:9" x14ac:dyDescent="0.2">
      <c r="A21" t="s">
        <v>116</v>
      </c>
      <c r="B21" s="4">
        <v>12290000</v>
      </c>
      <c r="C21" s="25">
        <v>12290000</v>
      </c>
      <c r="D21" s="5">
        <v>11990000</v>
      </c>
      <c r="E21" s="4">
        <v>12390000</v>
      </c>
      <c r="F21" s="3">
        <v>11890000</v>
      </c>
      <c r="G21" s="3">
        <v>10290000</v>
      </c>
      <c r="H21" s="4">
        <v>11540000</v>
      </c>
      <c r="I21" s="4" t="s">
        <v>31</v>
      </c>
    </row>
    <row r="22" spans="1:9" x14ac:dyDescent="0.2">
      <c r="A22" t="s">
        <v>117</v>
      </c>
      <c r="B22" s="4">
        <v>10890000</v>
      </c>
      <c r="C22" s="25">
        <v>10690000</v>
      </c>
      <c r="D22" s="5">
        <v>10490000</v>
      </c>
      <c r="E22" s="4">
        <v>10490000</v>
      </c>
      <c r="F22" s="3">
        <v>9990000</v>
      </c>
      <c r="G22" s="4">
        <v>9990000</v>
      </c>
      <c r="H22" s="4">
        <v>9940000</v>
      </c>
      <c r="I22" s="4" t="s">
        <v>31</v>
      </c>
    </row>
    <row r="23" spans="1:9" x14ac:dyDescent="0.2">
      <c r="A23" t="s">
        <v>118</v>
      </c>
      <c r="B23" s="4">
        <v>13690000</v>
      </c>
      <c r="C23" s="25">
        <v>13690000</v>
      </c>
      <c r="D23" s="5">
        <v>13390000</v>
      </c>
      <c r="E23" s="4">
        <v>13090000</v>
      </c>
      <c r="F23" s="3" t="s">
        <v>31</v>
      </c>
      <c r="G23" s="4">
        <v>12890000</v>
      </c>
      <c r="H23" s="4">
        <v>12640000</v>
      </c>
      <c r="I23" s="4" t="s">
        <v>31</v>
      </c>
    </row>
    <row r="24" spans="1:9" x14ac:dyDescent="0.2">
      <c r="A24" t="s">
        <v>119</v>
      </c>
      <c r="B24" s="4" t="s">
        <v>31</v>
      </c>
      <c r="C24" s="3">
        <v>21190000</v>
      </c>
      <c r="D24" s="5">
        <v>20890000</v>
      </c>
      <c r="E24" s="4">
        <v>19990000</v>
      </c>
      <c r="F24" s="3" t="s">
        <v>31</v>
      </c>
      <c r="G24" s="4">
        <v>20890000</v>
      </c>
      <c r="H24" s="4">
        <v>20890000</v>
      </c>
      <c r="I24" s="4" t="s">
        <v>31</v>
      </c>
    </row>
    <row r="25" spans="1:9" x14ac:dyDescent="0.2">
      <c r="A25" t="s">
        <v>120</v>
      </c>
      <c r="B25" s="4">
        <v>5490000</v>
      </c>
      <c r="C25" s="25">
        <v>5690000</v>
      </c>
      <c r="D25" s="5">
        <v>5640000</v>
      </c>
      <c r="E25" s="4">
        <v>5690000</v>
      </c>
      <c r="F25" s="3">
        <v>5450000</v>
      </c>
      <c r="G25" s="4">
        <v>5590000</v>
      </c>
      <c r="H25" s="4">
        <v>5450000</v>
      </c>
      <c r="I25" s="4">
        <v>5051000</v>
      </c>
    </row>
    <row r="26" spans="1:9" x14ac:dyDescent="0.2">
      <c r="A26" t="s">
        <v>121</v>
      </c>
      <c r="B26" s="4">
        <v>4090000</v>
      </c>
      <c r="C26" s="25">
        <v>4090000</v>
      </c>
      <c r="D26" s="5">
        <v>4090000</v>
      </c>
      <c r="E26" s="4">
        <v>4090000</v>
      </c>
      <c r="F26" s="3">
        <v>3890000</v>
      </c>
      <c r="G26" s="4">
        <v>3890000</v>
      </c>
      <c r="H26" s="4">
        <v>3950000</v>
      </c>
      <c r="I26" s="4" t="s">
        <v>31</v>
      </c>
    </row>
    <row r="27" spans="1:9" x14ac:dyDescent="0.2">
      <c r="A27" t="s">
        <v>122</v>
      </c>
      <c r="B27" s="4">
        <v>2790000</v>
      </c>
      <c r="C27" s="25">
        <v>2790000</v>
      </c>
      <c r="D27" s="5">
        <v>2790000</v>
      </c>
      <c r="E27" s="4" t="s">
        <v>128</v>
      </c>
      <c r="F27" s="3">
        <v>2690000</v>
      </c>
      <c r="G27" s="4">
        <v>2590000</v>
      </c>
      <c r="H27" s="4">
        <v>2690000</v>
      </c>
      <c r="I27" s="3">
        <v>2511000</v>
      </c>
    </row>
    <row r="28" spans="1:9" x14ac:dyDescent="0.2">
      <c r="A28" t="s">
        <v>123</v>
      </c>
      <c r="B28" s="4">
        <v>19090000</v>
      </c>
      <c r="C28" s="25">
        <v>19090000</v>
      </c>
      <c r="D28" s="5">
        <v>18890000</v>
      </c>
      <c r="F28" s="3">
        <v>18590000</v>
      </c>
      <c r="G28" s="4">
        <v>18390000</v>
      </c>
      <c r="H28" s="4">
        <v>18390000</v>
      </c>
      <c r="I28" s="3">
        <v>26671000</v>
      </c>
    </row>
    <row r="29" spans="1:9" x14ac:dyDescent="0.2">
      <c r="A29" t="s">
        <v>124</v>
      </c>
      <c r="B29" s="4">
        <v>24390000</v>
      </c>
      <c r="C29" s="25">
        <v>24390000</v>
      </c>
      <c r="D29" s="5">
        <v>24290000</v>
      </c>
      <c r="F29" s="3">
        <v>23990000</v>
      </c>
      <c r="G29" s="4">
        <v>23990000</v>
      </c>
      <c r="H29" s="4">
        <v>23990000</v>
      </c>
      <c r="I29" s="3">
        <v>22990000</v>
      </c>
    </row>
    <row r="30" spans="1:9" x14ac:dyDescent="0.2">
      <c r="A30" t="s">
        <v>125</v>
      </c>
      <c r="B30" s="4">
        <v>27690000</v>
      </c>
      <c r="C30" s="25">
        <v>27690000</v>
      </c>
      <c r="D30" s="5">
        <v>27390000</v>
      </c>
      <c r="F30" s="3">
        <v>26390000</v>
      </c>
      <c r="G30" s="4">
        <v>26890000</v>
      </c>
      <c r="H30" s="4">
        <v>26840000</v>
      </c>
      <c r="I30" s="4">
        <v>25651000</v>
      </c>
    </row>
    <row r="31" spans="1:9" x14ac:dyDescent="0.2">
      <c r="A31" t="s">
        <v>126</v>
      </c>
      <c r="B31" s="4">
        <v>31690000</v>
      </c>
      <c r="C31" s="25">
        <v>31690000</v>
      </c>
      <c r="D31" s="5">
        <v>31190000</v>
      </c>
      <c r="F31" s="3">
        <v>31290000</v>
      </c>
      <c r="G31" s="4">
        <v>31990000</v>
      </c>
      <c r="H31" s="4">
        <v>31490000</v>
      </c>
      <c r="I31" s="4" t="s">
        <v>31</v>
      </c>
    </row>
    <row r="32" spans="1:9" x14ac:dyDescent="0.2">
      <c r="A32" t="s">
        <v>127</v>
      </c>
      <c r="B32" s="4">
        <v>38690000</v>
      </c>
      <c r="C32" s="25">
        <v>38690000</v>
      </c>
      <c r="D32" s="5">
        <v>38190000</v>
      </c>
      <c r="F32" s="3">
        <v>37590000</v>
      </c>
      <c r="G32" s="4">
        <v>36990000</v>
      </c>
      <c r="H32" s="4">
        <v>37490000</v>
      </c>
      <c r="I32" s="4" t="s">
        <v>31</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FE19-0B40-D64C-AC4B-83F20EB7A4B1}">
  <sheetPr codeName="Sheet11"/>
  <dimension ref="A1:I36"/>
  <sheetViews>
    <sheetView zoomScale="99" workbookViewId="0">
      <selection activeCell="Q5" sqref="Q5"/>
    </sheetView>
  </sheetViews>
  <sheetFormatPr baseColWidth="10" defaultColWidth="11" defaultRowHeight="16" x14ac:dyDescent="0.2"/>
  <cols>
    <col min="1" max="1" width="25.33203125" bestFit="1" customWidth="1"/>
    <col min="2" max="9" width="13.83203125" customWidth="1"/>
  </cols>
  <sheetData>
    <row r="1" spans="1:9" x14ac:dyDescent="0.2">
      <c r="B1" t="s">
        <v>0</v>
      </c>
      <c r="C1" t="s">
        <v>1</v>
      </c>
      <c r="D1" t="s">
        <v>2</v>
      </c>
      <c r="E1" t="s">
        <v>6</v>
      </c>
      <c r="F1" t="s">
        <v>3</v>
      </c>
      <c r="G1" t="s">
        <v>99</v>
      </c>
      <c r="H1" t="s">
        <v>100</v>
      </c>
      <c r="I1" t="s">
        <v>101</v>
      </c>
    </row>
    <row r="2" spans="1:9" x14ac:dyDescent="0.2">
      <c r="A2" t="s">
        <v>102</v>
      </c>
      <c r="B2" s="3">
        <v>19590000</v>
      </c>
      <c r="C2" s="3">
        <v>19590000</v>
      </c>
      <c r="D2" s="3">
        <v>19590000</v>
      </c>
      <c r="E2" s="3">
        <v>18990000</v>
      </c>
      <c r="F2" s="3">
        <v>19290000</v>
      </c>
      <c r="G2" s="3">
        <v>18990000</v>
      </c>
      <c r="H2" s="3">
        <v>18890000</v>
      </c>
      <c r="I2" s="3">
        <v>18979000</v>
      </c>
    </row>
    <row r="3" spans="1:9" x14ac:dyDescent="0.2">
      <c r="A3" t="s">
        <v>103</v>
      </c>
      <c r="B3" s="3">
        <v>22590000</v>
      </c>
      <c r="C3" s="3">
        <v>22590000</v>
      </c>
      <c r="D3" s="3">
        <v>22290000</v>
      </c>
      <c r="E3" s="4">
        <v>21990000</v>
      </c>
      <c r="F3" s="3">
        <v>22190000</v>
      </c>
      <c r="G3" s="3">
        <v>21690000</v>
      </c>
      <c r="H3" s="3">
        <v>22190000</v>
      </c>
      <c r="I3" s="4" t="s">
        <v>31</v>
      </c>
    </row>
    <row r="4" spans="1:9" x14ac:dyDescent="0.2">
      <c r="A4" t="s">
        <v>104</v>
      </c>
      <c r="B4" s="3">
        <v>25190000</v>
      </c>
      <c r="C4" s="3">
        <v>25290000</v>
      </c>
      <c r="D4" s="3">
        <v>24990000</v>
      </c>
      <c r="E4" s="4">
        <v>23990000</v>
      </c>
      <c r="F4" s="3">
        <v>25090000</v>
      </c>
      <c r="G4" s="3">
        <v>23990000</v>
      </c>
      <c r="H4" s="3">
        <v>24790000</v>
      </c>
      <c r="I4" s="3">
        <v>24525000</v>
      </c>
    </row>
    <row r="5" spans="1:9" x14ac:dyDescent="0.2">
      <c r="A5" t="s">
        <v>105</v>
      </c>
      <c r="B5" s="3">
        <v>29490000</v>
      </c>
      <c r="C5" s="3">
        <v>29490000</v>
      </c>
      <c r="D5" s="31">
        <v>29290000</v>
      </c>
      <c r="E5" s="4">
        <v>28890000</v>
      </c>
      <c r="F5" s="3">
        <v>29190000</v>
      </c>
      <c r="G5" s="3">
        <v>28690000</v>
      </c>
      <c r="H5" s="3">
        <v>28990000</v>
      </c>
      <c r="I5" s="3">
        <v>28943000</v>
      </c>
    </row>
    <row r="6" spans="1:9" x14ac:dyDescent="0.2">
      <c r="A6" t="s">
        <v>34</v>
      </c>
      <c r="B6" s="4">
        <v>19890000</v>
      </c>
      <c r="C6" s="3">
        <v>19990000</v>
      </c>
      <c r="D6" s="3">
        <v>19890000</v>
      </c>
      <c r="E6" s="3">
        <v>19690000</v>
      </c>
      <c r="F6" s="3">
        <v>19590000</v>
      </c>
      <c r="G6" s="3">
        <v>19190000</v>
      </c>
      <c r="H6" s="4">
        <v>18990000</v>
      </c>
      <c r="I6" s="3">
        <v>23021000</v>
      </c>
    </row>
    <row r="7" spans="1:9" x14ac:dyDescent="0.2">
      <c r="A7" t="s">
        <v>40</v>
      </c>
      <c r="B7" s="4">
        <v>17790000</v>
      </c>
      <c r="C7" s="25">
        <v>17790000</v>
      </c>
      <c r="D7" s="5">
        <v>17490000</v>
      </c>
      <c r="E7" s="3">
        <v>17690000</v>
      </c>
      <c r="F7" s="3">
        <v>17290000</v>
      </c>
      <c r="G7" s="3">
        <v>17190000</v>
      </c>
      <c r="H7" s="3">
        <v>17290000</v>
      </c>
      <c r="I7" s="4">
        <v>16406000</v>
      </c>
    </row>
    <row r="8" spans="1:9" x14ac:dyDescent="0.2">
      <c r="A8" t="s">
        <v>37</v>
      </c>
      <c r="B8" s="3">
        <v>14090000</v>
      </c>
      <c r="C8" s="3">
        <v>14090000</v>
      </c>
      <c r="D8" s="3">
        <v>13990000</v>
      </c>
      <c r="E8" s="4">
        <v>13490000</v>
      </c>
      <c r="F8" s="3">
        <v>13790000</v>
      </c>
      <c r="G8" s="3">
        <v>13490000</v>
      </c>
      <c r="H8" s="4">
        <v>13690000</v>
      </c>
      <c r="I8" s="3">
        <v>13621000</v>
      </c>
    </row>
    <row r="9" spans="1:9" x14ac:dyDescent="0.2">
      <c r="A9" t="s">
        <v>42</v>
      </c>
      <c r="B9" s="4">
        <v>11990000</v>
      </c>
      <c r="C9" s="25">
        <v>11990000</v>
      </c>
      <c r="D9" s="3">
        <v>11990000</v>
      </c>
      <c r="E9" s="4">
        <v>11490000</v>
      </c>
      <c r="F9" s="3">
        <v>11550000</v>
      </c>
      <c r="G9" s="3">
        <v>11590000</v>
      </c>
      <c r="H9" s="4">
        <v>12290000</v>
      </c>
      <c r="I9" s="4" t="s">
        <v>31</v>
      </c>
    </row>
    <row r="10" spans="1:9" x14ac:dyDescent="0.2">
      <c r="A10" t="s">
        <v>46</v>
      </c>
      <c r="B10" s="3">
        <v>8790000</v>
      </c>
      <c r="C10" s="3">
        <v>8790000</v>
      </c>
      <c r="D10" s="3">
        <v>8790000</v>
      </c>
      <c r="E10" s="3">
        <v>8490000</v>
      </c>
      <c r="F10" s="3">
        <v>8550000</v>
      </c>
      <c r="G10" s="3">
        <v>8190000</v>
      </c>
      <c r="H10" s="4">
        <v>8490000</v>
      </c>
      <c r="I10" s="4" t="s">
        <v>31</v>
      </c>
    </row>
    <row r="11" spans="1:9" x14ac:dyDescent="0.2">
      <c r="A11" t="s">
        <v>106</v>
      </c>
      <c r="B11" s="4" t="s">
        <v>31</v>
      </c>
      <c r="C11" s="25" t="s">
        <v>31</v>
      </c>
      <c r="D11" s="5" t="s">
        <v>31</v>
      </c>
      <c r="E11" s="4" t="s">
        <v>33</v>
      </c>
      <c r="F11" s="4" t="s">
        <v>31</v>
      </c>
      <c r="G11" s="3">
        <v>19790000</v>
      </c>
      <c r="H11" s="4">
        <v>20790000</v>
      </c>
      <c r="I11" s="4" t="s">
        <v>31</v>
      </c>
    </row>
    <row r="12" spans="1:9" x14ac:dyDescent="0.2">
      <c r="A12" t="s">
        <v>107</v>
      </c>
      <c r="B12" s="4">
        <v>14090000</v>
      </c>
      <c r="C12" s="25">
        <v>14090000</v>
      </c>
      <c r="D12" s="5">
        <v>13990000</v>
      </c>
      <c r="E12" s="3">
        <v>14170000</v>
      </c>
      <c r="F12" s="3" t="s">
        <v>31</v>
      </c>
      <c r="G12" s="3">
        <v>13790000</v>
      </c>
      <c r="H12" s="4">
        <v>14290000</v>
      </c>
      <c r="I12" s="4" t="s">
        <v>31</v>
      </c>
    </row>
    <row r="13" spans="1:9" x14ac:dyDescent="0.2">
      <c r="A13" t="s">
        <v>108</v>
      </c>
      <c r="B13" s="4" t="s">
        <v>31</v>
      </c>
      <c r="C13" s="25">
        <v>12390000</v>
      </c>
      <c r="D13" s="3">
        <v>12790000</v>
      </c>
      <c r="E13" s="3">
        <v>12070000</v>
      </c>
      <c r="F13" s="3">
        <v>12690000</v>
      </c>
      <c r="G13" s="3">
        <v>11490000</v>
      </c>
      <c r="H13" s="4">
        <v>12190000</v>
      </c>
      <c r="I13" s="4" t="s">
        <v>31</v>
      </c>
    </row>
    <row r="14" spans="1:9" x14ac:dyDescent="0.2">
      <c r="A14" t="s">
        <v>109</v>
      </c>
      <c r="B14" s="4">
        <v>10290000</v>
      </c>
      <c r="C14" s="25">
        <v>10290000</v>
      </c>
      <c r="D14" s="3">
        <v>9990000</v>
      </c>
      <c r="E14" s="3">
        <v>9593100</v>
      </c>
      <c r="F14" s="3">
        <v>9690000</v>
      </c>
      <c r="G14" s="3">
        <v>9290000</v>
      </c>
      <c r="H14" s="4">
        <v>9690000</v>
      </c>
      <c r="I14" s="3">
        <v>9485000</v>
      </c>
    </row>
    <row r="15" spans="1:9" x14ac:dyDescent="0.2">
      <c r="A15" t="s">
        <v>110</v>
      </c>
      <c r="B15" s="3">
        <v>7490000</v>
      </c>
      <c r="C15" s="3">
        <v>7490000</v>
      </c>
      <c r="D15" s="3">
        <v>7290000</v>
      </c>
      <c r="E15" s="3">
        <v>6920100</v>
      </c>
      <c r="F15" s="3">
        <v>7090000</v>
      </c>
      <c r="G15" s="3">
        <v>6790000</v>
      </c>
      <c r="H15" s="3">
        <v>6990000</v>
      </c>
      <c r="I15" s="3">
        <v>6853000</v>
      </c>
    </row>
    <row r="16" spans="1:9" x14ac:dyDescent="0.2">
      <c r="A16" t="s">
        <v>171</v>
      </c>
      <c r="B16" s="4" t="s">
        <v>31</v>
      </c>
      <c r="C16" s="4">
        <v>16990000</v>
      </c>
      <c r="D16" s="4">
        <v>16990000</v>
      </c>
      <c r="E16" s="4">
        <v>16090000</v>
      </c>
      <c r="F16" s="4" t="s">
        <v>31</v>
      </c>
      <c r="G16" s="4">
        <v>16190000</v>
      </c>
      <c r="H16" s="4">
        <v>16990000</v>
      </c>
      <c r="I16" s="4" t="s">
        <v>31</v>
      </c>
    </row>
    <row r="17" spans="1:9" x14ac:dyDescent="0.2">
      <c r="A17" t="s">
        <v>172</v>
      </c>
      <c r="B17" s="4">
        <v>22490000</v>
      </c>
      <c r="C17" s="4">
        <v>22490000</v>
      </c>
      <c r="D17" s="4">
        <v>22490000</v>
      </c>
      <c r="E17" s="4">
        <v>21190000</v>
      </c>
      <c r="F17" s="4">
        <v>21690000</v>
      </c>
      <c r="G17" s="4">
        <v>21290000</v>
      </c>
      <c r="H17" s="4">
        <v>21990000</v>
      </c>
      <c r="I17" s="4">
        <v>21047000</v>
      </c>
    </row>
    <row r="18" spans="1:9" x14ac:dyDescent="0.2">
      <c r="A18" t="s">
        <v>146</v>
      </c>
      <c r="B18" s="4">
        <v>28990000</v>
      </c>
      <c r="C18" s="4">
        <v>28990000</v>
      </c>
      <c r="D18" s="4">
        <v>28990000</v>
      </c>
      <c r="E18" s="4">
        <v>27690000</v>
      </c>
      <c r="F18" s="4">
        <v>37390000</v>
      </c>
      <c r="G18" s="4">
        <v>27490000</v>
      </c>
      <c r="H18" s="4">
        <v>28990000</v>
      </c>
      <c r="I18" s="4">
        <v>27251000</v>
      </c>
    </row>
    <row r="19" spans="1:9" x14ac:dyDescent="0.2">
      <c r="A19" t="s">
        <v>148</v>
      </c>
      <c r="B19" s="4">
        <v>37990000</v>
      </c>
      <c r="C19" s="4">
        <v>37990000</v>
      </c>
      <c r="D19" s="4">
        <v>37990000</v>
      </c>
      <c r="E19" s="4">
        <v>36490000</v>
      </c>
      <c r="F19" s="4">
        <v>27990000</v>
      </c>
      <c r="G19" s="4">
        <v>36190000</v>
      </c>
      <c r="H19" s="4">
        <v>37990000</v>
      </c>
      <c r="I19" s="4" t="s">
        <v>31</v>
      </c>
    </row>
    <row r="20" spans="1:9" x14ac:dyDescent="0.2">
      <c r="A20" t="s">
        <v>111</v>
      </c>
      <c r="B20" s="4">
        <v>6190000</v>
      </c>
      <c r="C20" s="3">
        <v>6190000</v>
      </c>
      <c r="D20" s="3">
        <v>5690000</v>
      </c>
      <c r="E20" s="3">
        <v>5930100</v>
      </c>
      <c r="F20" s="3">
        <v>5890000</v>
      </c>
      <c r="G20" s="3">
        <v>5590000</v>
      </c>
      <c r="H20" s="3">
        <v>5890000</v>
      </c>
      <c r="I20" s="4" t="s">
        <v>31</v>
      </c>
    </row>
    <row r="21" spans="1:9" x14ac:dyDescent="0.2">
      <c r="A21" t="s">
        <v>112</v>
      </c>
      <c r="B21" s="3" t="s">
        <v>31</v>
      </c>
      <c r="C21" s="3" t="s">
        <v>31</v>
      </c>
      <c r="D21" s="5" t="s">
        <v>31</v>
      </c>
      <c r="E21" s="3">
        <v>7217000</v>
      </c>
      <c r="F21" s="3">
        <v>7290000</v>
      </c>
      <c r="G21" s="3">
        <v>6990000</v>
      </c>
      <c r="H21" s="3">
        <v>7390000</v>
      </c>
      <c r="I21" s="4" t="s">
        <v>31</v>
      </c>
    </row>
    <row r="22" spans="1:9" x14ac:dyDescent="0.2">
      <c r="A22" t="s">
        <v>113</v>
      </c>
      <c r="B22" s="4">
        <v>7090000</v>
      </c>
      <c r="C22" s="25">
        <v>6890000</v>
      </c>
      <c r="D22" s="3">
        <v>6290000</v>
      </c>
      <c r="E22" s="3">
        <v>6623100</v>
      </c>
      <c r="F22" s="3">
        <v>6990000</v>
      </c>
      <c r="G22" s="3">
        <v>6390000</v>
      </c>
      <c r="H22" s="3">
        <v>6790000</v>
      </c>
      <c r="I22" s="3">
        <v>6665000</v>
      </c>
    </row>
    <row r="23" spans="1:9" x14ac:dyDescent="0.2">
      <c r="A23" t="s">
        <v>114</v>
      </c>
      <c r="B23" s="3">
        <v>8290000</v>
      </c>
      <c r="C23" s="3">
        <v>8290000</v>
      </c>
      <c r="D23" s="3">
        <v>7590000</v>
      </c>
      <c r="E23" s="3">
        <v>8009100</v>
      </c>
      <c r="F23" s="3">
        <v>8190000</v>
      </c>
      <c r="G23" s="3">
        <v>7690000</v>
      </c>
      <c r="H23" s="3">
        <v>7890000</v>
      </c>
      <c r="I23" s="4" t="s">
        <v>31</v>
      </c>
    </row>
    <row r="24" spans="1:9" x14ac:dyDescent="0.2">
      <c r="A24" t="s">
        <v>115</v>
      </c>
      <c r="B24" s="3">
        <v>9790000</v>
      </c>
      <c r="C24" s="25">
        <v>9890000</v>
      </c>
      <c r="D24" s="3">
        <v>9590000</v>
      </c>
      <c r="E24" s="3">
        <v>9692100</v>
      </c>
      <c r="F24" s="3">
        <v>9190000</v>
      </c>
      <c r="G24" s="4">
        <v>8690000</v>
      </c>
      <c r="H24" s="3">
        <v>9040000</v>
      </c>
      <c r="I24" s="3">
        <v>9297000</v>
      </c>
    </row>
    <row r="25" spans="1:9" x14ac:dyDescent="0.2">
      <c r="A25" t="s">
        <v>116</v>
      </c>
      <c r="B25" s="4">
        <v>12390000</v>
      </c>
      <c r="C25" s="3" t="s">
        <v>31</v>
      </c>
      <c r="D25" s="3">
        <v>12390000</v>
      </c>
      <c r="E25" s="3">
        <v>12270000</v>
      </c>
      <c r="F25" s="3">
        <v>12590000</v>
      </c>
      <c r="G25" s="3">
        <v>11490000</v>
      </c>
      <c r="H25" s="3">
        <v>11790000</v>
      </c>
      <c r="I25" s="4" t="s">
        <v>31</v>
      </c>
    </row>
    <row r="26" spans="1:9" x14ac:dyDescent="0.2">
      <c r="A26" t="s">
        <v>117</v>
      </c>
      <c r="B26" s="4">
        <v>10890000</v>
      </c>
      <c r="C26" s="3">
        <v>10890000</v>
      </c>
      <c r="D26" s="3">
        <v>10590000</v>
      </c>
      <c r="E26" s="3">
        <v>10385100</v>
      </c>
      <c r="F26" s="3">
        <v>10390000</v>
      </c>
      <c r="G26" s="3">
        <v>9790000</v>
      </c>
      <c r="H26" s="3">
        <v>10190000</v>
      </c>
      <c r="I26" s="4" t="s">
        <v>31</v>
      </c>
    </row>
    <row r="27" spans="1:9" x14ac:dyDescent="0.2">
      <c r="A27" t="s">
        <v>118</v>
      </c>
      <c r="B27" s="3">
        <v>13790000</v>
      </c>
      <c r="C27" s="3">
        <v>13790000</v>
      </c>
      <c r="D27" s="3">
        <v>13490000</v>
      </c>
      <c r="E27" s="3">
        <v>13070000</v>
      </c>
      <c r="F27" s="3" t="s">
        <v>31</v>
      </c>
      <c r="G27" s="3">
        <v>12690000</v>
      </c>
      <c r="H27" s="3">
        <v>12890000</v>
      </c>
      <c r="I27" s="4" t="s">
        <v>31</v>
      </c>
    </row>
    <row r="28" spans="1:9" x14ac:dyDescent="0.2">
      <c r="A28" t="s">
        <v>119</v>
      </c>
      <c r="B28" s="4" t="s">
        <v>31</v>
      </c>
      <c r="C28" s="3" t="s">
        <v>31</v>
      </c>
      <c r="D28" s="3">
        <v>20990000</v>
      </c>
      <c r="E28" s="3">
        <v>19690000</v>
      </c>
      <c r="F28" s="3">
        <v>21290000</v>
      </c>
      <c r="G28" s="3">
        <v>20690000</v>
      </c>
      <c r="H28" s="4">
        <v>20890000</v>
      </c>
      <c r="I28" s="4" t="s">
        <v>31</v>
      </c>
    </row>
    <row r="29" spans="1:9" x14ac:dyDescent="0.2">
      <c r="A29" t="s">
        <v>120</v>
      </c>
      <c r="B29" s="4">
        <v>5790000</v>
      </c>
      <c r="C29" s="3">
        <v>5790000</v>
      </c>
      <c r="D29" s="3">
        <v>5690000</v>
      </c>
      <c r="E29" s="3">
        <v>5663100</v>
      </c>
      <c r="F29" s="3">
        <v>5550000</v>
      </c>
      <c r="G29" s="3">
        <v>5390000</v>
      </c>
      <c r="H29" s="3">
        <v>5750000</v>
      </c>
      <c r="I29" s="3" t="s">
        <v>173</v>
      </c>
    </row>
    <row r="30" spans="1:9" x14ac:dyDescent="0.2">
      <c r="A30" t="s">
        <v>121</v>
      </c>
      <c r="B30" s="3">
        <v>3990000</v>
      </c>
      <c r="C30" s="3">
        <v>3990000</v>
      </c>
      <c r="D30" s="3">
        <v>3990000</v>
      </c>
      <c r="E30" s="3">
        <v>4148100</v>
      </c>
      <c r="F30" s="3">
        <v>3950000</v>
      </c>
      <c r="G30" s="3">
        <v>3690000</v>
      </c>
      <c r="H30" s="4">
        <v>3950000</v>
      </c>
      <c r="I30" s="4" t="s">
        <v>31</v>
      </c>
    </row>
    <row r="31" spans="1:9" x14ac:dyDescent="0.2">
      <c r="A31" t="s">
        <v>122</v>
      </c>
      <c r="B31" s="4">
        <v>2790000</v>
      </c>
      <c r="C31" s="25">
        <v>2790000</v>
      </c>
      <c r="D31" s="5">
        <v>2790000</v>
      </c>
      <c r="E31" s="3">
        <v>2890000</v>
      </c>
      <c r="F31" s="3">
        <v>2730000</v>
      </c>
      <c r="G31" s="3">
        <v>2490000</v>
      </c>
      <c r="H31" s="3">
        <v>2790000</v>
      </c>
      <c r="I31" s="4">
        <v>2790000</v>
      </c>
    </row>
    <row r="32" spans="1:9" x14ac:dyDescent="0.2">
      <c r="A32" t="s">
        <v>123</v>
      </c>
      <c r="B32" s="4">
        <v>19090000</v>
      </c>
      <c r="C32" s="3">
        <v>18790000</v>
      </c>
      <c r="D32" s="5">
        <v>18890000</v>
      </c>
      <c r="F32" s="3">
        <v>18590000</v>
      </c>
      <c r="G32" s="3">
        <v>18190000</v>
      </c>
      <c r="H32" s="4">
        <v>18390000</v>
      </c>
      <c r="I32" s="4" t="s">
        <v>31</v>
      </c>
    </row>
    <row r="33" spans="1:9" x14ac:dyDescent="0.2">
      <c r="A33" t="s">
        <v>124</v>
      </c>
      <c r="B33" s="3">
        <v>24490000</v>
      </c>
      <c r="C33" s="3">
        <v>24290000</v>
      </c>
      <c r="D33" s="3">
        <v>23990000</v>
      </c>
      <c r="F33" s="3">
        <v>23990000</v>
      </c>
      <c r="G33" s="3">
        <v>23790000</v>
      </c>
      <c r="H33" s="4">
        <v>23990000</v>
      </c>
      <c r="I33" s="3">
        <v>24190000</v>
      </c>
    </row>
    <row r="34" spans="1:9" x14ac:dyDescent="0.2">
      <c r="A34" t="s">
        <v>125</v>
      </c>
      <c r="B34" s="4">
        <v>27690000</v>
      </c>
      <c r="C34" s="25">
        <v>27690000</v>
      </c>
      <c r="D34" s="3">
        <v>27490000</v>
      </c>
      <c r="F34" s="3">
        <v>27190000</v>
      </c>
      <c r="G34" s="3">
        <v>26690000</v>
      </c>
      <c r="H34" s="3">
        <v>27340000</v>
      </c>
      <c r="I34" s="4" t="s">
        <v>31</v>
      </c>
    </row>
    <row r="35" spans="1:9" x14ac:dyDescent="0.2">
      <c r="A35" t="s">
        <v>126</v>
      </c>
      <c r="B35" s="4">
        <v>31690000</v>
      </c>
      <c r="C35" s="3">
        <v>31490000</v>
      </c>
      <c r="D35" s="3">
        <v>31490000</v>
      </c>
      <c r="F35" s="3">
        <v>32290000</v>
      </c>
      <c r="G35" s="3">
        <v>31790000</v>
      </c>
      <c r="H35" s="3">
        <v>31990000</v>
      </c>
      <c r="I35" s="4" t="s">
        <v>31</v>
      </c>
    </row>
    <row r="36" spans="1:9" x14ac:dyDescent="0.2">
      <c r="A36" t="s">
        <v>127</v>
      </c>
      <c r="B36" s="4">
        <v>38690000</v>
      </c>
      <c r="C36" s="3">
        <v>38490000</v>
      </c>
      <c r="D36" s="3">
        <v>38490000</v>
      </c>
      <c r="F36" s="3">
        <v>38590000</v>
      </c>
      <c r="G36" s="3">
        <v>36790000</v>
      </c>
      <c r="H36" s="3">
        <v>37990000</v>
      </c>
      <c r="I36" s="4" t="s">
        <v>31</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743E-8DE4-0740-B6E5-E46F0B36661B}">
  <sheetPr codeName="Sheet12"/>
  <dimension ref="A1:I36"/>
  <sheetViews>
    <sheetView workbookViewId="0">
      <selection activeCell="H18" sqref="H18"/>
    </sheetView>
  </sheetViews>
  <sheetFormatPr baseColWidth="10" defaultColWidth="11" defaultRowHeight="16" x14ac:dyDescent="0.2"/>
  <cols>
    <col min="1" max="1" width="25.33203125" bestFit="1" customWidth="1"/>
    <col min="3" max="3" width="10.83203125" customWidth="1"/>
  </cols>
  <sheetData>
    <row r="1" spans="1:9" x14ac:dyDescent="0.2">
      <c r="B1" t="s">
        <v>0</v>
      </c>
      <c r="C1" t="s">
        <v>1</v>
      </c>
      <c r="D1" t="s">
        <v>2</v>
      </c>
      <c r="E1" t="s">
        <v>6</v>
      </c>
      <c r="F1" t="s">
        <v>3</v>
      </c>
      <c r="G1" t="s">
        <v>99</v>
      </c>
      <c r="H1" t="s">
        <v>100</v>
      </c>
      <c r="I1" t="s">
        <v>101</v>
      </c>
    </row>
    <row r="2" spans="1:9" x14ac:dyDescent="0.2">
      <c r="A2" t="s">
        <v>102</v>
      </c>
      <c r="B2" s="4">
        <v>19590000</v>
      </c>
      <c r="C2" s="25">
        <v>19590000</v>
      </c>
      <c r="D2" s="3">
        <v>19790000</v>
      </c>
      <c r="E2" s="4">
        <v>18990000</v>
      </c>
      <c r="F2" s="3">
        <v>19050000</v>
      </c>
      <c r="G2" s="4">
        <v>18990000</v>
      </c>
      <c r="H2" s="3">
        <v>19590000</v>
      </c>
      <c r="I2" s="3">
        <v>18575000</v>
      </c>
    </row>
    <row r="3" spans="1:9" x14ac:dyDescent="0.2">
      <c r="A3" t="s">
        <v>103</v>
      </c>
      <c r="B3" s="3">
        <v>22790000</v>
      </c>
      <c r="C3" s="3">
        <v>22790000</v>
      </c>
      <c r="D3" s="3">
        <v>22590000</v>
      </c>
      <c r="E3" s="4">
        <v>21990000</v>
      </c>
      <c r="F3" s="3">
        <v>21890000</v>
      </c>
      <c r="G3" s="4">
        <v>21690000</v>
      </c>
      <c r="H3" s="3">
        <v>22590000</v>
      </c>
      <c r="I3" s="3">
        <v>22071000</v>
      </c>
    </row>
    <row r="4" spans="1:9" x14ac:dyDescent="0.2">
      <c r="A4" t="s">
        <v>104</v>
      </c>
      <c r="B4" s="3">
        <v>24990000</v>
      </c>
      <c r="C4" s="3">
        <v>24990000</v>
      </c>
      <c r="D4" s="5">
        <v>24990000</v>
      </c>
      <c r="E4" s="4">
        <v>23990000</v>
      </c>
      <c r="F4" s="3">
        <v>24490000</v>
      </c>
      <c r="G4" s="4">
        <v>23990000</v>
      </c>
      <c r="H4" s="4">
        <v>24790000</v>
      </c>
      <c r="I4" s="4" t="s">
        <v>31</v>
      </c>
    </row>
    <row r="5" spans="1:9" x14ac:dyDescent="0.2">
      <c r="A5" t="s">
        <v>105</v>
      </c>
      <c r="B5" s="3">
        <v>29190000</v>
      </c>
      <c r="C5" s="3">
        <v>29190000</v>
      </c>
      <c r="D5" s="3">
        <v>29390000</v>
      </c>
      <c r="E5" s="4">
        <v>28890000</v>
      </c>
      <c r="F5" s="3">
        <v>28890000</v>
      </c>
      <c r="G5" s="4">
        <v>28690000</v>
      </c>
      <c r="H5" s="4">
        <v>28990000</v>
      </c>
      <c r="I5" s="3">
        <v>28235000</v>
      </c>
    </row>
    <row r="6" spans="1:9" x14ac:dyDescent="0.2">
      <c r="A6" t="s">
        <v>34</v>
      </c>
      <c r="B6" s="3">
        <v>19790000</v>
      </c>
      <c r="C6" s="3">
        <v>19790000</v>
      </c>
      <c r="D6" s="5">
        <v>19890000</v>
      </c>
      <c r="E6" s="4">
        <v>19690000</v>
      </c>
      <c r="F6" s="3">
        <v>19690000</v>
      </c>
      <c r="G6" s="4">
        <v>19190000</v>
      </c>
      <c r="H6" s="4">
        <v>18990000</v>
      </c>
      <c r="I6" s="3">
        <v>23021000</v>
      </c>
    </row>
    <row r="7" spans="1:9" x14ac:dyDescent="0.2">
      <c r="A7" t="s">
        <v>40</v>
      </c>
      <c r="B7" s="3">
        <v>17490000</v>
      </c>
      <c r="C7" s="3">
        <v>17590000</v>
      </c>
      <c r="D7" s="3">
        <v>17590000</v>
      </c>
      <c r="E7" s="4">
        <v>17690000</v>
      </c>
      <c r="F7" s="3">
        <v>17190000</v>
      </c>
      <c r="G7" s="4">
        <v>17190000</v>
      </c>
      <c r="H7" s="4">
        <v>17290000</v>
      </c>
      <c r="I7" s="3">
        <v>15723000</v>
      </c>
    </row>
    <row r="8" spans="1:9" x14ac:dyDescent="0.2">
      <c r="A8" t="s">
        <v>37</v>
      </c>
      <c r="B8" s="4">
        <v>14090000</v>
      </c>
      <c r="C8" s="3">
        <v>14090000</v>
      </c>
      <c r="D8" s="5">
        <v>13990000</v>
      </c>
      <c r="E8" s="4">
        <v>13490000</v>
      </c>
      <c r="F8" s="3">
        <v>13890000</v>
      </c>
      <c r="G8" s="3">
        <v>13590000</v>
      </c>
      <c r="H8" s="4">
        <v>13690000</v>
      </c>
      <c r="I8" s="3">
        <v>13331000</v>
      </c>
    </row>
    <row r="9" spans="1:9" x14ac:dyDescent="0.2">
      <c r="A9" t="s">
        <v>42</v>
      </c>
      <c r="B9" s="3">
        <v>11890000</v>
      </c>
      <c r="C9" s="25">
        <v>11890000</v>
      </c>
      <c r="D9" s="5">
        <v>11990000</v>
      </c>
      <c r="E9" s="4">
        <v>11490000</v>
      </c>
      <c r="F9" s="3">
        <v>11490000</v>
      </c>
      <c r="G9" s="4">
        <v>11590000</v>
      </c>
      <c r="H9" s="4">
        <v>12290000</v>
      </c>
      <c r="I9" s="4" t="s">
        <v>31</v>
      </c>
    </row>
    <row r="10" spans="1:9" x14ac:dyDescent="0.2">
      <c r="A10" t="s">
        <v>46</v>
      </c>
      <c r="B10" s="3">
        <v>8740000</v>
      </c>
      <c r="C10" s="3">
        <v>8740000</v>
      </c>
      <c r="D10" s="5">
        <v>8790000</v>
      </c>
      <c r="E10" s="4">
        <v>8490000</v>
      </c>
      <c r="F10" s="3">
        <v>8390000</v>
      </c>
      <c r="G10" s="4">
        <v>8190000</v>
      </c>
      <c r="H10" s="4">
        <v>8490000</v>
      </c>
      <c r="I10" s="4" t="s">
        <v>31</v>
      </c>
    </row>
    <row r="11" spans="1:9" x14ac:dyDescent="0.2">
      <c r="A11" t="s">
        <v>106</v>
      </c>
      <c r="B11" s="4" t="s">
        <v>31</v>
      </c>
      <c r="C11" s="25" t="s">
        <v>31</v>
      </c>
      <c r="D11" s="5" t="s">
        <v>31</v>
      </c>
      <c r="E11" s="4" t="s">
        <v>33</v>
      </c>
      <c r="F11" s="4" t="s">
        <v>31</v>
      </c>
      <c r="G11" s="4" t="s">
        <v>33</v>
      </c>
      <c r="H11" s="3">
        <v>18490000</v>
      </c>
      <c r="I11" s="4" t="s">
        <v>31</v>
      </c>
    </row>
    <row r="12" spans="1:9" x14ac:dyDescent="0.2">
      <c r="A12" t="s">
        <v>107</v>
      </c>
      <c r="B12" s="3">
        <v>13990000</v>
      </c>
      <c r="C12" s="3">
        <v>13990000</v>
      </c>
      <c r="D12" s="5">
        <v>13990000</v>
      </c>
      <c r="E12" s="4">
        <v>14170000</v>
      </c>
      <c r="F12" s="3">
        <v>14690000</v>
      </c>
      <c r="G12" s="4">
        <v>13790000</v>
      </c>
      <c r="H12" s="4">
        <v>14290000</v>
      </c>
      <c r="I12" s="4" t="s">
        <v>31</v>
      </c>
    </row>
    <row r="13" spans="1:9" x14ac:dyDescent="0.2">
      <c r="A13" t="s">
        <v>108</v>
      </c>
      <c r="B13" s="4" t="s">
        <v>31</v>
      </c>
      <c r="C13" s="3" t="s">
        <v>31</v>
      </c>
      <c r="D13" s="5">
        <v>12790000</v>
      </c>
      <c r="E13" s="4">
        <v>12070000</v>
      </c>
      <c r="F13" s="3" t="s">
        <v>31</v>
      </c>
      <c r="G13" s="4">
        <v>11490000</v>
      </c>
      <c r="H13" s="3">
        <v>12650000</v>
      </c>
      <c r="I13" s="4" t="s">
        <v>31</v>
      </c>
    </row>
    <row r="14" spans="1:9" x14ac:dyDescent="0.2">
      <c r="A14" t="s">
        <v>109</v>
      </c>
      <c r="B14" s="3">
        <v>10190000</v>
      </c>
      <c r="C14" s="3">
        <v>10190000</v>
      </c>
      <c r="D14" s="5">
        <v>9990000</v>
      </c>
      <c r="E14" s="4">
        <v>9593100</v>
      </c>
      <c r="F14" s="3">
        <v>9750000</v>
      </c>
      <c r="G14" s="4">
        <v>9290000</v>
      </c>
      <c r="H14" s="4">
        <v>9690000</v>
      </c>
      <c r="I14" s="3">
        <v>9283000</v>
      </c>
    </row>
    <row r="15" spans="1:9" x14ac:dyDescent="0.2">
      <c r="A15" t="s">
        <v>110</v>
      </c>
      <c r="B15" s="3">
        <v>7390000</v>
      </c>
      <c r="C15" s="3">
        <v>7440000</v>
      </c>
      <c r="D15" s="3">
        <v>7390000</v>
      </c>
      <c r="E15" s="4">
        <v>6920100</v>
      </c>
      <c r="F15" s="3">
        <v>7150000</v>
      </c>
      <c r="G15" s="4">
        <v>6790000</v>
      </c>
      <c r="H15" s="3">
        <v>7090000</v>
      </c>
      <c r="I15" s="3">
        <v>6707000</v>
      </c>
    </row>
    <row r="16" spans="1:9" x14ac:dyDescent="0.2">
      <c r="A16" t="s">
        <v>171</v>
      </c>
      <c r="B16" s="3">
        <v>16890000</v>
      </c>
      <c r="C16" s="3">
        <v>16890000</v>
      </c>
      <c r="D16" s="4">
        <v>16990000</v>
      </c>
      <c r="E16" s="4">
        <v>16090000</v>
      </c>
      <c r="F16" s="4">
        <v>21690000</v>
      </c>
      <c r="G16" s="4">
        <v>16190000</v>
      </c>
      <c r="H16" s="4">
        <v>16990000</v>
      </c>
      <c r="I16" s="4" t="s">
        <v>31</v>
      </c>
    </row>
    <row r="17" spans="1:9" x14ac:dyDescent="0.2">
      <c r="A17" t="s">
        <v>172</v>
      </c>
      <c r="B17" s="3">
        <v>22290000</v>
      </c>
      <c r="C17" s="3">
        <v>22290000</v>
      </c>
      <c r="D17" s="4">
        <v>22490000</v>
      </c>
      <c r="E17" s="4">
        <v>21190000</v>
      </c>
      <c r="F17" s="3">
        <v>16990000</v>
      </c>
      <c r="G17" s="4">
        <v>21290000</v>
      </c>
      <c r="H17" s="4">
        <v>21990000</v>
      </c>
      <c r="I17" s="3">
        <v>20599000</v>
      </c>
    </row>
    <row r="18" spans="1:9" x14ac:dyDescent="0.2">
      <c r="A18" t="s">
        <v>146</v>
      </c>
      <c r="B18" s="3">
        <v>28790000</v>
      </c>
      <c r="C18" s="3">
        <v>28790000</v>
      </c>
      <c r="D18" s="3">
        <v>28490000</v>
      </c>
      <c r="E18" s="4">
        <v>27690000</v>
      </c>
      <c r="F18" s="4">
        <v>27390000</v>
      </c>
      <c r="G18" s="4">
        <v>27490000</v>
      </c>
      <c r="H18" s="3">
        <v>27690000</v>
      </c>
      <c r="I18" s="3">
        <v>26671000</v>
      </c>
    </row>
    <row r="19" spans="1:9" x14ac:dyDescent="0.2">
      <c r="A19" t="s">
        <v>148</v>
      </c>
      <c r="B19" s="3">
        <v>37790000</v>
      </c>
      <c r="C19" s="3">
        <v>37790000</v>
      </c>
      <c r="D19" s="4">
        <v>37990000</v>
      </c>
      <c r="E19" s="4">
        <v>36490000</v>
      </c>
      <c r="F19" s="3">
        <v>27790000</v>
      </c>
      <c r="G19" s="4">
        <v>36190000</v>
      </c>
      <c r="H19" s="4">
        <v>37990000</v>
      </c>
      <c r="I19" s="4" t="s">
        <v>31</v>
      </c>
    </row>
    <row r="20" spans="1:9" x14ac:dyDescent="0.2">
      <c r="A20" t="s">
        <v>111</v>
      </c>
      <c r="B20" s="3">
        <v>5940000</v>
      </c>
      <c r="C20" s="3">
        <v>6140000</v>
      </c>
      <c r="D20" s="5">
        <v>5690000</v>
      </c>
      <c r="E20" s="3">
        <v>5831100</v>
      </c>
      <c r="F20" s="3">
        <v>5990000</v>
      </c>
      <c r="G20" s="4">
        <v>5590000</v>
      </c>
      <c r="H20" s="4">
        <v>5890000</v>
      </c>
      <c r="I20" s="3">
        <v>5455000</v>
      </c>
    </row>
    <row r="21" spans="1:9" x14ac:dyDescent="0.2">
      <c r="A21" t="s">
        <v>112</v>
      </c>
      <c r="B21" s="3">
        <v>7440000</v>
      </c>
      <c r="C21" s="3">
        <v>7440000</v>
      </c>
      <c r="D21" s="5" t="s">
        <v>31</v>
      </c>
      <c r="E21" s="3">
        <v>7118100</v>
      </c>
      <c r="F21" s="3">
        <v>7390000</v>
      </c>
      <c r="G21" s="4">
        <v>6990000</v>
      </c>
      <c r="H21" s="4">
        <v>7390000</v>
      </c>
      <c r="I21" s="4" t="s">
        <v>31</v>
      </c>
    </row>
    <row r="22" spans="1:9" x14ac:dyDescent="0.2">
      <c r="A22" t="s">
        <v>113</v>
      </c>
      <c r="B22" s="3">
        <v>7040000</v>
      </c>
      <c r="C22" s="3">
        <v>7040000</v>
      </c>
      <c r="D22" s="5">
        <v>6290000</v>
      </c>
      <c r="E22" s="3">
        <v>6524100</v>
      </c>
      <c r="F22" s="4">
        <v>6990000</v>
      </c>
      <c r="G22" s="3">
        <v>6290000</v>
      </c>
      <c r="H22" s="4">
        <v>6790000</v>
      </c>
      <c r="I22" s="4" t="s">
        <v>31</v>
      </c>
    </row>
    <row r="23" spans="1:9" x14ac:dyDescent="0.2">
      <c r="A23" t="s">
        <v>114</v>
      </c>
      <c r="B23" s="3">
        <v>8240000</v>
      </c>
      <c r="C23" s="3" t="s">
        <v>31</v>
      </c>
      <c r="D23" s="3">
        <v>7990000</v>
      </c>
      <c r="E23" s="3">
        <v>7910100</v>
      </c>
      <c r="F23" s="4">
        <v>8190000</v>
      </c>
      <c r="G23" s="4">
        <v>7690000</v>
      </c>
      <c r="H23" s="3">
        <v>8090000</v>
      </c>
      <c r="I23" s="4" t="s">
        <v>31</v>
      </c>
    </row>
    <row r="24" spans="1:9" x14ac:dyDescent="0.2">
      <c r="A24" t="s">
        <v>115</v>
      </c>
      <c r="B24" s="4">
        <v>9790000</v>
      </c>
      <c r="C24" s="3">
        <v>9790000</v>
      </c>
      <c r="D24" s="3">
        <v>9490000</v>
      </c>
      <c r="E24" s="3">
        <v>8900100</v>
      </c>
      <c r="F24" s="3">
        <v>9290000</v>
      </c>
      <c r="G24" s="3">
        <v>9090000</v>
      </c>
      <c r="H24" s="3">
        <v>9290000</v>
      </c>
      <c r="I24" s="3">
        <v>8915000</v>
      </c>
    </row>
    <row r="25" spans="1:9" x14ac:dyDescent="0.2">
      <c r="A25" t="s">
        <v>116</v>
      </c>
      <c r="B25" s="3">
        <v>12190000</v>
      </c>
      <c r="C25" s="3">
        <v>12190000</v>
      </c>
      <c r="D25" s="3">
        <v>12190000</v>
      </c>
      <c r="E25" s="3">
        <v>11678310</v>
      </c>
      <c r="F25" s="3" t="s">
        <v>31</v>
      </c>
      <c r="G25" s="3">
        <v>11690000</v>
      </c>
      <c r="H25" s="4">
        <v>11790000</v>
      </c>
      <c r="I25" s="4" t="s">
        <v>31</v>
      </c>
    </row>
    <row r="26" spans="1:9" x14ac:dyDescent="0.2">
      <c r="A26" t="s">
        <v>117</v>
      </c>
      <c r="B26" s="3">
        <v>10790000</v>
      </c>
      <c r="C26" s="3">
        <v>10790000</v>
      </c>
      <c r="D26" s="5">
        <v>10590000</v>
      </c>
      <c r="E26" s="3">
        <v>9692100</v>
      </c>
      <c r="F26" s="4">
        <v>10390000</v>
      </c>
      <c r="G26" s="3">
        <v>10190000</v>
      </c>
      <c r="H26" s="3">
        <v>10390000</v>
      </c>
      <c r="I26" s="4" t="s">
        <v>31</v>
      </c>
    </row>
    <row r="27" spans="1:9" x14ac:dyDescent="0.2">
      <c r="A27" t="s">
        <v>118</v>
      </c>
      <c r="B27" s="3">
        <v>13690000</v>
      </c>
      <c r="C27" s="3">
        <v>13690000</v>
      </c>
      <c r="D27" s="5">
        <v>13490000</v>
      </c>
      <c r="E27" s="3">
        <v>12570000</v>
      </c>
      <c r="F27" s="4" t="s">
        <v>31</v>
      </c>
      <c r="G27" s="3">
        <v>12890000</v>
      </c>
      <c r="H27" s="4">
        <v>12890000</v>
      </c>
      <c r="I27" s="4" t="s">
        <v>31</v>
      </c>
    </row>
    <row r="28" spans="1:9" x14ac:dyDescent="0.2">
      <c r="A28" t="s">
        <v>119</v>
      </c>
      <c r="B28" s="3">
        <v>20990000</v>
      </c>
      <c r="C28" s="3">
        <v>20990000</v>
      </c>
      <c r="D28" s="5">
        <v>20990000</v>
      </c>
      <c r="E28" s="4">
        <v>19690000</v>
      </c>
      <c r="F28" s="4">
        <v>21290000</v>
      </c>
      <c r="G28" s="3">
        <v>19790000</v>
      </c>
      <c r="H28" s="4">
        <v>20890000</v>
      </c>
      <c r="I28" s="4" t="s">
        <v>31</v>
      </c>
    </row>
    <row r="29" spans="1:9" x14ac:dyDescent="0.2">
      <c r="A29" t="s">
        <v>120</v>
      </c>
      <c r="B29" s="4">
        <v>5790000</v>
      </c>
      <c r="C29" s="3">
        <v>5740000</v>
      </c>
      <c r="D29" s="5">
        <v>5690000</v>
      </c>
      <c r="E29" s="3">
        <v>5435100</v>
      </c>
      <c r="F29" s="4">
        <v>5550000</v>
      </c>
      <c r="G29" s="4">
        <v>5390000</v>
      </c>
      <c r="H29" s="4">
        <v>5750000</v>
      </c>
      <c r="I29" s="3">
        <v>5143000</v>
      </c>
    </row>
    <row r="30" spans="1:9" x14ac:dyDescent="0.2">
      <c r="A30" t="s">
        <v>121</v>
      </c>
      <c r="B30" s="4">
        <v>3990000</v>
      </c>
      <c r="C30" s="25">
        <v>3990000</v>
      </c>
      <c r="D30" s="5">
        <v>3990000</v>
      </c>
      <c r="E30" s="4">
        <v>4148100</v>
      </c>
      <c r="F30" s="4">
        <v>3950000</v>
      </c>
      <c r="G30" s="4">
        <v>3690000</v>
      </c>
      <c r="H30" s="4">
        <v>3950000</v>
      </c>
      <c r="I30" s="4" t="s">
        <v>31</v>
      </c>
    </row>
    <row r="31" spans="1:9" x14ac:dyDescent="0.2">
      <c r="A31" t="s">
        <v>122</v>
      </c>
      <c r="B31" s="4">
        <v>2790000</v>
      </c>
      <c r="C31" s="25">
        <v>2790000</v>
      </c>
      <c r="D31" s="5">
        <v>2790000</v>
      </c>
      <c r="E31" s="4">
        <v>2890000</v>
      </c>
      <c r="F31" s="4">
        <v>2730000</v>
      </c>
      <c r="G31" s="4">
        <v>2490000</v>
      </c>
      <c r="H31" s="4">
        <v>2790000</v>
      </c>
      <c r="I31" s="4">
        <v>2790000</v>
      </c>
    </row>
    <row r="32" spans="1:9" x14ac:dyDescent="0.2">
      <c r="A32" t="s">
        <v>123</v>
      </c>
      <c r="B32" s="3">
        <v>18790000</v>
      </c>
      <c r="C32" s="3">
        <v>18890000</v>
      </c>
      <c r="D32" s="3">
        <v>18590000</v>
      </c>
      <c r="F32" s="4">
        <v>18590000</v>
      </c>
      <c r="G32" s="3">
        <v>18390000</v>
      </c>
      <c r="H32" s="3">
        <v>18590000</v>
      </c>
      <c r="I32" s="4" t="s">
        <v>31</v>
      </c>
    </row>
    <row r="33" spans="1:9" x14ac:dyDescent="0.2">
      <c r="A33" t="s">
        <v>124</v>
      </c>
      <c r="B33" s="3">
        <v>23790000</v>
      </c>
      <c r="C33" s="3">
        <v>23990000</v>
      </c>
      <c r="D33" s="3">
        <v>23690000</v>
      </c>
      <c r="F33" s="4">
        <v>23990000</v>
      </c>
      <c r="G33" s="3">
        <v>23590000</v>
      </c>
      <c r="H33" s="4">
        <v>23990000</v>
      </c>
      <c r="I33" s="3">
        <v>23175000</v>
      </c>
    </row>
    <row r="34" spans="1:9" x14ac:dyDescent="0.2">
      <c r="A34" t="s">
        <v>125</v>
      </c>
      <c r="B34" s="3">
        <v>27290000</v>
      </c>
      <c r="C34" s="3">
        <v>27290000</v>
      </c>
      <c r="D34" s="3">
        <v>27090000</v>
      </c>
      <c r="F34" s="4">
        <v>27190000</v>
      </c>
      <c r="G34" s="3">
        <v>26890000</v>
      </c>
      <c r="H34" s="4">
        <v>27340000</v>
      </c>
      <c r="I34" s="4" t="s">
        <v>31</v>
      </c>
    </row>
    <row r="35" spans="1:9" x14ac:dyDescent="0.2">
      <c r="A35" t="s">
        <v>126</v>
      </c>
      <c r="B35" s="3">
        <v>31490000</v>
      </c>
      <c r="C35" s="3">
        <v>31490000</v>
      </c>
      <c r="D35" s="5">
        <v>31490000</v>
      </c>
      <c r="F35" s="4">
        <v>32290000</v>
      </c>
      <c r="G35" s="3">
        <v>31190000</v>
      </c>
      <c r="H35" s="4">
        <v>31990000</v>
      </c>
      <c r="I35" s="4" t="s">
        <v>31</v>
      </c>
    </row>
    <row r="36" spans="1:9" x14ac:dyDescent="0.2">
      <c r="A36" t="s">
        <v>127</v>
      </c>
      <c r="B36" s="3">
        <v>38490000</v>
      </c>
      <c r="C36" s="3">
        <v>38690000</v>
      </c>
      <c r="D36" s="5">
        <v>38490000</v>
      </c>
      <c r="F36" s="3">
        <v>38290000</v>
      </c>
      <c r="G36" s="4">
        <v>36790000</v>
      </c>
      <c r="H36" s="4">
        <v>37990000</v>
      </c>
      <c r="I36" s="4" t="s">
        <v>31</v>
      </c>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B143-F328-E546-B204-95822F29014E}">
  <sheetPr codeName="Sheet13"/>
  <dimension ref="A1:I36"/>
  <sheetViews>
    <sheetView workbookViewId="0">
      <selection activeCell="K12" sqref="K12"/>
    </sheetView>
  </sheetViews>
  <sheetFormatPr baseColWidth="10" defaultColWidth="11" defaultRowHeight="16" x14ac:dyDescent="0.2"/>
  <cols>
    <col min="1" max="1" width="25.33203125" bestFit="1" customWidth="1"/>
    <col min="3" max="3" width="10.83203125" customWidth="1"/>
  </cols>
  <sheetData>
    <row r="1" spans="1:9" x14ac:dyDescent="0.2">
      <c r="B1" t="s">
        <v>0</v>
      </c>
      <c r="C1" t="s">
        <v>1</v>
      </c>
      <c r="D1" t="s">
        <v>2</v>
      </c>
      <c r="E1" t="s">
        <v>6</v>
      </c>
      <c r="F1" t="s">
        <v>3</v>
      </c>
      <c r="G1" t="s">
        <v>99</v>
      </c>
      <c r="H1" t="s">
        <v>100</v>
      </c>
      <c r="I1" t="s">
        <v>101</v>
      </c>
    </row>
    <row r="2" spans="1:9" x14ac:dyDescent="0.2">
      <c r="A2" t="s">
        <v>102</v>
      </c>
      <c r="B2" s="3">
        <v>20090000</v>
      </c>
      <c r="C2" s="3">
        <v>20090000</v>
      </c>
      <c r="D2" s="3">
        <v>19890000</v>
      </c>
      <c r="E2" s="3">
        <v>19290000</v>
      </c>
      <c r="F2" s="3">
        <v>19190000</v>
      </c>
      <c r="G2" s="3">
        <v>19090000</v>
      </c>
      <c r="H2" s="4">
        <v>19590000</v>
      </c>
      <c r="I2" s="3">
        <v>18595000</v>
      </c>
    </row>
    <row r="3" spans="1:9" x14ac:dyDescent="0.2">
      <c r="A3" t="s">
        <v>103</v>
      </c>
      <c r="B3" s="3">
        <v>22690000</v>
      </c>
      <c r="C3" s="3">
        <v>22690000</v>
      </c>
      <c r="D3" s="3">
        <v>22690000</v>
      </c>
      <c r="E3" s="4">
        <v>21990000</v>
      </c>
      <c r="F3" s="3">
        <v>22090000</v>
      </c>
      <c r="G3" s="3">
        <v>22290000</v>
      </c>
      <c r="H3" s="4">
        <v>22590000</v>
      </c>
      <c r="I3" s="3">
        <v>22071000</v>
      </c>
    </row>
    <row r="4" spans="1:9" x14ac:dyDescent="0.2">
      <c r="A4" t="s">
        <v>104</v>
      </c>
      <c r="B4" s="4">
        <v>24990000</v>
      </c>
      <c r="C4" s="25">
        <v>24990000</v>
      </c>
      <c r="D4" s="5">
        <v>24890000</v>
      </c>
      <c r="E4" s="4">
        <v>23990000</v>
      </c>
      <c r="F4" s="3">
        <v>24390000</v>
      </c>
      <c r="G4" s="4">
        <v>23990000</v>
      </c>
      <c r="H4" s="4">
        <v>24790000</v>
      </c>
      <c r="I4" s="3">
        <v>24145000</v>
      </c>
    </row>
    <row r="5" spans="1:9" x14ac:dyDescent="0.2">
      <c r="A5" t="s">
        <v>105</v>
      </c>
      <c r="B5" s="4">
        <v>29190000</v>
      </c>
      <c r="C5" s="25">
        <v>29190000</v>
      </c>
      <c r="D5" s="3">
        <v>29290000</v>
      </c>
      <c r="E5" s="4">
        <v>28890000</v>
      </c>
      <c r="F5" s="3">
        <v>28850000</v>
      </c>
      <c r="G5" s="4">
        <v>28690000</v>
      </c>
      <c r="H5" s="4">
        <v>28990000</v>
      </c>
      <c r="I5" s="3">
        <v>28235000</v>
      </c>
    </row>
    <row r="6" spans="1:9" x14ac:dyDescent="0.2">
      <c r="A6" t="s">
        <v>34</v>
      </c>
      <c r="B6" s="4">
        <v>19790000</v>
      </c>
      <c r="C6" s="25">
        <v>19790000</v>
      </c>
      <c r="D6" s="5">
        <v>19890000</v>
      </c>
      <c r="E6" s="4">
        <v>19690000</v>
      </c>
      <c r="F6" s="3">
        <v>19750000</v>
      </c>
      <c r="G6" s="4">
        <v>19190000</v>
      </c>
      <c r="H6" s="3">
        <v>19390000</v>
      </c>
      <c r="I6" s="3">
        <v>23021000</v>
      </c>
    </row>
    <row r="7" spans="1:9" x14ac:dyDescent="0.2">
      <c r="A7" t="s">
        <v>40</v>
      </c>
      <c r="B7" s="4">
        <v>17690000</v>
      </c>
      <c r="C7" s="3">
        <v>17690000</v>
      </c>
      <c r="D7" s="3">
        <v>17490000</v>
      </c>
      <c r="E7" s="4">
        <v>17690000</v>
      </c>
      <c r="F7" s="4">
        <v>17190000</v>
      </c>
      <c r="G7" s="4">
        <v>17190000</v>
      </c>
      <c r="H7" s="4">
        <v>17290000</v>
      </c>
      <c r="I7" s="3">
        <v>15723000</v>
      </c>
    </row>
    <row r="8" spans="1:9" x14ac:dyDescent="0.2">
      <c r="A8" t="s">
        <v>37</v>
      </c>
      <c r="B8" s="3">
        <v>14390000</v>
      </c>
      <c r="C8" s="3">
        <v>14390000</v>
      </c>
      <c r="D8" s="3">
        <v>14090000</v>
      </c>
      <c r="E8" s="3">
        <v>13520000</v>
      </c>
      <c r="F8" s="4">
        <v>13890000</v>
      </c>
      <c r="G8" s="4">
        <v>13590000</v>
      </c>
      <c r="H8" s="4">
        <v>13690000</v>
      </c>
      <c r="I8" s="3">
        <v>13331000</v>
      </c>
    </row>
    <row r="9" spans="1:9" x14ac:dyDescent="0.2">
      <c r="A9" t="s">
        <v>42</v>
      </c>
      <c r="B9" s="4">
        <v>11890000</v>
      </c>
      <c r="C9" s="25">
        <v>11890000</v>
      </c>
      <c r="D9" s="3">
        <v>11890000</v>
      </c>
      <c r="E9" s="4">
        <v>11490000</v>
      </c>
      <c r="F9" s="4">
        <v>11490000</v>
      </c>
      <c r="G9" s="4">
        <v>11590000</v>
      </c>
      <c r="H9" s="4">
        <v>12290000</v>
      </c>
      <c r="I9" s="4" t="s">
        <v>31</v>
      </c>
    </row>
    <row r="10" spans="1:9" x14ac:dyDescent="0.2">
      <c r="A10" t="s">
        <v>46</v>
      </c>
      <c r="B10" s="4">
        <v>8740000</v>
      </c>
      <c r="C10" s="25">
        <v>8740000</v>
      </c>
      <c r="D10" s="5">
        <v>8790000</v>
      </c>
      <c r="E10" s="4">
        <v>8490000</v>
      </c>
      <c r="F10" s="3">
        <v>8690000</v>
      </c>
      <c r="G10" s="3">
        <v>8490000</v>
      </c>
      <c r="H10" s="4">
        <v>8490000</v>
      </c>
      <c r="I10" s="4" t="s">
        <v>31</v>
      </c>
    </row>
    <row r="11" spans="1:9" x14ac:dyDescent="0.2">
      <c r="A11" t="s">
        <v>106</v>
      </c>
      <c r="B11" s="4" t="s">
        <v>31</v>
      </c>
      <c r="C11" s="25" t="s">
        <v>31</v>
      </c>
      <c r="D11" s="5">
        <v>20990000</v>
      </c>
      <c r="E11" s="4" t="s">
        <v>33</v>
      </c>
      <c r="F11" s="4" t="s">
        <v>31</v>
      </c>
      <c r="G11" s="4" t="s">
        <v>33</v>
      </c>
      <c r="H11" s="4">
        <v>18490000</v>
      </c>
      <c r="I11" s="4" t="s">
        <v>31</v>
      </c>
    </row>
    <row r="12" spans="1:9" x14ac:dyDescent="0.2">
      <c r="A12" t="s">
        <v>107</v>
      </c>
      <c r="B12" s="4">
        <v>13990000</v>
      </c>
      <c r="C12" s="25">
        <v>13990000</v>
      </c>
      <c r="D12" s="3">
        <v>13890000</v>
      </c>
      <c r="E12" s="4">
        <v>14170000</v>
      </c>
      <c r="F12" s="4">
        <v>14690000</v>
      </c>
      <c r="G12" s="4">
        <v>13790000</v>
      </c>
      <c r="H12" s="4">
        <v>14290000</v>
      </c>
      <c r="I12" s="3">
        <v>15635000</v>
      </c>
    </row>
    <row r="13" spans="1:9" x14ac:dyDescent="0.2">
      <c r="A13" t="s">
        <v>108</v>
      </c>
      <c r="B13" s="4" t="s">
        <v>31</v>
      </c>
      <c r="C13" s="25" t="s">
        <v>31</v>
      </c>
      <c r="D13" s="3">
        <v>12690000</v>
      </c>
      <c r="E13" s="4">
        <v>12070000</v>
      </c>
      <c r="F13" s="3">
        <v>12790000</v>
      </c>
      <c r="G13" s="4">
        <v>11490000</v>
      </c>
      <c r="H13" s="4">
        <v>12650000</v>
      </c>
      <c r="I13" s="4" t="s">
        <v>31</v>
      </c>
    </row>
    <row r="14" spans="1:9" x14ac:dyDescent="0.2">
      <c r="A14" t="s">
        <v>109</v>
      </c>
      <c r="B14" s="4">
        <v>10190000</v>
      </c>
      <c r="C14" s="25">
        <v>10190000</v>
      </c>
      <c r="D14" s="3">
        <v>9940000</v>
      </c>
      <c r="E14" s="4">
        <v>9593100</v>
      </c>
      <c r="F14" s="3">
        <v>9650000</v>
      </c>
      <c r="G14" s="4">
        <v>9290000</v>
      </c>
      <c r="H14" s="4">
        <v>9690000</v>
      </c>
      <c r="I14" s="3">
        <v>9283000</v>
      </c>
    </row>
    <row r="15" spans="1:9" x14ac:dyDescent="0.2">
      <c r="A15" t="s">
        <v>110</v>
      </c>
      <c r="B15" s="4">
        <v>7390000</v>
      </c>
      <c r="C15" s="3">
        <v>7340000</v>
      </c>
      <c r="D15" s="3">
        <v>7340000</v>
      </c>
      <c r="E15" s="4">
        <v>6920100</v>
      </c>
      <c r="F15" s="3">
        <v>7090000</v>
      </c>
      <c r="G15" s="4">
        <v>6790000</v>
      </c>
      <c r="H15" s="4">
        <v>7090000</v>
      </c>
      <c r="I15" s="4" t="s">
        <v>31</v>
      </c>
    </row>
    <row r="16" spans="1:9" x14ac:dyDescent="0.2">
      <c r="A16" t="s">
        <v>171</v>
      </c>
      <c r="B16" s="4">
        <v>16890000</v>
      </c>
      <c r="C16" s="25">
        <v>16890000</v>
      </c>
      <c r="D16" s="3">
        <v>16890000</v>
      </c>
      <c r="E16" s="4">
        <v>16090000</v>
      </c>
      <c r="F16" s="4">
        <v>21690000</v>
      </c>
      <c r="G16" s="4">
        <v>16190000</v>
      </c>
      <c r="H16" s="4">
        <v>16990000</v>
      </c>
      <c r="I16" s="4" t="s">
        <v>31</v>
      </c>
    </row>
    <row r="17" spans="1:9" x14ac:dyDescent="0.2">
      <c r="A17" t="s">
        <v>172</v>
      </c>
      <c r="B17" s="4">
        <v>22290000</v>
      </c>
      <c r="C17" s="25">
        <v>22290000</v>
      </c>
      <c r="D17" s="3">
        <v>22390000</v>
      </c>
      <c r="E17" s="4">
        <v>21190000</v>
      </c>
      <c r="F17" s="3" t="s">
        <v>31</v>
      </c>
      <c r="G17" s="4">
        <v>21290000</v>
      </c>
      <c r="H17" s="4">
        <v>21990000</v>
      </c>
      <c r="I17" s="3">
        <v>20599000</v>
      </c>
    </row>
    <row r="18" spans="1:9" x14ac:dyDescent="0.2">
      <c r="A18" t="s">
        <v>146</v>
      </c>
      <c r="B18" s="4">
        <v>28790000</v>
      </c>
      <c r="C18" s="25">
        <v>28790000</v>
      </c>
      <c r="D18" s="3">
        <v>28390000</v>
      </c>
      <c r="E18" s="4">
        <v>27690000</v>
      </c>
      <c r="F18" s="4">
        <v>27790000</v>
      </c>
      <c r="G18" s="4">
        <v>27490000</v>
      </c>
      <c r="H18" s="4">
        <v>27690000</v>
      </c>
      <c r="I18" s="3">
        <v>26671000</v>
      </c>
    </row>
    <row r="19" spans="1:9" x14ac:dyDescent="0.2">
      <c r="A19" t="s">
        <v>148</v>
      </c>
      <c r="B19" s="4">
        <v>37790000</v>
      </c>
      <c r="C19" s="25">
        <v>37790000</v>
      </c>
      <c r="D19" s="3">
        <v>37890000</v>
      </c>
      <c r="E19" s="4">
        <v>36490000</v>
      </c>
      <c r="F19" s="4">
        <v>37390000</v>
      </c>
      <c r="G19" s="4">
        <v>36190000</v>
      </c>
      <c r="H19" s="3">
        <v>37390000</v>
      </c>
      <c r="I19" s="4" t="s">
        <v>31</v>
      </c>
    </row>
    <row r="20" spans="1:9" x14ac:dyDescent="0.2">
      <c r="A20" t="s">
        <v>111</v>
      </c>
      <c r="B20" s="3">
        <v>6140000</v>
      </c>
      <c r="C20" s="3">
        <v>5940000</v>
      </c>
      <c r="D20" s="5">
        <v>5690000</v>
      </c>
      <c r="E20" s="4">
        <v>5831100</v>
      </c>
      <c r="F20" s="3">
        <v>5950000</v>
      </c>
      <c r="G20" s="4">
        <v>5590000</v>
      </c>
      <c r="H20" s="4">
        <v>5890000</v>
      </c>
      <c r="I20" s="3">
        <v>5448000</v>
      </c>
    </row>
    <row r="21" spans="1:9" x14ac:dyDescent="0.2">
      <c r="A21" t="s">
        <v>112</v>
      </c>
      <c r="B21" s="4">
        <v>7440000</v>
      </c>
      <c r="C21" s="25">
        <v>7440000</v>
      </c>
      <c r="D21" s="5" t="s">
        <v>31</v>
      </c>
      <c r="E21" s="4">
        <v>7118100</v>
      </c>
      <c r="F21" s="4">
        <v>7390000</v>
      </c>
      <c r="G21" s="4">
        <v>6990000</v>
      </c>
      <c r="H21" s="4">
        <v>7390000</v>
      </c>
      <c r="I21" s="4" t="s">
        <v>31</v>
      </c>
    </row>
    <row r="22" spans="1:9" x14ac:dyDescent="0.2">
      <c r="A22" t="s">
        <v>113</v>
      </c>
      <c r="B22" s="4">
        <v>7040000</v>
      </c>
      <c r="C22" s="25">
        <v>7040000</v>
      </c>
      <c r="D22" s="3">
        <v>6240000</v>
      </c>
      <c r="E22" s="4">
        <v>6524100</v>
      </c>
      <c r="F22" s="4">
        <v>6990000</v>
      </c>
      <c r="G22" s="4">
        <v>6290000</v>
      </c>
      <c r="H22" s="4">
        <v>6790000</v>
      </c>
      <c r="I22" s="4" t="s">
        <v>31</v>
      </c>
    </row>
    <row r="23" spans="1:9" x14ac:dyDescent="0.2">
      <c r="A23" t="s">
        <v>114</v>
      </c>
      <c r="B23" s="4">
        <v>8240000</v>
      </c>
      <c r="C23" s="3">
        <v>7940000</v>
      </c>
      <c r="D23" s="3">
        <v>7540000</v>
      </c>
      <c r="E23" s="4">
        <v>7910100</v>
      </c>
      <c r="F23" s="4">
        <v>8190000</v>
      </c>
      <c r="G23" s="4">
        <v>7690000</v>
      </c>
      <c r="H23" s="4">
        <v>8090000</v>
      </c>
      <c r="I23" s="4" t="s">
        <v>31</v>
      </c>
    </row>
    <row r="24" spans="1:9" x14ac:dyDescent="0.2">
      <c r="A24" t="s">
        <v>115</v>
      </c>
      <c r="B24" s="3">
        <v>9690000</v>
      </c>
      <c r="C24" s="25">
        <v>9790000</v>
      </c>
      <c r="D24" s="3">
        <v>9540000</v>
      </c>
      <c r="E24" s="4">
        <v>8900100</v>
      </c>
      <c r="F24" s="3">
        <v>9490000</v>
      </c>
      <c r="G24" s="4">
        <v>9090000</v>
      </c>
      <c r="H24" s="4">
        <v>9290000</v>
      </c>
      <c r="I24" s="3">
        <v>8527000</v>
      </c>
    </row>
    <row r="25" spans="1:9" x14ac:dyDescent="0.2">
      <c r="A25" t="s">
        <v>116</v>
      </c>
      <c r="B25" s="4">
        <v>12190000</v>
      </c>
      <c r="C25" s="3">
        <v>12490000</v>
      </c>
      <c r="D25" s="32">
        <v>12090000</v>
      </c>
      <c r="E25" s="4">
        <v>11678310</v>
      </c>
      <c r="F25" s="3">
        <v>12590000</v>
      </c>
      <c r="G25" s="4">
        <v>11690000</v>
      </c>
      <c r="H25" s="4">
        <v>11790000</v>
      </c>
      <c r="I25" s="4" t="s">
        <v>31</v>
      </c>
    </row>
    <row r="26" spans="1:9" x14ac:dyDescent="0.2">
      <c r="A26" t="s">
        <v>117</v>
      </c>
      <c r="B26" s="4">
        <v>10790000</v>
      </c>
      <c r="C26" s="3">
        <v>10590000</v>
      </c>
      <c r="D26" s="32">
        <v>10490000</v>
      </c>
      <c r="E26" s="4">
        <v>9692100</v>
      </c>
      <c r="F26" s="4">
        <v>10390000</v>
      </c>
      <c r="G26" s="4">
        <v>10190000</v>
      </c>
      <c r="H26" s="4">
        <v>10390000</v>
      </c>
      <c r="I26" s="4" t="s">
        <v>31</v>
      </c>
    </row>
    <row r="27" spans="1:9" x14ac:dyDescent="0.2">
      <c r="A27" t="s">
        <v>118</v>
      </c>
      <c r="B27" s="4">
        <v>13690000</v>
      </c>
      <c r="C27" s="3">
        <v>13590000</v>
      </c>
      <c r="D27" s="32">
        <v>13390000</v>
      </c>
      <c r="E27" s="4">
        <v>12570000</v>
      </c>
      <c r="F27" s="4" t="s">
        <v>31</v>
      </c>
      <c r="G27" s="4">
        <v>12890000</v>
      </c>
      <c r="H27" s="4">
        <v>12890000</v>
      </c>
      <c r="I27" s="4" t="s">
        <v>31</v>
      </c>
    </row>
    <row r="28" spans="1:9" x14ac:dyDescent="0.2">
      <c r="A28" t="s">
        <v>119</v>
      </c>
      <c r="B28" s="4">
        <v>20990000</v>
      </c>
      <c r="C28" s="25">
        <v>20990000</v>
      </c>
      <c r="D28" s="5">
        <v>20890000</v>
      </c>
      <c r="E28" s="4">
        <v>19690000</v>
      </c>
      <c r="F28" s="4">
        <v>21290000</v>
      </c>
      <c r="G28" s="4">
        <v>19790000</v>
      </c>
      <c r="H28" s="4">
        <v>20890000</v>
      </c>
      <c r="I28" s="4" t="s">
        <v>31</v>
      </c>
    </row>
    <row r="29" spans="1:9" x14ac:dyDescent="0.2">
      <c r="A29" t="s">
        <v>120</v>
      </c>
      <c r="B29" s="4">
        <v>5790000</v>
      </c>
      <c r="C29" s="25">
        <v>5740000</v>
      </c>
      <c r="D29" s="5">
        <v>5640000</v>
      </c>
      <c r="E29" s="4">
        <v>5435100</v>
      </c>
      <c r="F29" s="4">
        <v>5550000</v>
      </c>
      <c r="G29" s="4">
        <v>5390000</v>
      </c>
      <c r="H29" s="4">
        <v>5750000</v>
      </c>
      <c r="I29" s="3">
        <v>5143000</v>
      </c>
    </row>
    <row r="30" spans="1:9" x14ac:dyDescent="0.2">
      <c r="A30" t="s">
        <v>121</v>
      </c>
      <c r="B30" s="4">
        <v>3990000</v>
      </c>
      <c r="C30" s="25">
        <v>3990000</v>
      </c>
      <c r="D30" s="5">
        <v>3990000</v>
      </c>
      <c r="E30" s="4">
        <v>4148100</v>
      </c>
      <c r="F30" s="4">
        <v>3950000</v>
      </c>
      <c r="G30" s="4">
        <v>3690000</v>
      </c>
      <c r="H30" s="4">
        <v>3950000</v>
      </c>
      <c r="I30" s="4" t="s">
        <v>31</v>
      </c>
    </row>
    <row r="31" spans="1:9" x14ac:dyDescent="0.2">
      <c r="A31" t="s">
        <v>122</v>
      </c>
      <c r="B31" s="4">
        <v>2790000</v>
      </c>
      <c r="C31" s="25">
        <v>2790000</v>
      </c>
      <c r="D31" s="5">
        <v>2790000</v>
      </c>
      <c r="E31" s="4">
        <v>2890000</v>
      </c>
      <c r="F31" s="3">
        <v>2790000</v>
      </c>
      <c r="G31" s="3">
        <v>2590000</v>
      </c>
      <c r="H31" s="4">
        <v>2790000</v>
      </c>
      <c r="I31" s="3">
        <v>2567000</v>
      </c>
    </row>
    <row r="32" spans="1:9" x14ac:dyDescent="0.2">
      <c r="A32" t="s">
        <v>123</v>
      </c>
      <c r="B32" s="3">
        <v>18590000</v>
      </c>
      <c r="C32" s="3">
        <v>18590000</v>
      </c>
      <c r="D32" s="3">
        <v>18590000</v>
      </c>
      <c r="F32" s="4">
        <v>18590000</v>
      </c>
      <c r="G32" s="4">
        <v>18390000</v>
      </c>
      <c r="H32" s="4">
        <v>18590000</v>
      </c>
      <c r="I32" s="4" t="s">
        <v>31</v>
      </c>
    </row>
    <row r="33" spans="1:9" x14ac:dyDescent="0.2">
      <c r="A33" t="s">
        <v>124</v>
      </c>
      <c r="B33" s="3">
        <v>23690000</v>
      </c>
      <c r="C33" s="3">
        <v>23690000</v>
      </c>
      <c r="D33" s="32">
        <v>23690000</v>
      </c>
      <c r="F33" s="3">
        <v>23850000</v>
      </c>
      <c r="G33" s="4">
        <v>23590000</v>
      </c>
      <c r="H33" s="3">
        <v>23690000</v>
      </c>
      <c r="I33" s="3">
        <v>23175000</v>
      </c>
    </row>
    <row r="34" spans="1:9" x14ac:dyDescent="0.2">
      <c r="A34" t="s">
        <v>125</v>
      </c>
      <c r="B34" s="4">
        <v>27290000</v>
      </c>
      <c r="C34" s="25">
        <v>27290000</v>
      </c>
      <c r="D34" s="32">
        <v>27090000</v>
      </c>
      <c r="F34" s="4">
        <v>27190000</v>
      </c>
      <c r="G34" s="4">
        <v>26890000</v>
      </c>
      <c r="H34" s="3">
        <v>26890000</v>
      </c>
      <c r="I34" s="4" t="s">
        <v>31</v>
      </c>
    </row>
    <row r="35" spans="1:9" x14ac:dyDescent="0.2">
      <c r="A35" t="s">
        <v>126</v>
      </c>
      <c r="B35" s="4">
        <v>31490000</v>
      </c>
      <c r="C35" s="25">
        <v>31490000</v>
      </c>
      <c r="D35" s="5">
        <v>31290000</v>
      </c>
      <c r="F35" s="4">
        <v>32290000</v>
      </c>
      <c r="G35" s="4">
        <v>31190000</v>
      </c>
      <c r="H35" s="4">
        <v>31390000</v>
      </c>
      <c r="I35" s="4" t="s">
        <v>31</v>
      </c>
    </row>
    <row r="36" spans="1:9" x14ac:dyDescent="0.2">
      <c r="A36" t="s">
        <v>127</v>
      </c>
      <c r="B36" s="3">
        <v>38690000</v>
      </c>
      <c r="C36" s="25">
        <v>38690000</v>
      </c>
      <c r="D36" s="5">
        <v>38290000</v>
      </c>
      <c r="F36" s="4">
        <v>38290000</v>
      </c>
      <c r="G36" s="4">
        <v>36790000</v>
      </c>
      <c r="H36" s="4">
        <v>37990000</v>
      </c>
      <c r="I36" s="4" t="s">
        <v>31</v>
      </c>
    </row>
  </sheetData>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5B3F-490F-1D4D-AFC4-84B106C2E690}">
  <sheetPr codeName="Sheet14"/>
  <dimension ref="A1:I36"/>
  <sheetViews>
    <sheetView zoomScale="95" workbookViewId="0">
      <selection activeCell="H2" sqref="H2:H36"/>
    </sheetView>
  </sheetViews>
  <sheetFormatPr baseColWidth="10" defaultColWidth="11" defaultRowHeight="16" x14ac:dyDescent="0.2"/>
  <cols>
    <col min="1" max="1" width="25.33203125" bestFit="1" customWidth="1"/>
    <col min="3" max="3" width="10.83203125" customWidth="1"/>
  </cols>
  <sheetData>
    <row r="1" spans="1:9" x14ac:dyDescent="0.2">
      <c r="B1" t="s">
        <v>0</v>
      </c>
      <c r="C1" t="s">
        <v>1</v>
      </c>
      <c r="D1" t="s">
        <v>2</v>
      </c>
      <c r="E1" t="s">
        <v>6</v>
      </c>
      <c r="F1" t="s">
        <v>3</v>
      </c>
      <c r="G1" t="s">
        <v>99</v>
      </c>
      <c r="H1" t="s">
        <v>100</v>
      </c>
      <c r="I1" t="s">
        <v>101</v>
      </c>
    </row>
    <row r="2" spans="1:9" x14ac:dyDescent="0.2">
      <c r="A2" t="s">
        <v>102</v>
      </c>
      <c r="B2" s="4">
        <v>20090000</v>
      </c>
      <c r="C2" s="25">
        <v>20090000</v>
      </c>
      <c r="D2" s="3">
        <v>19990000</v>
      </c>
      <c r="E2" s="3">
        <v>19390000</v>
      </c>
      <c r="F2" s="3">
        <v>19450000</v>
      </c>
      <c r="G2" s="4">
        <v>19090000</v>
      </c>
      <c r="H2" s="3">
        <v>19450000</v>
      </c>
      <c r="I2" s="3">
        <v>18483000</v>
      </c>
    </row>
    <row r="3" spans="1:9" x14ac:dyDescent="0.2">
      <c r="A3" t="s">
        <v>103</v>
      </c>
      <c r="B3" s="3">
        <v>22890000</v>
      </c>
      <c r="C3" s="25">
        <v>22690000</v>
      </c>
      <c r="D3" s="3">
        <v>22890000</v>
      </c>
      <c r="E3" s="3">
        <v>22290000</v>
      </c>
      <c r="F3" s="3">
        <v>22290000</v>
      </c>
      <c r="G3" s="4">
        <v>22290000</v>
      </c>
      <c r="H3" s="3">
        <v>22250000</v>
      </c>
      <c r="I3" s="3">
        <v>22071000</v>
      </c>
    </row>
    <row r="4" spans="1:9" x14ac:dyDescent="0.2">
      <c r="A4" t="s">
        <v>104</v>
      </c>
      <c r="B4" s="3">
        <v>25090000</v>
      </c>
      <c r="C4" s="25">
        <v>24990000</v>
      </c>
      <c r="D4" s="5">
        <v>24890000</v>
      </c>
      <c r="E4" s="4">
        <v>23990000</v>
      </c>
      <c r="F4" s="3">
        <v>24290000</v>
      </c>
      <c r="G4" s="4">
        <v>23990000</v>
      </c>
      <c r="H4" s="3">
        <v>24290000</v>
      </c>
      <c r="I4" s="3">
        <v>24003000</v>
      </c>
    </row>
    <row r="5" spans="1:9" x14ac:dyDescent="0.2">
      <c r="A5" t="s">
        <v>105</v>
      </c>
      <c r="B5" s="3">
        <v>29090000</v>
      </c>
      <c r="C5" s="3">
        <v>29090000</v>
      </c>
      <c r="D5" s="3">
        <v>29190000</v>
      </c>
      <c r="E5" s="4">
        <v>28890000</v>
      </c>
      <c r="F5" s="3">
        <v>28890000</v>
      </c>
      <c r="G5" s="4">
        <v>28690000</v>
      </c>
      <c r="H5" s="3">
        <v>28850000</v>
      </c>
      <c r="I5" s="3">
        <v>28043000</v>
      </c>
    </row>
    <row r="6" spans="1:9" x14ac:dyDescent="0.2">
      <c r="A6" t="s">
        <v>34</v>
      </c>
      <c r="B6" s="3">
        <v>19990000</v>
      </c>
      <c r="C6" s="3">
        <v>21190000</v>
      </c>
      <c r="D6" s="5">
        <v>19890000</v>
      </c>
      <c r="E6" s="4">
        <v>19690000</v>
      </c>
      <c r="F6" s="3">
        <v>19790000</v>
      </c>
      <c r="G6" s="4">
        <v>19190000</v>
      </c>
      <c r="H6" s="4">
        <v>19390000</v>
      </c>
      <c r="I6" s="3">
        <v>22531000</v>
      </c>
    </row>
    <row r="7" spans="1:9" x14ac:dyDescent="0.2">
      <c r="A7" t="s">
        <v>40</v>
      </c>
      <c r="B7" s="4">
        <v>17690000</v>
      </c>
      <c r="C7" s="25">
        <v>17690000</v>
      </c>
      <c r="D7" s="3">
        <v>17490000</v>
      </c>
      <c r="E7" s="4">
        <v>17690000</v>
      </c>
      <c r="F7" s="3">
        <v>17290000</v>
      </c>
      <c r="G7" s="4">
        <v>17190000</v>
      </c>
      <c r="H7" s="4">
        <v>17290000</v>
      </c>
      <c r="I7" s="3">
        <v>17103000</v>
      </c>
    </row>
    <row r="8" spans="1:9" x14ac:dyDescent="0.2">
      <c r="A8" t="s">
        <v>37</v>
      </c>
      <c r="B8" s="3">
        <v>14490000</v>
      </c>
      <c r="C8" s="3">
        <v>14490000</v>
      </c>
      <c r="D8" s="3">
        <v>14190000</v>
      </c>
      <c r="E8" s="3">
        <v>13690000</v>
      </c>
      <c r="F8" s="3">
        <v>13990000</v>
      </c>
      <c r="G8" s="4">
        <v>13590000</v>
      </c>
      <c r="H8" s="4">
        <v>13690000</v>
      </c>
      <c r="I8" s="4" t="s">
        <v>31</v>
      </c>
    </row>
    <row r="9" spans="1:9" x14ac:dyDescent="0.2">
      <c r="A9" t="s">
        <v>42</v>
      </c>
      <c r="B9" s="3">
        <v>11490000</v>
      </c>
      <c r="C9" s="3">
        <v>11490000</v>
      </c>
      <c r="D9" s="3">
        <v>11490000</v>
      </c>
      <c r="E9" s="4">
        <v>11490000</v>
      </c>
      <c r="F9" s="4">
        <v>11490000</v>
      </c>
      <c r="G9" s="4">
        <v>11590000</v>
      </c>
      <c r="H9" s="4">
        <v>12290000</v>
      </c>
      <c r="I9" s="4" t="s">
        <v>31</v>
      </c>
    </row>
    <row r="10" spans="1:9" x14ac:dyDescent="0.2">
      <c r="A10" t="s">
        <v>46</v>
      </c>
      <c r="B10" s="3">
        <v>8940000</v>
      </c>
      <c r="C10" s="3">
        <v>8940000</v>
      </c>
      <c r="D10" s="3">
        <v>8840000</v>
      </c>
      <c r="E10" s="3">
        <v>8590000</v>
      </c>
      <c r="F10" s="3">
        <v>8750000</v>
      </c>
      <c r="G10" s="4">
        <v>8490000</v>
      </c>
      <c r="H10" s="4">
        <v>8490000</v>
      </c>
      <c r="I10" s="4" t="s">
        <v>31</v>
      </c>
    </row>
    <row r="11" spans="1:9" x14ac:dyDescent="0.2">
      <c r="A11" t="s">
        <v>106</v>
      </c>
      <c r="B11" s="4" t="s">
        <v>31</v>
      </c>
      <c r="C11" s="25" t="s">
        <v>31</v>
      </c>
      <c r="D11" s="5">
        <v>20990000</v>
      </c>
      <c r="E11" s="4" t="s">
        <v>33</v>
      </c>
      <c r="F11" s="4" t="s">
        <v>31</v>
      </c>
      <c r="G11" s="4" t="s">
        <v>33</v>
      </c>
      <c r="H11" s="3">
        <v>17990000</v>
      </c>
      <c r="I11" s="4" t="s">
        <v>31</v>
      </c>
    </row>
    <row r="12" spans="1:9" x14ac:dyDescent="0.2">
      <c r="A12" t="s">
        <v>107</v>
      </c>
      <c r="B12" s="4">
        <v>13990000</v>
      </c>
      <c r="C12" s="25">
        <v>13990000</v>
      </c>
      <c r="D12" s="31">
        <v>13890000</v>
      </c>
      <c r="E12" s="4">
        <v>14170000</v>
      </c>
      <c r="F12" s="3" t="s">
        <v>31</v>
      </c>
      <c r="G12" s="4">
        <v>13790000</v>
      </c>
      <c r="H12" s="4">
        <v>14290000</v>
      </c>
      <c r="I12" s="4" t="s">
        <v>31</v>
      </c>
    </row>
    <row r="13" spans="1:9" x14ac:dyDescent="0.2">
      <c r="A13" t="s">
        <v>108</v>
      </c>
      <c r="B13" s="4" t="s">
        <v>31</v>
      </c>
      <c r="C13" s="3">
        <v>12290000</v>
      </c>
      <c r="D13" s="31">
        <v>12690000</v>
      </c>
      <c r="E13" s="4" t="s">
        <v>33</v>
      </c>
      <c r="F13" s="4">
        <v>12790000</v>
      </c>
      <c r="G13" s="4">
        <v>11490000</v>
      </c>
      <c r="H13" s="4">
        <v>12650000</v>
      </c>
      <c r="I13" s="4" t="s">
        <v>31</v>
      </c>
    </row>
    <row r="14" spans="1:9" x14ac:dyDescent="0.2">
      <c r="A14" t="s">
        <v>109</v>
      </c>
      <c r="B14" s="4">
        <v>10190000</v>
      </c>
      <c r="C14" s="25">
        <v>10190000</v>
      </c>
      <c r="D14" s="3">
        <v>9840000</v>
      </c>
      <c r="E14" s="4">
        <v>9593100</v>
      </c>
      <c r="F14" s="3">
        <v>9750000</v>
      </c>
      <c r="G14" s="4">
        <v>9290000</v>
      </c>
      <c r="H14" s="4">
        <v>9690000</v>
      </c>
      <c r="I14" s="3">
        <v>9467000</v>
      </c>
    </row>
    <row r="15" spans="1:9" x14ac:dyDescent="0.2">
      <c r="A15" t="s">
        <v>110</v>
      </c>
      <c r="B15" s="3">
        <v>7340000</v>
      </c>
      <c r="C15" s="25">
        <v>7340000</v>
      </c>
      <c r="D15" s="3">
        <v>7040000</v>
      </c>
      <c r="E15" s="4">
        <v>6920100</v>
      </c>
      <c r="F15" s="3">
        <v>7190000</v>
      </c>
      <c r="G15" s="4">
        <v>6790000</v>
      </c>
      <c r="H15" s="4">
        <v>7090000</v>
      </c>
      <c r="I15" s="3">
        <v>6707000</v>
      </c>
    </row>
    <row r="16" spans="1:9" x14ac:dyDescent="0.2">
      <c r="A16" t="s">
        <v>171</v>
      </c>
      <c r="B16" s="4">
        <v>16890000</v>
      </c>
      <c r="C16" s="25">
        <v>16890000</v>
      </c>
      <c r="D16" s="31">
        <v>16890000</v>
      </c>
      <c r="E16" s="4">
        <v>16090000</v>
      </c>
      <c r="F16" s="3">
        <v>16990000</v>
      </c>
      <c r="G16" s="4">
        <v>16190000</v>
      </c>
      <c r="H16" s="3">
        <v>16390000</v>
      </c>
      <c r="I16" s="4" t="s">
        <v>31</v>
      </c>
    </row>
    <row r="17" spans="1:9" x14ac:dyDescent="0.2">
      <c r="A17" t="s">
        <v>172</v>
      </c>
      <c r="B17" s="4">
        <v>22290000</v>
      </c>
      <c r="C17" s="25">
        <v>22290000</v>
      </c>
      <c r="D17" s="31">
        <v>22390000</v>
      </c>
      <c r="E17" s="3">
        <v>20990000</v>
      </c>
      <c r="F17" s="4">
        <v>21690000</v>
      </c>
      <c r="G17" s="4">
        <v>21290000</v>
      </c>
      <c r="H17" s="3">
        <v>21490000</v>
      </c>
      <c r="I17" s="4" t="s">
        <v>31</v>
      </c>
    </row>
    <row r="18" spans="1:9" x14ac:dyDescent="0.2">
      <c r="A18" t="s">
        <v>146</v>
      </c>
      <c r="B18" s="3">
        <v>28290000</v>
      </c>
      <c r="C18" s="3">
        <v>28290000</v>
      </c>
      <c r="D18" s="3">
        <v>27890000</v>
      </c>
      <c r="E18" s="3">
        <v>27390000</v>
      </c>
      <c r="F18" s="3">
        <v>27690000</v>
      </c>
      <c r="G18" s="4">
        <v>27490000</v>
      </c>
      <c r="H18" s="3">
        <v>27190000</v>
      </c>
      <c r="I18" s="3">
        <v>26671000</v>
      </c>
    </row>
    <row r="19" spans="1:9" x14ac:dyDescent="0.2">
      <c r="A19" t="s">
        <v>148</v>
      </c>
      <c r="B19" s="3">
        <v>37490000</v>
      </c>
      <c r="C19" s="3">
        <v>37490000</v>
      </c>
      <c r="D19" s="31">
        <v>37890000</v>
      </c>
      <c r="E19" s="4">
        <v>36190000</v>
      </c>
      <c r="F19" s="4">
        <v>37390000</v>
      </c>
      <c r="G19" s="4">
        <v>36190000</v>
      </c>
      <c r="H19" s="3">
        <v>36890000</v>
      </c>
      <c r="I19" s="4" t="s">
        <v>31</v>
      </c>
    </row>
    <row r="20" spans="1:9" x14ac:dyDescent="0.2">
      <c r="A20" t="s">
        <v>111</v>
      </c>
      <c r="B20" s="4">
        <v>6140000</v>
      </c>
      <c r="C20" s="25">
        <v>5940000</v>
      </c>
      <c r="D20" s="5">
        <v>5690000</v>
      </c>
      <c r="E20" s="3">
        <v>5731100</v>
      </c>
      <c r="F20" s="3">
        <v>6090000</v>
      </c>
      <c r="G20" s="4">
        <v>5590000</v>
      </c>
      <c r="H20" s="4">
        <v>5890000</v>
      </c>
      <c r="I20" s="4" t="s">
        <v>31</v>
      </c>
    </row>
    <row r="21" spans="1:9" x14ac:dyDescent="0.2">
      <c r="A21" t="s">
        <v>112</v>
      </c>
      <c r="B21" s="4">
        <v>7440000</v>
      </c>
      <c r="C21" s="3">
        <v>7240000</v>
      </c>
      <c r="D21" s="5">
        <v>6790000</v>
      </c>
      <c r="E21" s="3">
        <v>6870600</v>
      </c>
      <c r="F21" s="4">
        <v>7390000</v>
      </c>
      <c r="G21" s="4">
        <v>6990000</v>
      </c>
      <c r="H21" s="4">
        <v>7390000</v>
      </c>
      <c r="I21" s="4" t="s">
        <v>31</v>
      </c>
    </row>
    <row r="22" spans="1:9" x14ac:dyDescent="0.2">
      <c r="A22" t="s">
        <v>113</v>
      </c>
      <c r="B22" s="4">
        <v>7040000</v>
      </c>
      <c r="C22" s="3">
        <v>6840000</v>
      </c>
      <c r="D22" s="31">
        <v>6240000</v>
      </c>
      <c r="E22" s="3">
        <v>6425100</v>
      </c>
      <c r="F22" s="4">
        <v>6990000</v>
      </c>
      <c r="G22" s="4">
        <v>6290000</v>
      </c>
      <c r="H22" s="4">
        <v>6790000</v>
      </c>
      <c r="I22" s="4" t="s">
        <v>31</v>
      </c>
    </row>
    <row r="23" spans="1:9" x14ac:dyDescent="0.2">
      <c r="A23" t="s">
        <v>114</v>
      </c>
      <c r="B23" s="4">
        <v>8240000</v>
      </c>
      <c r="C23" s="25">
        <v>7940000</v>
      </c>
      <c r="D23" s="31">
        <v>7540000</v>
      </c>
      <c r="E23" s="3">
        <v>7662600</v>
      </c>
      <c r="F23" s="4">
        <v>8190000</v>
      </c>
      <c r="G23" s="4">
        <v>7690000</v>
      </c>
      <c r="H23" s="4">
        <v>8090000</v>
      </c>
      <c r="I23" s="4" t="s">
        <v>31</v>
      </c>
    </row>
    <row r="24" spans="1:9" x14ac:dyDescent="0.2">
      <c r="A24" t="s">
        <v>115</v>
      </c>
      <c r="B24" s="4">
        <v>9690000</v>
      </c>
      <c r="C24" s="25">
        <v>9790000</v>
      </c>
      <c r="D24" s="3">
        <v>9440000</v>
      </c>
      <c r="E24" s="4">
        <v>8900100</v>
      </c>
      <c r="F24" s="3">
        <v>9690000</v>
      </c>
      <c r="G24" s="4">
        <v>9090000</v>
      </c>
      <c r="H24" s="4">
        <v>9290000</v>
      </c>
      <c r="I24" s="3">
        <v>8527000</v>
      </c>
    </row>
    <row r="25" spans="1:9" x14ac:dyDescent="0.2">
      <c r="A25" t="s">
        <v>116</v>
      </c>
      <c r="B25" s="4">
        <v>12190000</v>
      </c>
      <c r="C25" s="25">
        <v>12490000</v>
      </c>
      <c r="D25" s="3">
        <v>12190000</v>
      </c>
      <c r="E25" s="4">
        <v>11678310</v>
      </c>
      <c r="F25" s="4">
        <v>12590000</v>
      </c>
      <c r="G25" s="4">
        <v>11690000</v>
      </c>
      <c r="H25" s="4">
        <v>11790000</v>
      </c>
      <c r="I25" s="4" t="s">
        <v>31</v>
      </c>
    </row>
    <row r="26" spans="1:9" x14ac:dyDescent="0.2">
      <c r="A26" t="s">
        <v>117</v>
      </c>
      <c r="B26" s="4">
        <v>10790000</v>
      </c>
      <c r="C26" s="25">
        <v>10590000</v>
      </c>
      <c r="D26" s="32">
        <v>10490000</v>
      </c>
      <c r="E26" s="4">
        <v>9692100</v>
      </c>
      <c r="F26" s="3">
        <v>10590000</v>
      </c>
      <c r="G26" s="4">
        <v>10190000</v>
      </c>
      <c r="H26" s="4">
        <v>10390000</v>
      </c>
      <c r="I26" s="4" t="s">
        <v>31</v>
      </c>
    </row>
    <row r="27" spans="1:9" x14ac:dyDescent="0.2">
      <c r="A27" t="s">
        <v>118</v>
      </c>
      <c r="B27" s="4">
        <v>13690000</v>
      </c>
      <c r="C27" s="25">
        <v>13590000</v>
      </c>
      <c r="D27" s="32">
        <v>13390000</v>
      </c>
      <c r="E27" s="4">
        <v>12570000</v>
      </c>
      <c r="F27" s="4" t="s">
        <v>31</v>
      </c>
      <c r="G27" s="4">
        <v>12890000</v>
      </c>
      <c r="H27" s="4">
        <v>12890000</v>
      </c>
      <c r="I27" s="4" t="s">
        <v>31</v>
      </c>
    </row>
    <row r="28" spans="1:9" x14ac:dyDescent="0.2">
      <c r="A28" t="s">
        <v>119</v>
      </c>
      <c r="B28" s="4">
        <v>20990000</v>
      </c>
      <c r="C28" s="25">
        <v>20990000</v>
      </c>
      <c r="D28" s="3">
        <v>20590000</v>
      </c>
      <c r="E28" s="4">
        <v>19690000</v>
      </c>
      <c r="F28" s="4">
        <v>21290000</v>
      </c>
      <c r="G28" s="4">
        <v>19790000</v>
      </c>
      <c r="H28" s="4">
        <v>20890000</v>
      </c>
      <c r="I28" s="4" t="s">
        <v>31</v>
      </c>
    </row>
    <row r="29" spans="1:9" x14ac:dyDescent="0.2">
      <c r="A29" t="s">
        <v>120</v>
      </c>
      <c r="B29" s="4">
        <v>5790000</v>
      </c>
      <c r="C29" s="3">
        <v>5790000</v>
      </c>
      <c r="D29" s="3">
        <v>5740000</v>
      </c>
      <c r="E29" s="3">
        <v>5336100</v>
      </c>
      <c r="F29" s="4">
        <v>5550000</v>
      </c>
      <c r="G29" s="3">
        <v>5250000</v>
      </c>
      <c r="H29" s="4">
        <v>5750000</v>
      </c>
      <c r="I29" s="3">
        <v>5031000</v>
      </c>
    </row>
    <row r="30" spans="1:9" x14ac:dyDescent="0.2">
      <c r="A30" t="s">
        <v>121</v>
      </c>
      <c r="B30" s="4">
        <v>3990000</v>
      </c>
      <c r="C30" s="25">
        <v>3990000</v>
      </c>
      <c r="D30" s="5">
        <v>3990000</v>
      </c>
      <c r="E30" s="3">
        <v>4049100</v>
      </c>
      <c r="F30" s="4">
        <v>3950000</v>
      </c>
      <c r="G30" s="4">
        <v>3690000</v>
      </c>
      <c r="H30" s="3">
        <v>4190000</v>
      </c>
      <c r="I30" s="4" t="s">
        <v>31</v>
      </c>
    </row>
    <row r="31" spans="1:9" x14ac:dyDescent="0.2">
      <c r="A31" t="s">
        <v>122</v>
      </c>
      <c r="B31" s="4">
        <v>2790000</v>
      </c>
      <c r="C31" s="25">
        <v>2790000</v>
      </c>
      <c r="D31" s="5">
        <v>2790000</v>
      </c>
      <c r="E31" s="3">
        <v>2861100</v>
      </c>
      <c r="F31" s="4">
        <v>2790000</v>
      </c>
      <c r="G31" s="3">
        <v>2550000</v>
      </c>
      <c r="H31" s="3">
        <v>2900000</v>
      </c>
      <c r="I31" s="3">
        <v>2623000</v>
      </c>
    </row>
    <row r="32" spans="1:9" x14ac:dyDescent="0.2">
      <c r="A32" t="s">
        <v>123</v>
      </c>
      <c r="B32" s="4">
        <v>18590000</v>
      </c>
      <c r="C32" s="3">
        <v>18590000</v>
      </c>
      <c r="D32" s="3">
        <v>18490000</v>
      </c>
      <c r="F32" s="4">
        <v>18590000</v>
      </c>
      <c r="G32" s="3">
        <v>18190000</v>
      </c>
      <c r="H32" s="3">
        <v>18090000</v>
      </c>
      <c r="I32" s="4" t="s">
        <v>31</v>
      </c>
    </row>
    <row r="33" spans="1:9" x14ac:dyDescent="0.2">
      <c r="A33" t="s">
        <v>124</v>
      </c>
      <c r="B33" s="3">
        <v>23390000</v>
      </c>
      <c r="C33" s="3">
        <v>23290000</v>
      </c>
      <c r="D33" s="3">
        <v>23090000</v>
      </c>
      <c r="F33" s="3">
        <v>23690000</v>
      </c>
      <c r="G33" s="4">
        <v>23590000</v>
      </c>
      <c r="H33" s="3">
        <v>23190000</v>
      </c>
      <c r="I33" s="3">
        <v>22991000</v>
      </c>
    </row>
    <row r="34" spans="1:9" x14ac:dyDescent="0.2">
      <c r="A34" t="s">
        <v>125</v>
      </c>
      <c r="B34" s="3">
        <v>27090000</v>
      </c>
      <c r="C34" s="3">
        <v>27090000</v>
      </c>
      <c r="D34" s="3">
        <v>26790000</v>
      </c>
      <c r="F34" s="3">
        <v>26990000</v>
      </c>
      <c r="G34" s="4">
        <v>26890000</v>
      </c>
      <c r="H34" s="3">
        <v>26690000</v>
      </c>
      <c r="I34" s="3">
        <v>25751000</v>
      </c>
    </row>
    <row r="35" spans="1:9" x14ac:dyDescent="0.2">
      <c r="A35" t="s">
        <v>126</v>
      </c>
      <c r="B35" s="3">
        <v>31290000</v>
      </c>
      <c r="C35" s="3">
        <v>31290000</v>
      </c>
      <c r="D35" s="3">
        <v>31090000</v>
      </c>
      <c r="F35" s="4">
        <v>32290000</v>
      </c>
      <c r="G35" s="4">
        <v>31190000</v>
      </c>
      <c r="H35" s="3">
        <v>30990000</v>
      </c>
      <c r="I35" s="4" t="s">
        <v>31</v>
      </c>
    </row>
    <row r="36" spans="1:9" x14ac:dyDescent="0.2">
      <c r="A36" t="s">
        <v>127</v>
      </c>
      <c r="B36" s="3">
        <v>38590000</v>
      </c>
      <c r="C36" s="3">
        <v>38590000</v>
      </c>
      <c r="D36" s="5">
        <v>38290000</v>
      </c>
      <c r="F36" s="4">
        <v>38290000</v>
      </c>
      <c r="G36" s="4">
        <v>36790000</v>
      </c>
      <c r="H36" s="3">
        <v>37790000</v>
      </c>
      <c r="I36" s="4" t="s">
        <v>31</v>
      </c>
    </row>
  </sheetData>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A9EB-8A70-EB4E-A83A-4DBCBB392CBC}">
  <sheetPr codeName="Sheet15"/>
  <dimension ref="A1:L35"/>
  <sheetViews>
    <sheetView showRuler="0" showWhiteSpace="0" zoomScale="125" zoomScaleNormal="170" workbookViewId="0">
      <pane xSplit="1" topLeftCell="B1" activePane="topRight" state="frozen"/>
      <selection pane="topRight" activeCell="L10" sqref="L10"/>
    </sheetView>
  </sheetViews>
  <sheetFormatPr baseColWidth="10" defaultColWidth="11" defaultRowHeight="16" x14ac:dyDescent="0.2"/>
  <cols>
    <col min="1" max="1" width="25.33203125" bestFit="1" customWidth="1"/>
    <col min="3" max="3" width="10.83203125" customWidth="1"/>
  </cols>
  <sheetData>
    <row r="1" spans="1:12" x14ac:dyDescent="0.2">
      <c r="B1" t="s">
        <v>0</v>
      </c>
      <c r="C1" t="s">
        <v>1</v>
      </c>
      <c r="D1" t="s">
        <v>2</v>
      </c>
      <c r="E1" t="s">
        <v>6</v>
      </c>
      <c r="F1" t="s">
        <v>3</v>
      </c>
      <c r="G1" t="s">
        <v>100</v>
      </c>
    </row>
    <row r="2" spans="1:12" x14ac:dyDescent="0.2">
      <c r="A2" t="s">
        <v>102</v>
      </c>
      <c r="B2" s="3">
        <v>19890000</v>
      </c>
      <c r="C2" s="3">
        <v>19890000</v>
      </c>
      <c r="D2" s="3">
        <v>19890000</v>
      </c>
      <c r="E2" s="3">
        <v>19490000</v>
      </c>
      <c r="F2" s="3">
        <v>19450000</v>
      </c>
      <c r="G2" s="3">
        <v>19450000</v>
      </c>
    </row>
    <row r="3" spans="1:12" x14ac:dyDescent="0.2">
      <c r="A3" t="s">
        <v>103</v>
      </c>
      <c r="B3" s="3">
        <v>22990000</v>
      </c>
      <c r="C3" s="3">
        <v>22990000</v>
      </c>
      <c r="D3" s="3">
        <v>22890000</v>
      </c>
      <c r="E3" s="3">
        <v>22490000</v>
      </c>
      <c r="F3" s="3">
        <v>22290000</v>
      </c>
      <c r="G3" s="3">
        <v>22250000</v>
      </c>
      <c r="J3" t="s">
        <v>140</v>
      </c>
      <c r="K3" t="s">
        <v>174</v>
      </c>
      <c r="L3" s="35" t="b">
        <v>1</v>
      </c>
    </row>
    <row r="4" spans="1:12" x14ac:dyDescent="0.2">
      <c r="A4" t="s">
        <v>104</v>
      </c>
      <c r="B4" s="3">
        <v>24990000</v>
      </c>
      <c r="C4" s="25">
        <v>24990000</v>
      </c>
      <c r="D4" s="5">
        <v>24890000</v>
      </c>
      <c r="E4" s="4">
        <v>23990000</v>
      </c>
      <c r="F4" s="3">
        <v>24290000</v>
      </c>
      <c r="G4" s="3">
        <v>24290000</v>
      </c>
      <c r="J4" t="s">
        <v>1</v>
      </c>
      <c r="K4" t="s">
        <v>175</v>
      </c>
      <c r="L4" s="35" t="b">
        <v>1</v>
      </c>
    </row>
    <row r="5" spans="1:12" x14ac:dyDescent="0.2">
      <c r="A5" t="s">
        <v>105</v>
      </c>
      <c r="B5" s="3">
        <v>29390000</v>
      </c>
      <c r="C5" s="3">
        <v>29390000</v>
      </c>
      <c r="D5" s="3">
        <v>29390000</v>
      </c>
      <c r="E5" s="4">
        <v>28890000</v>
      </c>
      <c r="F5" s="3">
        <v>28890000</v>
      </c>
      <c r="G5" s="3">
        <v>28850000</v>
      </c>
      <c r="J5" t="s">
        <v>2</v>
      </c>
      <c r="K5" t="s">
        <v>176</v>
      </c>
      <c r="L5" s="35" t="b">
        <v>1</v>
      </c>
    </row>
    <row r="6" spans="1:12" x14ac:dyDescent="0.2">
      <c r="A6" t="s">
        <v>34</v>
      </c>
      <c r="B6" s="4">
        <v>19990000</v>
      </c>
      <c r="C6" s="3">
        <v>19990000</v>
      </c>
      <c r="D6" s="5">
        <v>19890000</v>
      </c>
      <c r="E6" s="4">
        <v>19690000</v>
      </c>
      <c r="F6" s="3">
        <v>19790000</v>
      </c>
      <c r="G6" s="4">
        <v>19390000</v>
      </c>
      <c r="J6" t="s">
        <v>6</v>
      </c>
      <c r="K6" t="s">
        <v>177</v>
      </c>
      <c r="L6" s="35" t="b">
        <v>1</v>
      </c>
    </row>
    <row r="7" spans="1:12" x14ac:dyDescent="0.2">
      <c r="A7" t="s">
        <v>40</v>
      </c>
      <c r="B7" s="4">
        <v>17290000</v>
      </c>
      <c r="C7" s="3">
        <v>17490000</v>
      </c>
      <c r="D7" s="36">
        <v>17490000</v>
      </c>
      <c r="E7" s="4">
        <v>17690000</v>
      </c>
      <c r="F7" s="3">
        <v>17290000</v>
      </c>
      <c r="G7" s="4">
        <v>17290000</v>
      </c>
      <c r="J7" t="s">
        <v>3</v>
      </c>
      <c r="K7" t="s">
        <v>178</v>
      </c>
      <c r="L7" s="35" t="b">
        <v>1</v>
      </c>
    </row>
    <row r="8" spans="1:12" x14ac:dyDescent="0.2">
      <c r="A8" t="s">
        <v>37</v>
      </c>
      <c r="B8" s="3">
        <v>14290000</v>
      </c>
      <c r="C8" s="3">
        <v>14390000</v>
      </c>
      <c r="D8" s="3">
        <v>14090000</v>
      </c>
      <c r="E8" s="33">
        <v>13690000</v>
      </c>
      <c r="F8" s="3">
        <v>13990000</v>
      </c>
      <c r="G8" s="4">
        <v>13690000</v>
      </c>
      <c r="J8" t="s">
        <v>149</v>
      </c>
      <c r="K8" t="s">
        <v>150</v>
      </c>
      <c r="L8" s="35" t="b">
        <v>1</v>
      </c>
    </row>
    <row r="9" spans="1:12" x14ac:dyDescent="0.2">
      <c r="A9" t="s">
        <v>42</v>
      </c>
      <c r="B9" s="3">
        <v>11390000</v>
      </c>
      <c r="C9" s="25">
        <v>11490000</v>
      </c>
      <c r="D9" s="36">
        <v>11490000</v>
      </c>
      <c r="E9" s="34">
        <v>11390000</v>
      </c>
      <c r="F9" s="4">
        <v>11490000</v>
      </c>
      <c r="G9" s="4">
        <v>12290000</v>
      </c>
    </row>
    <row r="10" spans="1:12" x14ac:dyDescent="0.2">
      <c r="A10" t="s">
        <v>46</v>
      </c>
      <c r="B10" s="4">
        <v>8940000</v>
      </c>
      <c r="C10" s="25">
        <v>8940000</v>
      </c>
      <c r="D10" s="3">
        <v>8840000</v>
      </c>
      <c r="E10" s="3">
        <v>8490000</v>
      </c>
      <c r="F10" s="3">
        <v>8750000</v>
      </c>
      <c r="G10" s="4">
        <v>8490000</v>
      </c>
    </row>
    <row r="11" spans="1:12" x14ac:dyDescent="0.2">
      <c r="A11" t="s">
        <v>107</v>
      </c>
      <c r="B11" s="4" t="s">
        <v>31</v>
      </c>
      <c r="C11" s="25">
        <v>13990000</v>
      </c>
      <c r="D11" s="31">
        <v>13890000</v>
      </c>
      <c r="E11" s="4" t="s">
        <v>33</v>
      </c>
      <c r="F11" s="3" t="s">
        <v>31</v>
      </c>
      <c r="G11" s="4">
        <v>14290000</v>
      </c>
    </row>
    <row r="12" spans="1:12" x14ac:dyDescent="0.2">
      <c r="A12" t="s">
        <v>108</v>
      </c>
      <c r="B12" s="4" t="s">
        <v>31</v>
      </c>
      <c r="C12" s="3">
        <v>12790000</v>
      </c>
      <c r="D12" s="31">
        <v>12690000</v>
      </c>
      <c r="E12" s="4" t="s">
        <v>33</v>
      </c>
      <c r="F12" s="4">
        <v>12790000</v>
      </c>
      <c r="G12" s="4">
        <v>12650000</v>
      </c>
    </row>
    <row r="13" spans="1:12" x14ac:dyDescent="0.2">
      <c r="A13" t="s">
        <v>109</v>
      </c>
      <c r="B13" s="3">
        <v>10090000</v>
      </c>
      <c r="C13" s="25">
        <v>10190000</v>
      </c>
      <c r="D13" s="3">
        <v>9840000</v>
      </c>
      <c r="E13" s="4">
        <v>9593100</v>
      </c>
      <c r="F13" s="3">
        <v>9750000</v>
      </c>
      <c r="G13" s="4">
        <v>9690000</v>
      </c>
    </row>
    <row r="14" spans="1:12" x14ac:dyDescent="0.2">
      <c r="A14" t="s">
        <v>110</v>
      </c>
      <c r="B14" s="3">
        <v>7140000</v>
      </c>
      <c r="C14" s="3">
        <v>7140000</v>
      </c>
      <c r="D14" s="3">
        <v>7140000</v>
      </c>
      <c r="E14" s="4">
        <v>6920100</v>
      </c>
      <c r="F14" s="3">
        <v>7190000</v>
      </c>
      <c r="G14" s="4">
        <v>7090000</v>
      </c>
    </row>
    <row r="15" spans="1:12" x14ac:dyDescent="0.2">
      <c r="A15" t="s">
        <v>171</v>
      </c>
      <c r="B15" s="4" t="s">
        <v>31</v>
      </c>
      <c r="C15" s="25">
        <v>16890000</v>
      </c>
      <c r="D15" s="31">
        <v>16890000</v>
      </c>
      <c r="E15" s="4">
        <v>16090000</v>
      </c>
      <c r="F15" s="3">
        <v>16990000</v>
      </c>
      <c r="G15" s="3">
        <v>16390000</v>
      </c>
    </row>
    <row r="16" spans="1:12" x14ac:dyDescent="0.2">
      <c r="A16" t="s">
        <v>172</v>
      </c>
      <c r="B16" s="4">
        <v>22290000</v>
      </c>
      <c r="C16" s="25">
        <v>22290000</v>
      </c>
      <c r="D16" s="31">
        <v>22390000</v>
      </c>
      <c r="E16" s="3">
        <v>21490000</v>
      </c>
      <c r="F16" s="4">
        <v>21690000</v>
      </c>
      <c r="G16" s="3">
        <v>21490000</v>
      </c>
    </row>
    <row r="17" spans="1:7" x14ac:dyDescent="0.2">
      <c r="A17" t="s">
        <v>146</v>
      </c>
      <c r="B17" s="3">
        <v>27990000</v>
      </c>
      <c r="C17" s="3">
        <v>27990000</v>
      </c>
      <c r="D17" s="36">
        <v>27890000</v>
      </c>
      <c r="E17" s="3">
        <v>27690000</v>
      </c>
      <c r="F17" s="3">
        <v>27690000</v>
      </c>
      <c r="G17" s="3">
        <v>27190000</v>
      </c>
    </row>
    <row r="18" spans="1:7" x14ac:dyDescent="0.2">
      <c r="A18" t="s">
        <v>148</v>
      </c>
      <c r="B18" s="25">
        <v>37490000</v>
      </c>
      <c r="C18" s="25">
        <v>37490000</v>
      </c>
      <c r="D18" s="31">
        <v>37890000</v>
      </c>
      <c r="E18" s="34">
        <v>36490000</v>
      </c>
      <c r="F18" s="4">
        <v>37390000</v>
      </c>
      <c r="G18" s="3">
        <v>36890000</v>
      </c>
    </row>
    <row r="19" spans="1:7" x14ac:dyDescent="0.2">
      <c r="A19" t="s">
        <v>111</v>
      </c>
      <c r="B19" s="3">
        <v>6040000</v>
      </c>
      <c r="C19" s="3">
        <v>6040000</v>
      </c>
      <c r="D19" s="3">
        <v>5940000</v>
      </c>
      <c r="E19" s="3">
        <v>5890000</v>
      </c>
      <c r="F19" s="3">
        <v>6090000</v>
      </c>
      <c r="G19" s="4">
        <v>5890000</v>
      </c>
    </row>
    <row r="20" spans="1:7" x14ac:dyDescent="0.2">
      <c r="A20" t="s">
        <v>112</v>
      </c>
      <c r="B20" s="3">
        <v>7340000</v>
      </c>
      <c r="C20" s="3">
        <v>7440000</v>
      </c>
      <c r="D20" s="3">
        <v>7340000</v>
      </c>
      <c r="E20" s="3">
        <v>7190000</v>
      </c>
      <c r="F20" s="4">
        <v>7390000</v>
      </c>
      <c r="G20" s="4">
        <v>7390000</v>
      </c>
    </row>
    <row r="21" spans="1:7" x14ac:dyDescent="0.2">
      <c r="A21" t="s">
        <v>113</v>
      </c>
      <c r="B21" s="3">
        <v>6940000</v>
      </c>
      <c r="C21" s="25">
        <v>6840000</v>
      </c>
      <c r="D21" s="3">
        <v>6940000</v>
      </c>
      <c r="E21" s="3">
        <v>6590000</v>
      </c>
      <c r="F21" s="4">
        <v>6990000</v>
      </c>
      <c r="G21" s="4">
        <v>6790000</v>
      </c>
    </row>
    <row r="22" spans="1:7" x14ac:dyDescent="0.2">
      <c r="A22" t="s">
        <v>114</v>
      </c>
      <c r="B22" s="4">
        <v>8240000</v>
      </c>
      <c r="C22" s="3">
        <v>8140000</v>
      </c>
      <c r="D22" s="3">
        <v>8140000</v>
      </c>
      <c r="E22" s="3">
        <v>7790000</v>
      </c>
      <c r="F22" s="4">
        <v>8190000</v>
      </c>
      <c r="G22" s="4">
        <v>8090000</v>
      </c>
    </row>
    <row r="23" spans="1:7" x14ac:dyDescent="0.2">
      <c r="A23" t="s">
        <v>115</v>
      </c>
      <c r="B23" s="3">
        <v>9840000</v>
      </c>
      <c r="C23" s="25">
        <v>9790000</v>
      </c>
      <c r="D23" s="36">
        <v>9440000</v>
      </c>
      <c r="E23" s="34">
        <v>8990000</v>
      </c>
      <c r="F23" s="3">
        <v>9690000</v>
      </c>
      <c r="G23" s="4">
        <v>9290000</v>
      </c>
    </row>
    <row r="24" spans="1:7" x14ac:dyDescent="0.2">
      <c r="A24" t="s">
        <v>116</v>
      </c>
      <c r="B24" s="4" t="s">
        <v>31</v>
      </c>
      <c r="C24" s="25">
        <v>12490000</v>
      </c>
      <c r="D24" s="3">
        <v>12190000</v>
      </c>
      <c r="E24" s="3">
        <v>11690000</v>
      </c>
      <c r="F24" s="4">
        <v>12590000</v>
      </c>
      <c r="G24" s="4">
        <v>11790000</v>
      </c>
    </row>
    <row r="25" spans="1:7" x14ac:dyDescent="0.2">
      <c r="A25" t="s">
        <v>117</v>
      </c>
      <c r="B25" s="3">
        <v>10840000</v>
      </c>
      <c r="C25" s="3">
        <v>10790000</v>
      </c>
      <c r="D25" s="32">
        <v>10490000</v>
      </c>
      <c r="E25" s="34">
        <v>9790000</v>
      </c>
      <c r="F25" s="3">
        <v>10590000</v>
      </c>
      <c r="G25" s="4">
        <v>10390000</v>
      </c>
    </row>
    <row r="26" spans="1:7" x14ac:dyDescent="0.2">
      <c r="A26" t="s">
        <v>118</v>
      </c>
      <c r="B26" s="4" t="s">
        <v>31</v>
      </c>
      <c r="C26" s="25">
        <v>13590000</v>
      </c>
      <c r="D26" s="34">
        <v>13390000</v>
      </c>
      <c r="E26" s="34">
        <v>12690000</v>
      </c>
      <c r="F26" s="4" t="s">
        <v>31</v>
      </c>
      <c r="G26" s="4">
        <v>12890000</v>
      </c>
    </row>
    <row r="27" spans="1:7" x14ac:dyDescent="0.2">
      <c r="A27" t="s">
        <v>119</v>
      </c>
      <c r="B27" s="3">
        <v>21190000</v>
      </c>
      <c r="C27" s="25">
        <v>20990000</v>
      </c>
      <c r="D27" s="36">
        <v>20590000</v>
      </c>
      <c r="E27" s="34">
        <v>19990000</v>
      </c>
      <c r="F27" s="4">
        <v>21290000</v>
      </c>
      <c r="G27" s="4">
        <v>20890000</v>
      </c>
    </row>
    <row r="28" spans="1:7" x14ac:dyDescent="0.2">
      <c r="A28" t="s">
        <v>120</v>
      </c>
      <c r="B28" s="3">
        <v>5690000</v>
      </c>
      <c r="C28" s="3">
        <v>5690000</v>
      </c>
      <c r="D28" s="3">
        <v>5638000</v>
      </c>
      <c r="E28" s="3">
        <v>5336100</v>
      </c>
      <c r="F28" s="4">
        <v>5550000</v>
      </c>
      <c r="G28" s="4">
        <v>5750000</v>
      </c>
    </row>
    <row r="29" spans="1:7" x14ac:dyDescent="0.2">
      <c r="A29" t="s">
        <v>121</v>
      </c>
      <c r="B29" s="3">
        <v>4090000</v>
      </c>
      <c r="C29" s="3">
        <v>4090000</v>
      </c>
      <c r="D29" s="3">
        <v>4040000</v>
      </c>
      <c r="E29" s="3">
        <v>4049100</v>
      </c>
      <c r="F29" s="4">
        <v>3950000</v>
      </c>
      <c r="G29" s="3">
        <v>4190000</v>
      </c>
    </row>
    <row r="30" spans="1:7" x14ac:dyDescent="0.2">
      <c r="A30" t="s">
        <v>122</v>
      </c>
      <c r="B30" s="3">
        <v>2690000</v>
      </c>
      <c r="C30" s="3">
        <v>2690000</v>
      </c>
      <c r="D30" s="3">
        <v>2738000</v>
      </c>
      <c r="E30" s="3">
        <v>2861100</v>
      </c>
      <c r="F30" s="4">
        <v>2790000</v>
      </c>
      <c r="G30" s="3">
        <v>2900000</v>
      </c>
    </row>
    <row r="31" spans="1:7" x14ac:dyDescent="0.2">
      <c r="A31" t="s">
        <v>123</v>
      </c>
      <c r="B31" s="4">
        <v>18590000</v>
      </c>
      <c r="C31" s="25">
        <v>18590000</v>
      </c>
      <c r="D31" s="3">
        <v>18590000</v>
      </c>
      <c r="F31" s="4">
        <v>18590000</v>
      </c>
      <c r="G31" s="3">
        <v>17990000</v>
      </c>
    </row>
    <row r="32" spans="1:7" x14ac:dyDescent="0.2">
      <c r="A32" t="s">
        <v>124</v>
      </c>
      <c r="B32" s="3">
        <v>23790000</v>
      </c>
      <c r="C32" s="3">
        <v>23790000</v>
      </c>
      <c r="D32" s="3">
        <v>23590000</v>
      </c>
      <c r="F32" s="3">
        <v>23690000</v>
      </c>
      <c r="G32" s="3">
        <v>23190000</v>
      </c>
    </row>
    <row r="33" spans="1:7" x14ac:dyDescent="0.2">
      <c r="A33" t="s">
        <v>125</v>
      </c>
      <c r="B33" s="3">
        <v>27290000</v>
      </c>
      <c r="C33" s="3">
        <v>27290000</v>
      </c>
      <c r="D33" s="3">
        <v>27290000</v>
      </c>
      <c r="F33" s="3">
        <v>26990000</v>
      </c>
      <c r="G33" s="3">
        <v>26690000</v>
      </c>
    </row>
    <row r="34" spans="1:7" x14ac:dyDescent="0.2">
      <c r="A34" t="s">
        <v>126</v>
      </c>
      <c r="B34" s="36">
        <v>31290000</v>
      </c>
      <c r="C34" s="3">
        <v>31290000</v>
      </c>
      <c r="D34" s="36">
        <v>31090000</v>
      </c>
      <c r="F34" s="4">
        <v>32290000</v>
      </c>
      <c r="G34" s="3">
        <v>30990000</v>
      </c>
    </row>
    <row r="35" spans="1:7" x14ac:dyDescent="0.2">
      <c r="A35" t="s">
        <v>127</v>
      </c>
      <c r="B35" s="3">
        <v>38490000</v>
      </c>
      <c r="C35" s="3">
        <v>38490000</v>
      </c>
      <c r="D35" s="5">
        <v>38290000</v>
      </c>
      <c r="F35" s="4">
        <v>38290000</v>
      </c>
      <c r="G35" s="3">
        <v>37790000</v>
      </c>
    </row>
  </sheetData>
  <pageMargins left="0.7" right="0.7" top="0.75" bottom="0.75" header="0.3" footer="0.3"/>
  <pageSetup orientation="portrait" horizontalDpi="0" verticalDpi="0"/>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9EC3-7123-4E44-94E0-775ED1106EB1}">
  <sheetPr codeName="Sheet16"/>
  <dimension ref="A1:L35"/>
  <sheetViews>
    <sheetView showRuler="0" showWhiteSpace="0" zoomScale="85" zoomScaleNormal="130" workbookViewId="0">
      <pane xSplit="1" topLeftCell="B1" activePane="topRight" state="frozen"/>
      <selection pane="topRight" activeCell="G15" sqref="G15"/>
    </sheetView>
  </sheetViews>
  <sheetFormatPr baseColWidth="10" defaultColWidth="11" defaultRowHeight="16" x14ac:dyDescent="0.2"/>
  <cols>
    <col min="1" max="1" width="25.33203125" bestFit="1" customWidth="1"/>
    <col min="2" max="2" width="10.83203125" customWidth="1"/>
  </cols>
  <sheetData>
    <row r="1" spans="1:12" x14ac:dyDescent="0.2">
      <c r="B1" t="s">
        <v>1</v>
      </c>
      <c r="C1" t="s">
        <v>0</v>
      </c>
      <c r="D1" t="s">
        <v>2</v>
      </c>
      <c r="E1" t="s">
        <v>6</v>
      </c>
      <c r="F1" t="s">
        <v>3</v>
      </c>
      <c r="G1" t="s">
        <v>100</v>
      </c>
    </row>
    <row r="2" spans="1:12" x14ac:dyDescent="0.2">
      <c r="A2" t="s">
        <v>102</v>
      </c>
      <c r="B2" s="3">
        <v>19790000</v>
      </c>
      <c r="C2" s="3">
        <v>19790000</v>
      </c>
      <c r="D2" s="37">
        <v>19890000</v>
      </c>
      <c r="E2" s="37">
        <v>19490000</v>
      </c>
      <c r="F2" s="38">
        <v>19250000</v>
      </c>
      <c r="G2" s="4">
        <v>19450000</v>
      </c>
    </row>
    <row r="3" spans="1:12" x14ac:dyDescent="0.2">
      <c r="A3" t="s">
        <v>103</v>
      </c>
      <c r="B3" s="3">
        <v>22790000</v>
      </c>
      <c r="C3" s="3">
        <v>22790000</v>
      </c>
      <c r="D3" s="37">
        <v>22890000</v>
      </c>
      <c r="E3" s="37">
        <v>22490000</v>
      </c>
      <c r="F3" s="37">
        <v>22290000</v>
      </c>
      <c r="G3" s="4">
        <v>22250000</v>
      </c>
      <c r="J3" t="s">
        <v>140</v>
      </c>
      <c r="K3" t="s">
        <v>174</v>
      </c>
      <c r="L3" s="35" t="b">
        <v>1</v>
      </c>
    </row>
    <row r="4" spans="1:12" x14ac:dyDescent="0.2">
      <c r="A4" t="s">
        <v>104</v>
      </c>
      <c r="B4" s="3">
        <v>24790000</v>
      </c>
      <c r="C4" s="3">
        <v>24790000</v>
      </c>
      <c r="D4" s="37">
        <v>24890000</v>
      </c>
      <c r="E4" s="4">
        <v>23990000</v>
      </c>
      <c r="F4" s="38">
        <v>24390000</v>
      </c>
      <c r="G4" s="3">
        <v>24390000</v>
      </c>
      <c r="J4" t="s">
        <v>1</v>
      </c>
      <c r="K4" t="s">
        <v>175</v>
      </c>
      <c r="L4" s="35" t="b">
        <v>1</v>
      </c>
    </row>
    <row r="5" spans="1:12" x14ac:dyDescent="0.2">
      <c r="A5" t="s">
        <v>105</v>
      </c>
      <c r="B5" s="4">
        <v>29390000</v>
      </c>
      <c r="C5" s="4">
        <v>29390000</v>
      </c>
      <c r="D5" s="4">
        <v>29390000</v>
      </c>
      <c r="E5" s="4">
        <v>28890000</v>
      </c>
      <c r="F5" s="38">
        <v>28990000</v>
      </c>
      <c r="G5" s="4">
        <v>28850000</v>
      </c>
      <c r="J5" t="s">
        <v>2</v>
      </c>
      <c r="K5" t="s">
        <v>176</v>
      </c>
      <c r="L5" s="35" t="b">
        <v>1</v>
      </c>
    </row>
    <row r="6" spans="1:12" x14ac:dyDescent="0.2">
      <c r="A6" t="s">
        <v>34</v>
      </c>
      <c r="B6" s="3">
        <v>19790000</v>
      </c>
      <c r="C6" s="3">
        <v>19790000</v>
      </c>
      <c r="D6" s="4">
        <v>19890000</v>
      </c>
      <c r="E6" s="4">
        <v>19690000</v>
      </c>
      <c r="F6" s="34">
        <v>19890000</v>
      </c>
      <c r="G6" s="4">
        <v>19390000</v>
      </c>
      <c r="J6" t="s">
        <v>6</v>
      </c>
      <c r="K6" t="s">
        <v>177</v>
      </c>
      <c r="L6" s="35" t="b">
        <v>1</v>
      </c>
    </row>
    <row r="7" spans="1:12" x14ac:dyDescent="0.2">
      <c r="A7" t="s">
        <v>40</v>
      </c>
      <c r="B7" s="3">
        <v>17290000</v>
      </c>
      <c r="C7" s="4">
        <v>17290000</v>
      </c>
      <c r="D7" s="34">
        <v>17390000</v>
      </c>
      <c r="E7" s="4">
        <v>17690000</v>
      </c>
      <c r="F7" s="34">
        <v>17190000</v>
      </c>
      <c r="G7" s="4">
        <v>17290000</v>
      </c>
      <c r="J7" t="s">
        <v>3</v>
      </c>
      <c r="K7" t="s">
        <v>178</v>
      </c>
      <c r="L7" s="35" t="b">
        <v>1</v>
      </c>
    </row>
    <row r="8" spans="1:12" x14ac:dyDescent="0.2">
      <c r="A8" t="s">
        <v>37</v>
      </c>
      <c r="B8" s="3">
        <v>13890000</v>
      </c>
      <c r="C8" s="3">
        <v>13890000</v>
      </c>
      <c r="D8" s="34">
        <v>13890000</v>
      </c>
      <c r="E8" s="4">
        <v>13690000</v>
      </c>
      <c r="F8" s="34">
        <v>13890000</v>
      </c>
      <c r="G8" s="4">
        <v>13690000</v>
      </c>
      <c r="J8" t="s">
        <v>149</v>
      </c>
      <c r="K8" t="s">
        <v>150</v>
      </c>
      <c r="L8" s="35" t="b">
        <v>1</v>
      </c>
    </row>
    <row r="9" spans="1:12" x14ac:dyDescent="0.2">
      <c r="A9" t="s">
        <v>42</v>
      </c>
      <c r="B9" s="4">
        <v>11490000</v>
      </c>
      <c r="C9" s="4">
        <v>11490000</v>
      </c>
      <c r="D9" s="4">
        <v>11490000</v>
      </c>
      <c r="E9" s="4">
        <v>11390000</v>
      </c>
      <c r="F9" s="39">
        <v>11490000</v>
      </c>
      <c r="G9" s="4">
        <v>12290000</v>
      </c>
    </row>
    <row r="10" spans="1:12" x14ac:dyDescent="0.2">
      <c r="A10" t="s">
        <v>46</v>
      </c>
      <c r="B10" s="4">
        <v>8940000</v>
      </c>
      <c r="C10" s="4">
        <v>8940000</v>
      </c>
      <c r="D10" s="4">
        <v>8840000</v>
      </c>
      <c r="E10" s="4">
        <v>8490000</v>
      </c>
      <c r="F10" s="34">
        <v>8790000</v>
      </c>
      <c r="G10" s="4">
        <v>8490000</v>
      </c>
    </row>
    <row r="11" spans="1:12" x14ac:dyDescent="0.2">
      <c r="A11" t="s">
        <v>107</v>
      </c>
      <c r="B11" s="4">
        <v>13990000</v>
      </c>
      <c r="C11" s="4" t="s">
        <v>31</v>
      </c>
      <c r="D11" s="4">
        <v>13890000</v>
      </c>
      <c r="E11" s="4" t="s">
        <v>33</v>
      </c>
      <c r="F11" s="39">
        <v>14590000</v>
      </c>
      <c r="G11" s="4">
        <v>14290000</v>
      </c>
    </row>
    <row r="12" spans="1:12" x14ac:dyDescent="0.2">
      <c r="A12" t="s">
        <v>108</v>
      </c>
      <c r="B12" s="4">
        <v>12790000</v>
      </c>
      <c r="C12" s="4" t="s">
        <v>31</v>
      </c>
      <c r="D12" s="4">
        <v>12690000</v>
      </c>
      <c r="E12" s="4" t="s">
        <v>33</v>
      </c>
      <c r="F12" s="39">
        <v>12790000</v>
      </c>
      <c r="G12" s="4">
        <v>12650000</v>
      </c>
    </row>
    <row r="13" spans="1:12" x14ac:dyDescent="0.2">
      <c r="A13" t="s">
        <v>109</v>
      </c>
      <c r="B13" s="4">
        <v>10190000</v>
      </c>
      <c r="C13" s="4">
        <v>10190000</v>
      </c>
      <c r="D13" s="4">
        <v>9840000</v>
      </c>
      <c r="E13" s="34">
        <v>9490000</v>
      </c>
      <c r="F13" s="34">
        <v>9790000</v>
      </c>
      <c r="G13" s="4">
        <v>9690000</v>
      </c>
    </row>
    <row r="14" spans="1:12" x14ac:dyDescent="0.2">
      <c r="A14" t="s">
        <v>110</v>
      </c>
      <c r="B14" s="4">
        <v>7140000</v>
      </c>
      <c r="C14" s="4">
        <v>7140000</v>
      </c>
      <c r="D14" s="4">
        <v>7140000</v>
      </c>
      <c r="E14" s="34">
        <v>6990000</v>
      </c>
      <c r="F14" s="34">
        <v>7090000</v>
      </c>
      <c r="G14" s="4">
        <v>7090000</v>
      </c>
    </row>
    <row r="15" spans="1:12" x14ac:dyDescent="0.2">
      <c r="A15" t="s">
        <v>171</v>
      </c>
      <c r="B15" s="3" t="s">
        <v>31</v>
      </c>
      <c r="C15" s="4" t="s">
        <v>31</v>
      </c>
      <c r="D15" s="4">
        <v>16890000</v>
      </c>
      <c r="E15" s="34">
        <v>16790000</v>
      </c>
      <c r="F15" s="39">
        <v>16990000</v>
      </c>
      <c r="G15" s="4">
        <v>16390000</v>
      </c>
    </row>
    <row r="16" spans="1:12" x14ac:dyDescent="0.2">
      <c r="A16" t="s">
        <v>172</v>
      </c>
      <c r="B16" s="4">
        <v>22290000</v>
      </c>
      <c r="C16" s="4">
        <v>22290000</v>
      </c>
      <c r="D16" s="4">
        <v>22390000</v>
      </c>
      <c r="E16" s="4">
        <v>21490000</v>
      </c>
      <c r="F16" s="34">
        <v>21990000</v>
      </c>
      <c r="G16" s="4">
        <v>21490000</v>
      </c>
    </row>
    <row r="17" spans="1:7" x14ac:dyDescent="0.2">
      <c r="A17" t="s">
        <v>146</v>
      </c>
      <c r="B17" s="4">
        <v>27990000</v>
      </c>
      <c r="C17" s="4">
        <v>27990000</v>
      </c>
      <c r="D17" s="4">
        <v>27890000</v>
      </c>
      <c r="E17" s="4">
        <v>27690000</v>
      </c>
      <c r="F17" s="34">
        <v>27490000</v>
      </c>
      <c r="G17" s="4">
        <v>27190000</v>
      </c>
    </row>
    <row r="18" spans="1:7" x14ac:dyDescent="0.2">
      <c r="A18" t="s">
        <v>148</v>
      </c>
      <c r="B18" s="4">
        <v>37490000</v>
      </c>
      <c r="C18" s="4">
        <v>37490000</v>
      </c>
      <c r="D18" s="4">
        <v>37690000</v>
      </c>
      <c r="E18" s="4">
        <v>36490000</v>
      </c>
      <c r="F18" s="34">
        <v>37490000</v>
      </c>
      <c r="G18" s="4">
        <v>36890000</v>
      </c>
    </row>
    <row r="19" spans="1:7" x14ac:dyDescent="0.2">
      <c r="A19" t="s">
        <v>111</v>
      </c>
      <c r="B19" s="4">
        <v>6040000</v>
      </c>
      <c r="C19" s="4">
        <v>6040000</v>
      </c>
      <c r="D19" s="4">
        <v>5940000</v>
      </c>
      <c r="E19" s="4">
        <v>5890000</v>
      </c>
      <c r="F19" s="34">
        <v>5990000</v>
      </c>
      <c r="G19" s="4">
        <v>5890000</v>
      </c>
    </row>
    <row r="20" spans="1:7" x14ac:dyDescent="0.2">
      <c r="A20" t="s">
        <v>112</v>
      </c>
      <c r="B20" s="4">
        <v>7440000</v>
      </c>
      <c r="C20" s="4">
        <v>7440000</v>
      </c>
      <c r="D20" s="4">
        <v>7340000</v>
      </c>
      <c r="E20" s="4">
        <v>7190000</v>
      </c>
      <c r="F20" s="39">
        <v>7390000</v>
      </c>
      <c r="G20" s="4">
        <v>7390000</v>
      </c>
    </row>
    <row r="21" spans="1:7" x14ac:dyDescent="0.2">
      <c r="A21" t="s">
        <v>113</v>
      </c>
      <c r="B21" s="3">
        <v>6940000</v>
      </c>
      <c r="C21" s="4">
        <v>6940000</v>
      </c>
      <c r="D21" s="4">
        <v>6940000</v>
      </c>
      <c r="E21" s="34">
        <v>6590000</v>
      </c>
      <c r="F21" s="39">
        <v>6990000</v>
      </c>
      <c r="G21" s="3">
        <v>6390000</v>
      </c>
    </row>
    <row r="22" spans="1:7" x14ac:dyDescent="0.2">
      <c r="A22" t="s">
        <v>114</v>
      </c>
      <c r="B22" s="3">
        <v>8240000</v>
      </c>
      <c r="C22" s="4" t="s">
        <v>31</v>
      </c>
      <c r="D22" s="4">
        <v>8140000</v>
      </c>
      <c r="E22" s="4">
        <v>7790000</v>
      </c>
      <c r="F22" s="39">
        <v>8190000</v>
      </c>
      <c r="G22" s="4">
        <v>8090000</v>
      </c>
    </row>
    <row r="23" spans="1:7" x14ac:dyDescent="0.2">
      <c r="A23" t="s">
        <v>115</v>
      </c>
      <c r="B23" s="4">
        <v>9790000</v>
      </c>
      <c r="C23" s="4">
        <v>9790000</v>
      </c>
      <c r="D23" s="4">
        <v>9440000</v>
      </c>
      <c r="E23" s="4">
        <v>8990000</v>
      </c>
      <c r="F23" s="34">
        <v>9490000</v>
      </c>
      <c r="G23" s="3">
        <v>9190000</v>
      </c>
    </row>
    <row r="24" spans="1:7" x14ac:dyDescent="0.2">
      <c r="A24" t="s">
        <v>116</v>
      </c>
      <c r="B24" s="4">
        <v>12490000</v>
      </c>
      <c r="C24" s="4" t="s">
        <v>31</v>
      </c>
      <c r="D24" s="4">
        <v>12190000</v>
      </c>
      <c r="E24" s="4">
        <v>11690000</v>
      </c>
      <c r="F24" s="34">
        <v>12390000</v>
      </c>
      <c r="G24" s="3">
        <v>11690000</v>
      </c>
    </row>
    <row r="25" spans="1:7" x14ac:dyDescent="0.2">
      <c r="A25" t="s">
        <v>117</v>
      </c>
      <c r="B25" s="4">
        <v>10790000</v>
      </c>
      <c r="C25" s="4">
        <v>10790000</v>
      </c>
      <c r="D25" s="4">
        <v>10490000</v>
      </c>
      <c r="E25" s="4">
        <v>9790000</v>
      </c>
      <c r="F25" s="39">
        <v>10590000</v>
      </c>
      <c r="G25" s="3">
        <v>10190000</v>
      </c>
    </row>
    <row r="26" spans="1:7" x14ac:dyDescent="0.2">
      <c r="A26" t="s">
        <v>118</v>
      </c>
      <c r="B26" s="4">
        <v>13590000</v>
      </c>
      <c r="C26" s="4" t="s">
        <v>31</v>
      </c>
      <c r="D26" s="4">
        <v>13390000</v>
      </c>
      <c r="E26" s="4">
        <v>12690000</v>
      </c>
      <c r="F26" s="34" t="s">
        <v>31</v>
      </c>
      <c r="G26" s="3">
        <v>12690000</v>
      </c>
    </row>
    <row r="27" spans="1:7" x14ac:dyDescent="0.2">
      <c r="A27" t="s">
        <v>119</v>
      </c>
      <c r="B27" s="4">
        <v>20990000</v>
      </c>
      <c r="C27" s="4">
        <v>20990000</v>
      </c>
      <c r="D27" s="4">
        <v>20590000</v>
      </c>
      <c r="E27" s="4">
        <v>19990000</v>
      </c>
      <c r="F27" s="39">
        <v>21390000</v>
      </c>
      <c r="G27" s="4">
        <v>20890000</v>
      </c>
    </row>
    <row r="28" spans="1:7" x14ac:dyDescent="0.2">
      <c r="A28" t="s">
        <v>120</v>
      </c>
      <c r="B28" s="4">
        <v>5690000</v>
      </c>
      <c r="C28" s="4">
        <v>5690000</v>
      </c>
      <c r="D28" s="34">
        <v>5640000</v>
      </c>
      <c r="E28" s="4">
        <v>5336100</v>
      </c>
      <c r="F28" s="39">
        <v>5550000</v>
      </c>
      <c r="G28" s="3">
        <v>5450000</v>
      </c>
    </row>
    <row r="29" spans="1:7" x14ac:dyDescent="0.2">
      <c r="A29" t="s">
        <v>121</v>
      </c>
      <c r="B29" s="4">
        <v>4090000</v>
      </c>
      <c r="C29" s="4">
        <v>4090000</v>
      </c>
      <c r="D29" s="4">
        <v>4040000</v>
      </c>
      <c r="E29" s="4">
        <v>4049100</v>
      </c>
      <c r="F29" s="34">
        <v>4090000</v>
      </c>
      <c r="G29" s="3" t="s">
        <v>179</v>
      </c>
    </row>
    <row r="30" spans="1:7" x14ac:dyDescent="0.2">
      <c r="A30" t="s">
        <v>122</v>
      </c>
      <c r="B30" s="4">
        <v>2690000</v>
      </c>
      <c r="C30" s="4">
        <v>2690000</v>
      </c>
      <c r="D30" s="34">
        <v>2640000</v>
      </c>
      <c r="E30" s="4">
        <v>2861100</v>
      </c>
      <c r="F30" s="34">
        <v>2690000</v>
      </c>
      <c r="G30" s="3">
        <v>2750000</v>
      </c>
    </row>
    <row r="31" spans="1:7" x14ac:dyDescent="0.2">
      <c r="A31" t="s">
        <v>123</v>
      </c>
      <c r="B31" s="3">
        <v>18490000</v>
      </c>
      <c r="C31" s="34">
        <v>18490000</v>
      </c>
      <c r="D31" s="34">
        <v>18490000</v>
      </c>
      <c r="E31" s="4"/>
      <c r="F31" s="39">
        <v>18590000</v>
      </c>
      <c r="G31" s="3">
        <v>17750000</v>
      </c>
    </row>
    <row r="32" spans="1:7" x14ac:dyDescent="0.2">
      <c r="A32" t="s">
        <v>124</v>
      </c>
      <c r="B32" s="3">
        <v>23690000</v>
      </c>
      <c r="C32" s="34">
        <v>23690000</v>
      </c>
      <c r="D32" s="4">
        <v>23590000</v>
      </c>
      <c r="E32" s="4"/>
      <c r="F32" s="34">
        <v>23490000</v>
      </c>
      <c r="G32" s="4">
        <v>23190000</v>
      </c>
    </row>
    <row r="33" spans="1:7" x14ac:dyDescent="0.2">
      <c r="A33" t="s">
        <v>125</v>
      </c>
      <c r="B33" s="3">
        <v>26890000</v>
      </c>
      <c r="C33" s="34">
        <v>26890000</v>
      </c>
      <c r="D33" s="34">
        <v>27090000</v>
      </c>
      <c r="E33" s="4"/>
      <c r="F33" s="34">
        <v>26890000</v>
      </c>
      <c r="G33" s="4">
        <v>26690000</v>
      </c>
    </row>
    <row r="34" spans="1:7" x14ac:dyDescent="0.2">
      <c r="A34" t="s">
        <v>126</v>
      </c>
      <c r="B34" s="4">
        <v>31290000</v>
      </c>
      <c r="C34" s="4">
        <v>31290000</v>
      </c>
      <c r="D34" s="4">
        <v>31090000</v>
      </c>
      <c r="E34" s="4"/>
      <c r="F34" s="34">
        <v>31290000</v>
      </c>
      <c r="G34" s="4">
        <v>30990000</v>
      </c>
    </row>
    <row r="35" spans="1:7" x14ac:dyDescent="0.2">
      <c r="A35" t="s">
        <v>127</v>
      </c>
      <c r="B35" s="3">
        <v>38290000</v>
      </c>
      <c r="C35" s="34">
        <v>38290000</v>
      </c>
      <c r="D35" s="4">
        <v>38290000</v>
      </c>
      <c r="E35" s="4"/>
      <c r="F35" s="34">
        <v>38390000</v>
      </c>
      <c r="G35" s="4">
        <v>37790000</v>
      </c>
    </row>
  </sheetData>
  <pageMargins left="0.7" right="0.7" top="0.75" bottom="0.75" header="0.3" footer="0.3"/>
  <pageSetup orientation="portrait" horizontalDpi="0" verticalDpi="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101E-E1FF-DD47-8E6D-16D5AAD8EC35}">
  <sheetPr codeName="Sheet17"/>
  <dimension ref="A1:P35"/>
  <sheetViews>
    <sheetView showRuler="0" showWhiteSpace="0" topLeftCell="A8" zoomScale="113" zoomScaleNormal="130" workbookViewId="0">
      <pane xSplit="1" topLeftCell="AH1" activePane="topRight" state="frozen"/>
      <selection activeCell="A8" sqref="A8"/>
      <selection pane="topRight" activeCell="A8" sqref="A8"/>
    </sheetView>
  </sheetViews>
  <sheetFormatPr baseColWidth="10" defaultColWidth="11" defaultRowHeight="16" x14ac:dyDescent="0.2"/>
  <cols>
    <col min="1" max="1" width="25.33203125" bestFit="1" customWidth="1"/>
    <col min="2" max="2" width="10.83203125" customWidth="1"/>
    <col min="11" max="11" width="23.1640625" customWidth="1"/>
  </cols>
  <sheetData>
    <row r="1" spans="1:16" x14ac:dyDescent="0.2">
      <c r="B1" t="s">
        <v>1</v>
      </c>
      <c r="C1" t="s">
        <v>0</v>
      </c>
      <c r="D1" t="s">
        <v>2</v>
      </c>
      <c r="E1" t="s">
        <v>6</v>
      </c>
      <c r="F1" t="s">
        <v>3</v>
      </c>
      <c r="G1" t="s">
        <v>100</v>
      </c>
    </row>
    <row r="2" spans="1:16" x14ac:dyDescent="0.2">
      <c r="A2" t="s">
        <v>102</v>
      </c>
      <c r="B2" s="3">
        <v>19690000</v>
      </c>
      <c r="C2" s="42">
        <v>19690000</v>
      </c>
      <c r="D2" s="37">
        <v>19890000</v>
      </c>
      <c r="E2" s="37">
        <v>19490000</v>
      </c>
      <c r="F2" s="38">
        <v>19190000</v>
      </c>
      <c r="G2" s="3">
        <v>19390000</v>
      </c>
    </row>
    <row r="3" spans="1:16" x14ac:dyDescent="0.2">
      <c r="A3" t="s">
        <v>103</v>
      </c>
      <c r="B3" s="3">
        <v>22690000</v>
      </c>
      <c r="C3" s="42">
        <v>22690000</v>
      </c>
      <c r="D3" s="37">
        <v>22890000</v>
      </c>
      <c r="E3" s="37">
        <v>22490000</v>
      </c>
      <c r="F3" s="38">
        <v>22290000</v>
      </c>
      <c r="G3" s="4">
        <v>22250000</v>
      </c>
      <c r="J3" t="s">
        <v>140</v>
      </c>
      <c r="K3" t="s">
        <v>174</v>
      </c>
      <c r="L3" s="35" t="b">
        <v>1</v>
      </c>
    </row>
    <row r="4" spans="1:16" x14ac:dyDescent="0.2">
      <c r="A4" t="s">
        <v>104</v>
      </c>
      <c r="B4" s="3">
        <v>24690000</v>
      </c>
      <c r="C4" s="42">
        <v>24690000</v>
      </c>
      <c r="D4" s="37">
        <v>24890000</v>
      </c>
      <c r="E4" s="37">
        <v>23990000</v>
      </c>
      <c r="F4" s="38">
        <v>24290000</v>
      </c>
      <c r="G4" s="4">
        <v>24390000</v>
      </c>
      <c r="J4" t="s">
        <v>1</v>
      </c>
      <c r="K4" t="s">
        <v>175</v>
      </c>
      <c r="L4" s="35" t="b">
        <v>1</v>
      </c>
    </row>
    <row r="5" spans="1:16" x14ac:dyDescent="0.2">
      <c r="A5" t="s">
        <v>105</v>
      </c>
      <c r="B5" s="37">
        <v>29390000</v>
      </c>
      <c r="C5" s="37">
        <v>29390000</v>
      </c>
      <c r="D5" s="4">
        <v>29390000</v>
      </c>
      <c r="E5" s="38">
        <v>28700000</v>
      </c>
      <c r="F5" s="40">
        <v>28790000</v>
      </c>
      <c r="G5" s="4">
        <v>28850000</v>
      </c>
      <c r="J5" t="s">
        <v>2</v>
      </c>
      <c r="K5" t="s">
        <v>176</v>
      </c>
      <c r="L5" s="35" t="b">
        <v>1</v>
      </c>
    </row>
    <row r="6" spans="1:16" x14ac:dyDescent="0.2">
      <c r="A6" t="s">
        <v>34</v>
      </c>
      <c r="B6" s="37">
        <v>19790000</v>
      </c>
      <c r="C6" s="37">
        <v>19790000</v>
      </c>
      <c r="D6" s="4">
        <v>19890000</v>
      </c>
      <c r="E6" s="37">
        <v>19690000</v>
      </c>
      <c r="F6" s="39">
        <v>19890000</v>
      </c>
      <c r="G6" s="4">
        <v>19390000</v>
      </c>
      <c r="J6" t="s">
        <v>6</v>
      </c>
      <c r="K6" t="s">
        <v>177</v>
      </c>
      <c r="L6" s="35" t="b">
        <v>1</v>
      </c>
    </row>
    <row r="7" spans="1:16" x14ac:dyDescent="0.2">
      <c r="A7" t="s">
        <v>40</v>
      </c>
      <c r="B7" s="3">
        <v>16890000</v>
      </c>
      <c r="C7" s="42">
        <v>16890000</v>
      </c>
      <c r="D7" s="39">
        <v>17390000</v>
      </c>
      <c r="E7" s="37">
        <v>17690000</v>
      </c>
      <c r="F7" s="39">
        <v>17190000</v>
      </c>
      <c r="G7" s="4">
        <v>17290000</v>
      </c>
      <c r="J7" t="s">
        <v>3</v>
      </c>
      <c r="K7" t="s">
        <v>178</v>
      </c>
      <c r="L7" s="35" t="b">
        <v>1</v>
      </c>
    </row>
    <row r="8" spans="1:16" x14ac:dyDescent="0.2">
      <c r="A8" t="s">
        <v>37</v>
      </c>
      <c r="B8" s="37">
        <v>13890000</v>
      </c>
      <c r="C8" s="37">
        <v>13890000</v>
      </c>
      <c r="D8" s="39">
        <v>13890000</v>
      </c>
      <c r="E8" s="37">
        <v>13690000</v>
      </c>
      <c r="F8" s="34">
        <v>13790000</v>
      </c>
      <c r="G8" s="4">
        <v>13690000</v>
      </c>
      <c r="J8" t="s">
        <v>149</v>
      </c>
      <c r="K8" t="s">
        <v>150</v>
      </c>
      <c r="L8" s="35" t="b">
        <v>1</v>
      </c>
    </row>
    <row r="9" spans="1:16" x14ac:dyDescent="0.2">
      <c r="A9" t="s">
        <v>42</v>
      </c>
      <c r="B9" s="37">
        <v>11490000</v>
      </c>
      <c r="C9" s="37">
        <v>11490000</v>
      </c>
      <c r="D9" s="4">
        <v>11490000</v>
      </c>
      <c r="E9" s="37">
        <v>11390000</v>
      </c>
      <c r="F9" s="34">
        <v>11290000</v>
      </c>
      <c r="G9" s="4">
        <v>12290000</v>
      </c>
    </row>
    <row r="10" spans="1:16" x14ac:dyDescent="0.2">
      <c r="A10" t="s">
        <v>46</v>
      </c>
      <c r="B10" s="37">
        <v>8940000</v>
      </c>
      <c r="C10" s="37">
        <v>8940000</v>
      </c>
      <c r="D10" s="4">
        <v>8840000</v>
      </c>
      <c r="E10" s="37">
        <v>8490000</v>
      </c>
      <c r="F10" s="34">
        <v>8650000</v>
      </c>
      <c r="G10" s="3">
        <v>8590000</v>
      </c>
    </row>
    <row r="11" spans="1:16" x14ac:dyDescent="0.2">
      <c r="A11" t="s">
        <v>107</v>
      </c>
      <c r="B11" s="37">
        <v>13990000</v>
      </c>
      <c r="C11" s="37" t="s">
        <v>31</v>
      </c>
      <c r="D11" s="4">
        <v>13890000</v>
      </c>
      <c r="E11" s="38">
        <v>13990000</v>
      </c>
      <c r="F11" s="34">
        <v>14890000</v>
      </c>
      <c r="G11" s="4">
        <v>14290000</v>
      </c>
    </row>
    <row r="12" spans="1:16" x14ac:dyDescent="0.2">
      <c r="A12" t="s">
        <v>108</v>
      </c>
      <c r="B12" s="37">
        <v>12790000</v>
      </c>
      <c r="C12" s="37" t="s">
        <v>31</v>
      </c>
      <c r="D12" s="4">
        <v>12690000</v>
      </c>
      <c r="E12" s="37" t="s">
        <v>33</v>
      </c>
      <c r="F12" s="39">
        <v>12790000</v>
      </c>
      <c r="G12" s="4">
        <v>12650000</v>
      </c>
    </row>
    <row r="13" spans="1:16" x14ac:dyDescent="0.2">
      <c r="A13" t="s">
        <v>109</v>
      </c>
      <c r="B13" s="37">
        <v>10190000</v>
      </c>
      <c r="C13" s="37">
        <v>10190000</v>
      </c>
      <c r="D13" s="4">
        <v>9840000</v>
      </c>
      <c r="E13" s="37">
        <v>9490000</v>
      </c>
      <c r="F13" s="34">
        <v>9790000</v>
      </c>
      <c r="G13" s="3">
        <v>9490000</v>
      </c>
    </row>
    <row r="14" spans="1:16" x14ac:dyDescent="0.2">
      <c r="A14" t="s">
        <v>110</v>
      </c>
      <c r="B14" s="37">
        <v>7140000</v>
      </c>
      <c r="C14" s="37">
        <v>7140000</v>
      </c>
      <c r="D14" s="4">
        <v>7140000</v>
      </c>
      <c r="E14" s="37">
        <v>6990000</v>
      </c>
      <c r="F14" s="39">
        <v>7090000</v>
      </c>
      <c r="G14" s="4">
        <v>7090000</v>
      </c>
      <c r="L14" t="s">
        <v>0</v>
      </c>
      <c r="M14" t="s">
        <v>2</v>
      </c>
      <c r="N14" t="s">
        <v>6</v>
      </c>
      <c r="O14" t="s">
        <v>3</v>
      </c>
      <c r="P14" t="s">
        <v>100</v>
      </c>
    </row>
    <row r="15" spans="1:16" x14ac:dyDescent="0.2">
      <c r="A15" t="s">
        <v>171</v>
      </c>
      <c r="B15" s="3">
        <v>16890000</v>
      </c>
      <c r="C15" s="37" t="s">
        <v>31</v>
      </c>
      <c r="D15" s="4">
        <v>16890000</v>
      </c>
      <c r="E15" s="38">
        <v>16325000</v>
      </c>
      <c r="F15" s="39">
        <v>16990000</v>
      </c>
      <c r="G15" s="3">
        <v>16490000</v>
      </c>
      <c r="K15" t="s">
        <v>105</v>
      </c>
      <c r="L15">
        <v>350</v>
      </c>
      <c r="M15">
        <v>316</v>
      </c>
      <c r="N15">
        <v>68</v>
      </c>
      <c r="O15">
        <v>388</v>
      </c>
      <c r="P15">
        <v>89</v>
      </c>
    </row>
    <row r="16" spans="1:16" x14ac:dyDescent="0.2">
      <c r="A16" t="s">
        <v>172</v>
      </c>
      <c r="B16" s="37">
        <v>22290000</v>
      </c>
      <c r="C16" s="37">
        <v>22290000</v>
      </c>
      <c r="D16" s="4">
        <v>22390000</v>
      </c>
      <c r="E16" s="37">
        <v>21490000</v>
      </c>
      <c r="F16" s="39">
        <v>21690000</v>
      </c>
      <c r="G16" s="4">
        <v>21490000</v>
      </c>
      <c r="K16" t="s">
        <v>105</v>
      </c>
      <c r="L16" s="37">
        <v>29390000</v>
      </c>
      <c r="M16" s="4">
        <v>29390000</v>
      </c>
      <c r="N16" s="38">
        <v>28700000</v>
      </c>
      <c r="O16" s="40">
        <v>28790000</v>
      </c>
      <c r="P16" s="4">
        <v>28850000</v>
      </c>
    </row>
    <row r="17" spans="1:8" x14ac:dyDescent="0.2">
      <c r="A17" t="s">
        <v>146</v>
      </c>
      <c r="B17" s="3">
        <v>27790000</v>
      </c>
      <c r="C17" s="42">
        <v>27790000</v>
      </c>
      <c r="D17" s="4">
        <v>27890000</v>
      </c>
      <c r="E17" s="38">
        <v>27215000</v>
      </c>
      <c r="F17" s="34">
        <v>27590000</v>
      </c>
      <c r="G17" s="4">
        <v>27190000</v>
      </c>
    </row>
    <row r="18" spans="1:8" x14ac:dyDescent="0.2">
      <c r="A18" t="s">
        <v>148</v>
      </c>
      <c r="B18" s="37">
        <v>37490000</v>
      </c>
      <c r="C18" s="37">
        <v>37490000</v>
      </c>
      <c r="D18" s="4">
        <v>37690000</v>
      </c>
      <c r="E18" s="37">
        <v>36490000</v>
      </c>
      <c r="F18" s="34">
        <v>36990000</v>
      </c>
      <c r="G18" s="4">
        <v>36890000</v>
      </c>
    </row>
    <row r="19" spans="1:8" x14ac:dyDescent="0.2">
      <c r="A19" t="s">
        <v>111</v>
      </c>
      <c r="B19" s="37">
        <v>6040000</v>
      </c>
      <c r="C19" s="37">
        <v>6040000</v>
      </c>
      <c r="D19" s="4">
        <v>5940000</v>
      </c>
      <c r="E19" s="38">
        <v>5690000</v>
      </c>
      <c r="F19" s="39">
        <v>5990000</v>
      </c>
      <c r="G19" s="4">
        <v>5890000</v>
      </c>
    </row>
    <row r="20" spans="1:8" x14ac:dyDescent="0.2">
      <c r="A20" t="s">
        <v>112</v>
      </c>
      <c r="B20" s="37">
        <v>7440000</v>
      </c>
      <c r="C20" s="37">
        <v>7440000</v>
      </c>
      <c r="D20" s="4">
        <v>7340000</v>
      </c>
      <c r="E20" s="37">
        <v>7190000</v>
      </c>
      <c r="F20" s="39">
        <v>7390000</v>
      </c>
      <c r="G20" s="4">
        <v>7390000</v>
      </c>
    </row>
    <row r="21" spans="1:8" x14ac:dyDescent="0.2">
      <c r="A21" t="s">
        <v>113</v>
      </c>
      <c r="B21" s="37">
        <v>6940000</v>
      </c>
      <c r="C21" s="37">
        <v>6940000</v>
      </c>
      <c r="D21" s="4">
        <v>6940000</v>
      </c>
      <c r="E21" s="37">
        <v>6590000</v>
      </c>
      <c r="F21" s="34">
        <v>7190000</v>
      </c>
      <c r="G21" s="3">
        <v>6790000</v>
      </c>
    </row>
    <row r="22" spans="1:8" x14ac:dyDescent="0.2">
      <c r="A22" t="s">
        <v>114</v>
      </c>
      <c r="B22" s="37">
        <v>8240000</v>
      </c>
      <c r="C22" s="37" t="s">
        <v>31</v>
      </c>
      <c r="D22" s="4">
        <v>8140000</v>
      </c>
      <c r="E22" s="38">
        <v>7990000</v>
      </c>
      <c r="F22" s="39">
        <v>8190000</v>
      </c>
      <c r="G22" s="4">
        <v>8090000</v>
      </c>
    </row>
    <row r="23" spans="1:8" x14ac:dyDescent="0.2">
      <c r="A23" t="s">
        <v>115</v>
      </c>
      <c r="B23" s="37">
        <v>9790000</v>
      </c>
      <c r="C23" s="37">
        <v>9790000</v>
      </c>
      <c r="D23" s="4">
        <v>9440000</v>
      </c>
      <c r="E23" s="38">
        <v>8870000</v>
      </c>
      <c r="F23" s="34">
        <v>9490000</v>
      </c>
      <c r="G23" s="3">
        <v>9390000</v>
      </c>
    </row>
    <row r="24" spans="1:8" x14ac:dyDescent="0.2">
      <c r="A24" t="s">
        <v>116</v>
      </c>
      <c r="B24" s="3">
        <v>12390000</v>
      </c>
      <c r="C24" s="37" t="s">
        <v>31</v>
      </c>
      <c r="D24" s="4">
        <v>12190000</v>
      </c>
      <c r="E24" s="38">
        <v>11570000</v>
      </c>
      <c r="F24" s="34">
        <v>12590000</v>
      </c>
      <c r="G24" s="3">
        <v>11890000</v>
      </c>
    </row>
    <row r="25" spans="1:8" x14ac:dyDescent="0.2">
      <c r="A25" t="s">
        <v>117</v>
      </c>
      <c r="B25" s="37">
        <v>10790000</v>
      </c>
      <c r="C25" s="37">
        <v>10790000</v>
      </c>
      <c r="D25" s="4">
        <v>10490000</v>
      </c>
      <c r="E25" s="38">
        <v>9670000</v>
      </c>
      <c r="F25" s="34">
        <v>10890000</v>
      </c>
      <c r="G25" s="3">
        <v>10390000</v>
      </c>
    </row>
    <row r="26" spans="1:8" x14ac:dyDescent="0.2">
      <c r="A26" t="s">
        <v>118</v>
      </c>
      <c r="B26" s="37">
        <v>13590000</v>
      </c>
      <c r="C26" s="37" t="s">
        <v>31</v>
      </c>
      <c r="D26" s="4">
        <v>13390000</v>
      </c>
      <c r="E26" s="38">
        <v>12590000</v>
      </c>
      <c r="F26" s="34" t="s">
        <v>31</v>
      </c>
      <c r="G26" s="3">
        <v>12890000</v>
      </c>
    </row>
    <row r="27" spans="1:8" x14ac:dyDescent="0.2">
      <c r="A27" t="s">
        <v>119</v>
      </c>
      <c r="B27" s="37">
        <v>20990000</v>
      </c>
      <c r="C27" s="37">
        <v>20990000</v>
      </c>
      <c r="D27" s="4">
        <v>20590000</v>
      </c>
      <c r="E27" s="38">
        <v>19690000</v>
      </c>
      <c r="F27" s="34">
        <v>21290000</v>
      </c>
      <c r="G27" s="4">
        <v>20890000</v>
      </c>
    </row>
    <row r="28" spans="1:8" x14ac:dyDescent="0.2">
      <c r="A28" t="s">
        <v>120</v>
      </c>
      <c r="B28" s="37">
        <v>5690000</v>
      </c>
      <c r="C28" s="37">
        <v>5690000</v>
      </c>
      <c r="D28" s="39">
        <v>5640000</v>
      </c>
      <c r="E28" s="38">
        <v>5270000</v>
      </c>
      <c r="F28" s="39">
        <v>5550000</v>
      </c>
      <c r="G28" s="4">
        <v>5450000</v>
      </c>
      <c r="H28" s="41"/>
    </row>
    <row r="29" spans="1:8" x14ac:dyDescent="0.2">
      <c r="A29" t="s">
        <v>121</v>
      </c>
      <c r="B29" s="3">
        <v>3990000</v>
      </c>
      <c r="C29" s="42">
        <v>3990000</v>
      </c>
      <c r="D29" s="3">
        <v>3790000</v>
      </c>
      <c r="E29" s="38">
        <v>3890000</v>
      </c>
      <c r="F29" s="34">
        <v>3850000</v>
      </c>
      <c r="G29" s="4" t="s">
        <v>179</v>
      </c>
    </row>
    <row r="30" spans="1:8" x14ac:dyDescent="0.2">
      <c r="A30" t="s">
        <v>122</v>
      </c>
      <c r="B30" s="37">
        <v>2690000</v>
      </c>
      <c r="C30" s="37">
        <v>2690000</v>
      </c>
      <c r="D30" s="39">
        <v>2690000</v>
      </c>
      <c r="E30" s="38">
        <v>2570000</v>
      </c>
      <c r="F30" s="39">
        <v>2690000</v>
      </c>
      <c r="G30" s="4">
        <v>2750000</v>
      </c>
    </row>
    <row r="31" spans="1:8" x14ac:dyDescent="0.2">
      <c r="A31" t="s">
        <v>123</v>
      </c>
      <c r="B31" s="3">
        <v>18190000</v>
      </c>
      <c r="C31" s="42">
        <v>18190000</v>
      </c>
      <c r="D31" s="34">
        <v>18290000</v>
      </c>
      <c r="E31" s="37"/>
      <c r="F31" s="34">
        <v>18490000</v>
      </c>
      <c r="G31" s="4">
        <v>17750000</v>
      </c>
    </row>
    <row r="32" spans="1:8" x14ac:dyDescent="0.2">
      <c r="A32" t="s">
        <v>124</v>
      </c>
      <c r="B32" s="3">
        <v>23190000</v>
      </c>
      <c r="C32" s="38">
        <v>23190000</v>
      </c>
      <c r="D32" s="3">
        <v>23190000</v>
      </c>
      <c r="E32" s="37"/>
      <c r="F32" s="34">
        <v>23290000</v>
      </c>
      <c r="G32" s="3">
        <v>22990000</v>
      </c>
    </row>
    <row r="33" spans="1:7" x14ac:dyDescent="0.2">
      <c r="A33" t="s">
        <v>125</v>
      </c>
      <c r="B33" s="3">
        <v>26890000</v>
      </c>
      <c r="C33" s="37">
        <v>26890000</v>
      </c>
      <c r="D33" s="34">
        <v>26590000</v>
      </c>
      <c r="E33" s="37"/>
      <c r="F33" s="34">
        <v>26990000</v>
      </c>
      <c r="G33" s="4">
        <v>26190000</v>
      </c>
    </row>
    <row r="34" spans="1:7" x14ac:dyDescent="0.2">
      <c r="A34" t="s">
        <v>126</v>
      </c>
      <c r="B34" s="3">
        <v>31190000</v>
      </c>
      <c r="C34" s="38">
        <v>31190000</v>
      </c>
      <c r="D34" s="4">
        <v>31090000</v>
      </c>
      <c r="E34" s="37"/>
      <c r="F34" s="34">
        <v>31590000</v>
      </c>
      <c r="G34" s="3">
        <v>30790000</v>
      </c>
    </row>
    <row r="35" spans="1:7" x14ac:dyDescent="0.2">
      <c r="A35" t="s">
        <v>127</v>
      </c>
      <c r="B35" s="37">
        <v>38290000</v>
      </c>
      <c r="C35" s="37">
        <v>38290000</v>
      </c>
      <c r="D35" s="4">
        <v>38290000</v>
      </c>
      <c r="E35" s="37"/>
      <c r="F35" s="34">
        <v>38490000</v>
      </c>
      <c r="G35" s="4">
        <v>37790000</v>
      </c>
    </row>
  </sheetData>
  <pageMargins left="0.7" right="0.7" top="0.75" bottom="0.75" header="0.3" footer="0.3"/>
  <pageSetup orientation="portrait" horizontalDpi="0" verticalDpi="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D82B-47EF-AD4A-AF7A-4771C70C3813}">
  <sheetPr codeName="Sheet18"/>
  <dimension ref="A1:L35"/>
  <sheetViews>
    <sheetView showRuler="0" showWhiteSpace="0" zoomScale="113" zoomScaleNormal="130" workbookViewId="0">
      <pane xSplit="1" topLeftCell="B1" activePane="topRight" state="frozen"/>
      <selection pane="topRight" activeCell="F29" sqref="F29"/>
    </sheetView>
  </sheetViews>
  <sheetFormatPr baseColWidth="10" defaultColWidth="11" defaultRowHeight="16" x14ac:dyDescent="0.2"/>
  <cols>
    <col min="1" max="1" width="25.33203125" bestFit="1" customWidth="1"/>
    <col min="2" max="2" width="10.83203125" customWidth="1"/>
    <col min="11" max="11" width="23.1640625" customWidth="1"/>
  </cols>
  <sheetData>
    <row r="1" spans="1:12" x14ac:dyDescent="0.2">
      <c r="B1" t="s">
        <v>1</v>
      </c>
      <c r="C1" t="s">
        <v>0</v>
      </c>
      <c r="D1" t="s">
        <v>2</v>
      </c>
      <c r="E1" t="s">
        <v>6</v>
      </c>
      <c r="F1" t="s">
        <v>3</v>
      </c>
      <c r="G1" t="s">
        <v>100</v>
      </c>
    </row>
    <row r="2" spans="1:12" x14ac:dyDescent="0.2">
      <c r="A2" t="s">
        <v>102</v>
      </c>
      <c r="B2" s="37">
        <v>19690000</v>
      </c>
      <c r="C2" s="37">
        <v>19690000</v>
      </c>
      <c r="D2" s="42">
        <v>19690000</v>
      </c>
      <c r="E2" s="37">
        <v>19490000</v>
      </c>
      <c r="F2" s="40">
        <v>19190000</v>
      </c>
      <c r="G2" s="4">
        <v>19390000</v>
      </c>
    </row>
    <row r="3" spans="1:12" x14ac:dyDescent="0.2">
      <c r="A3" t="s">
        <v>103</v>
      </c>
      <c r="B3" s="37">
        <v>22690000</v>
      </c>
      <c r="C3" s="37">
        <v>22690000</v>
      </c>
      <c r="D3" s="42">
        <v>22590000</v>
      </c>
      <c r="E3" s="37">
        <v>22490000</v>
      </c>
      <c r="F3" s="38">
        <v>22090000</v>
      </c>
      <c r="G3" s="4">
        <v>22250000</v>
      </c>
      <c r="J3" t="s">
        <v>140</v>
      </c>
      <c r="K3" t="s">
        <v>141</v>
      </c>
      <c r="L3" s="35" t="b">
        <v>1</v>
      </c>
    </row>
    <row r="4" spans="1:12" x14ac:dyDescent="0.2">
      <c r="A4" t="s">
        <v>104</v>
      </c>
      <c r="B4" s="3">
        <v>24890000</v>
      </c>
      <c r="C4" s="42">
        <v>24890000</v>
      </c>
      <c r="D4" s="42">
        <v>24790000</v>
      </c>
      <c r="E4" s="37">
        <v>23990000</v>
      </c>
      <c r="F4" s="40">
        <v>24290000</v>
      </c>
      <c r="G4" s="3">
        <v>24290000</v>
      </c>
      <c r="J4" t="s">
        <v>1</v>
      </c>
      <c r="K4" t="s">
        <v>145</v>
      </c>
      <c r="L4" s="35" t="b">
        <v>1</v>
      </c>
    </row>
    <row r="5" spans="1:12" x14ac:dyDescent="0.2">
      <c r="A5" t="s">
        <v>105</v>
      </c>
      <c r="B5" s="3">
        <v>29490000</v>
      </c>
      <c r="C5" s="42">
        <v>29490000</v>
      </c>
      <c r="D5" s="3">
        <v>29290000</v>
      </c>
      <c r="E5" s="40">
        <v>28700000</v>
      </c>
      <c r="F5" s="40">
        <v>28890000</v>
      </c>
      <c r="G5" s="4">
        <v>28850000</v>
      </c>
      <c r="J5" t="s">
        <v>2</v>
      </c>
      <c r="K5" t="s">
        <v>180</v>
      </c>
      <c r="L5" s="35" t="b">
        <v>1</v>
      </c>
    </row>
    <row r="6" spans="1:12" x14ac:dyDescent="0.2">
      <c r="A6" t="s">
        <v>34</v>
      </c>
      <c r="B6" s="3">
        <v>19890000</v>
      </c>
      <c r="C6" s="42">
        <v>19890000</v>
      </c>
      <c r="D6" s="4">
        <v>19890000</v>
      </c>
      <c r="E6" s="37">
        <v>19690000</v>
      </c>
      <c r="F6" s="39">
        <v>19890000</v>
      </c>
      <c r="G6" s="4">
        <v>19390000</v>
      </c>
      <c r="J6" t="s">
        <v>6</v>
      </c>
      <c r="K6" t="s">
        <v>181</v>
      </c>
      <c r="L6" s="35" t="b">
        <v>1</v>
      </c>
    </row>
    <row r="7" spans="1:12" x14ac:dyDescent="0.2">
      <c r="A7" t="s">
        <v>40</v>
      </c>
      <c r="B7" s="3">
        <v>17090000</v>
      </c>
      <c r="C7" s="42">
        <v>17090000</v>
      </c>
      <c r="D7" s="34">
        <v>16890000</v>
      </c>
      <c r="E7" s="37">
        <v>17690000</v>
      </c>
      <c r="F7" s="39">
        <v>17190000</v>
      </c>
      <c r="G7" s="4">
        <v>17290000</v>
      </c>
      <c r="J7" t="s">
        <v>3</v>
      </c>
      <c r="K7" t="s">
        <v>143</v>
      </c>
      <c r="L7" s="35" t="b">
        <v>1</v>
      </c>
    </row>
    <row r="8" spans="1:12" x14ac:dyDescent="0.2">
      <c r="A8" t="s">
        <v>37</v>
      </c>
      <c r="B8" s="37">
        <v>13890000</v>
      </c>
      <c r="C8" s="37">
        <v>13890000</v>
      </c>
      <c r="D8" s="39">
        <v>13890000</v>
      </c>
      <c r="E8" s="37">
        <v>13690000</v>
      </c>
      <c r="F8" s="34">
        <v>13850000</v>
      </c>
      <c r="G8" s="4">
        <v>13690000</v>
      </c>
      <c r="J8" t="s">
        <v>149</v>
      </c>
      <c r="K8" t="s">
        <v>150</v>
      </c>
      <c r="L8" s="35" t="b">
        <v>1</v>
      </c>
    </row>
    <row r="9" spans="1:12" x14ac:dyDescent="0.2">
      <c r="A9" t="s">
        <v>42</v>
      </c>
      <c r="B9" s="3">
        <v>11590000</v>
      </c>
      <c r="C9" s="42">
        <v>11590000</v>
      </c>
      <c r="D9" s="3">
        <v>10890000</v>
      </c>
      <c r="E9" s="37">
        <v>11390000</v>
      </c>
      <c r="F9" s="34">
        <v>10990000</v>
      </c>
      <c r="G9" s="4">
        <v>12290000</v>
      </c>
    </row>
    <row r="10" spans="1:12" x14ac:dyDescent="0.2">
      <c r="A10" t="s">
        <v>46</v>
      </c>
      <c r="B10" s="3">
        <v>8990000</v>
      </c>
      <c r="C10" s="42">
        <v>8990000</v>
      </c>
      <c r="D10" s="4">
        <v>8840000</v>
      </c>
      <c r="E10" s="37">
        <v>8490000</v>
      </c>
      <c r="F10" s="39">
        <v>8650000</v>
      </c>
      <c r="G10" s="3">
        <v>8690000</v>
      </c>
    </row>
    <row r="11" spans="1:12" x14ac:dyDescent="0.2">
      <c r="A11" t="s">
        <v>107</v>
      </c>
      <c r="B11" s="3" t="s">
        <v>31</v>
      </c>
      <c r="C11" s="37" t="s">
        <v>31</v>
      </c>
      <c r="D11" s="4">
        <v>13890000</v>
      </c>
      <c r="E11" s="40">
        <v>13990000</v>
      </c>
      <c r="F11" s="39">
        <v>14890000</v>
      </c>
      <c r="G11" s="4">
        <v>14290000</v>
      </c>
    </row>
    <row r="12" spans="1:12" x14ac:dyDescent="0.2">
      <c r="A12" t="s">
        <v>108</v>
      </c>
      <c r="B12" s="3">
        <v>12890000</v>
      </c>
      <c r="C12" s="37" t="s">
        <v>31</v>
      </c>
      <c r="D12" s="4">
        <v>12690000</v>
      </c>
      <c r="E12" s="37" t="s">
        <v>33</v>
      </c>
      <c r="F12" s="34">
        <v>12690000</v>
      </c>
      <c r="G12" s="4">
        <v>12650000</v>
      </c>
    </row>
    <row r="13" spans="1:12" x14ac:dyDescent="0.2">
      <c r="A13" t="s">
        <v>109</v>
      </c>
      <c r="B13" s="3">
        <v>9990000</v>
      </c>
      <c r="C13" s="42">
        <v>9990000</v>
      </c>
      <c r="D13" s="3">
        <v>9740000</v>
      </c>
      <c r="E13" s="37">
        <v>9490000</v>
      </c>
      <c r="F13" s="34">
        <v>9690000</v>
      </c>
      <c r="G13" s="4">
        <v>9490000</v>
      </c>
    </row>
    <row r="14" spans="1:12" x14ac:dyDescent="0.2">
      <c r="A14" t="s">
        <v>110</v>
      </c>
      <c r="B14" s="3">
        <v>7190000</v>
      </c>
      <c r="C14" s="42">
        <v>7190000</v>
      </c>
      <c r="D14" s="4">
        <v>7140000</v>
      </c>
      <c r="E14" s="37">
        <v>6990000</v>
      </c>
      <c r="F14" s="39">
        <v>7090000</v>
      </c>
      <c r="G14" s="4">
        <v>7090000</v>
      </c>
    </row>
    <row r="15" spans="1:12" x14ac:dyDescent="0.2">
      <c r="A15" t="s">
        <v>171</v>
      </c>
      <c r="B15" s="3">
        <v>16990000</v>
      </c>
      <c r="C15" s="37" t="s">
        <v>31</v>
      </c>
      <c r="D15" s="4">
        <v>16890000</v>
      </c>
      <c r="E15" s="40">
        <v>16325000</v>
      </c>
      <c r="F15" s="39">
        <v>16790000</v>
      </c>
      <c r="G15" s="3">
        <v>16390000</v>
      </c>
    </row>
    <row r="16" spans="1:12" x14ac:dyDescent="0.2">
      <c r="A16" t="s">
        <v>172</v>
      </c>
      <c r="B16" s="3">
        <v>22490000</v>
      </c>
      <c r="C16" s="42">
        <v>22290000</v>
      </c>
      <c r="D16" s="4">
        <v>22390000</v>
      </c>
      <c r="E16" s="38">
        <v>21275000</v>
      </c>
      <c r="F16" s="39">
        <v>21690000</v>
      </c>
      <c r="G16" s="4">
        <v>21490000</v>
      </c>
    </row>
    <row r="17" spans="1:8" x14ac:dyDescent="0.2">
      <c r="A17" t="s">
        <v>146</v>
      </c>
      <c r="B17" s="37">
        <v>27790000</v>
      </c>
      <c r="C17" s="37">
        <v>27790000</v>
      </c>
      <c r="D17" s="3">
        <v>27590000</v>
      </c>
      <c r="E17" s="40">
        <v>27215000</v>
      </c>
      <c r="F17" s="39">
        <v>27590000</v>
      </c>
      <c r="G17" s="4">
        <v>27190000</v>
      </c>
    </row>
    <row r="18" spans="1:8" x14ac:dyDescent="0.2">
      <c r="A18" t="s">
        <v>148</v>
      </c>
      <c r="B18" s="3">
        <v>37290000</v>
      </c>
      <c r="C18" s="3">
        <v>37290000</v>
      </c>
      <c r="D18" s="4">
        <v>37690000</v>
      </c>
      <c r="E18" s="37">
        <v>36490000</v>
      </c>
      <c r="F18" s="39">
        <v>36990000</v>
      </c>
      <c r="G18" s="4">
        <v>36890000</v>
      </c>
    </row>
    <row r="19" spans="1:8" x14ac:dyDescent="0.2">
      <c r="A19" t="s">
        <v>111</v>
      </c>
      <c r="B19" s="3">
        <v>6090000</v>
      </c>
      <c r="C19" s="3">
        <v>6090000</v>
      </c>
      <c r="D19" s="4">
        <v>5940000</v>
      </c>
      <c r="E19" s="40">
        <v>5690000</v>
      </c>
      <c r="F19" s="39">
        <v>5990000</v>
      </c>
      <c r="G19" s="4">
        <v>5890000</v>
      </c>
    </row>
    <row r="20" spans="1:8" x14ac:dyDescent="0.2">
      <c r="A20" t="s">
        <v>112</v>
      </c>
      <c r="B20" s="3">
        <v>7490000</v>
      </c>
      <c r="C20" s="3">
        <v>7490000</v>
      </c>
      <c r="D20" s="4">
        <v>7340000</v>
      </c>
      <c r="E20" s="37">
        <v>7190000</v>
      </c>
      <c r="F20" s="39">
        <v>7390000</v>
      </c>
      <c r="G20" s="4">
        <v>7390000</v>
      </c>
    </row>
    <row r="21" spans="1:8" x14ac:dyDescent="0.2">
      <c r="A21" t="s">
        <v>113</v>
      </c>
      <c r="B21" s="3">
        <v>6990000</v>
      </c>
      <c r="C21" s="3">
        <v>6990000</v>
      </c>
      <c r="D21" s="4">
        <v>6940000</v>
      </c>
      <c r="E21" s="37">
        <v>6590000</v>
      </c>
      <c r="F21" s="34">
        <v>6990000</v>
      </c>
      <c r="G21" s="4">
        <v>6790000</v>
      </c>
    </row>
    <row r="22" spans="1:8" x14ac:dyDescent="0.2">
      <c r="A22" t="s">
        <v>114</v>
      </c>
      <c r="B22" s="3">
        <v>8290000</v>
      </c>
      <c r="C22" s="37" t="s">
        <v>31</v>
      </c>
      <c r="D22" s="4">
        <v>8140000</v>
      </c>
      <c r="E22" s="40">
        <v>7990000</v>
      </c>
      <c r="F22" s="39">
        <v>8190000</v>
      </c>
      <c r="G22" s="4">
        <v>8090000</v>
      </c>
    </row>
    <row r="23" spans="1:8" x14ac:dyDescent="0.2">
      <c r="A23" t="s">
        <v>115</v>
      </c>
      <c r="B23" s="3">
        <v>9890000</v>
      </c>
      <c r="C23" s="3">
        <v>9890000</v>
      </c>
      <c r="D23" s="4">
        <v>9440000</v>
      </c>
      <c r="E23" s="40">
        <v>8990000</v>
      </c>
      <c r="F23" s="34">
        <v>9590000</v>
      </c>
      <c r="G23" s="4">
        <v>9390000</v>
      </c>
    </row>
    <row r="24" spans="1:8" x14ac:dyDescent="0.2">
      <c r="A24" t="s">
        <v>116</v>
      </c>
      <c r="B24" s="3">
        <v>12490000</v>
      </c>
      <c r="C24" s="37" t="s">
        <v>31</v>
      </c>
      <c r="D24" s="4">
        <v>12190000</v>
      </c>
      <c r="E24" s="40">
        <v>11690000</v>
      </c>
      <c r="F24" s="39">
        <v>12590000</v>
      </c>
      <c r="G24" s="4">
        <v>11890000</v>
      </c>
    </row>
    <row r="25" spans="1:8" x14ac:dyDescent="0.2">
      <c r="A25" t="s">
        <v>117</v>
      </c>
      <c r="B25" s="3">
        <v>10890000</v>
      </c>
      <c r="C25" s="3">
        <v>10890000</v>
      </c>
      <c r="D25" s="4">
        <v>10490000</v>
      </c>
      <c r="E25" s="40">
        <v>9790000</v>
      </c>
      <c r="F25" s="34">
        <v>10690000</v>
      </c>
      <c r="G25" s="4">
        <v>10390000</v>
      </c>
    </row>
    <row r="26" spans="1:8" x14ac:dyDescent="0.2">
      <c r="A26" t="s">
        <v>118</v>
      </c>
      <c r="B26" s="3">
        <v>13690000</v>
      </c>
      <c r="C26" s="37" t="s">
        <v>31</v>
      </c>
      <c r="D26" s="4">
        <v>13390000</v>
      </c>
      <c r="E26" s="40">
        <v>12690000</v>
      </c>
      <c r="F26" s="39" t="s">
        <v>31</v>
      </c>
      <c r="G26" s="4">
        <v>12890000</v>
      </c>
    </row>
    <row r="27" spans="1:8" x14ac:dyDescent="0.2">
      <c r="A27" t="s">
        <v>119</v>
      </c>
      <c r="B27" s="3">
        <v>21190000</v>
      </c>
      <c r="C27" s="3">
        <v>21190000</v>
      </c>
      <c r="D27" s="4">
        <v>20590000</v>
      </c>
      <c r="E27" s="40">
        <v>19990000</v>
      </c>
      <c r="F27" s="39">
        <v>21290000</v>
      </c>
      <c r="G27" s="4">
        <v>20890000</v>
      </c>
    </row>
    <row r="28" spans="1:8" x14ac:dyDescent="0.2">
      <c r="A28" t="s">
        <v>120</v>
      </c>
      <c r="B28" s="37">
        <v>5690000</v>
      </c>
      <c r="C28" s="37">
        <v>5690000</v>
      </c>
      <c r="D28" s="39">
        <v>5640000</v>
      </c>
      <c r="E28" s="38">
        <v>5290000</v>
      </c>
      <c r="F28" s="39">
        <v>5550000</v>
      </c>
      <c r="G28" s="4">
        <v>5450000</v>
      </c>
      <c r="H28" s="41"/>
    </row>
    <row r="29" spans="1:8" x14ac:dyDescent="0.2">
      <c r="A29" t="s">
        <v>121</v>
      </c>
      <c r="B29" s="37">
        <v>3990000</v>
      </c>
      <c r="C29" s="37">
        <v>3990000</v>
      </c>
      <c r="D29" s="25">
        <v>3790000</v>
      </c>
      <c r="E29" s="40">
        <v>3890000</v>
      </c>
      <c r="F29" s="39">
        <v>3850000</v>
      </c>
      <c r="G29" s="4" t="s">
        <v>179</v>
      </c>
    </row>
    <row r="30" spans="1:8" x14ac:dyDescent="0.2">
      <c r="A30" t="s">
        <v>122</v>
      </c>
      <c r="B30" s="37">
        <v>2690000</v>
      </c>
      <c r="C30" s="37">
        <v>2690000</v>
      </c>
      <c r="D30" s="39">
        <v>2690000</v>
      </c>
      <c r="E30" s="38">
        <v>2690000</v>
      </c>
      <c r="F30" s="39">
        <v>2690000</v>
      </c>
      <c r="G30" s="4">
        <v>2750000</v>
      </c>
    </row>
    <row r="31" spans="1:8" x14ac:dyDescent="0.2">
      <c r="A31" t="s">
        <v>123</v>
      </c>
      <c r="B31" s="3">
        <v>18490000</v>
      </c>
      <c r="C31" s="42">
        <v>18490000</v>
      </c>
      <c r="D31" s="39">
        <v>18290000</v>
      </c>
      <c r="E31" s="37"/>
      <c r="F31" s="39">
        <v>18490000</v>
      </c>
      <c r="G31" s="4">
        <v>17750000</v>
      </c>
    </row>
    <row r="32" spans="1:8" x14ac:dyDescent="0.2">
      <c r="A32" t="s">
        <v>124</v>
      </c>
      <c r="B32" s="3">
        <v>23090000</v>
      </c>
      <c r="C32" s="38">
        <v>23090000</v>
      </c>
      <c r="D32" s="3">
        <v>22790000</v>
      </c>
      <c r="E32" s="37"/>
      <c r="F32" s="39">
        <v>23290000</v>
      </c>
      <c r="G32" s="4">
        <v>22990000</v>
      </c>
    </row>
    <row r="33" spans="1:7" x14ac:dyDescent="0.2">
      <c r="A33" t="s">
        <v>125</v>
      </c>
      <c r="B33" s="3">
        <v>26490000</v>
      </c>
      <c r="C33" s="42">
        <v>26490000</v>
      </c>
      <c r="D33" s="34">
        <v>26190000</v>
      </c>
      <c r="E33" s="37"/>
      <c r="F33" s="34">
        <v>26690000</v>
      </c>
      <c r="G33" s="4">
        <v>26190000</v>
      </c>
    </row>
    <row r="34" spans="1:7" x14ac:dyDescent="0.2">
      <c r="A34" t="s">
        <v>126</v>
      </c>
      <c r="B34" s="3">
        <v>31390000</v>
      </c>
      <c r="C34" s="38">
        <v>31390000</v>
      </c>
      <c r="D34" s="4">
        <v>31090000</v>
      </c>
      <c r="E34" s="37"/>
      <c r="F34" s="39">
        <v>31590000</v>
      </c>
      <c r="G34" s="4">
        <v>30790000</v>
      </c>
    </row>
    <row r="35" spans="1:7" x14ac:dyDescent="0.2">
      <c r="A35" t="s">
        <v>127</v>
      </c>
      <c r="B35" s="37">
        <v>38290000</v>
      </c>
      <c r="C35" s="37">
        <v>38290000</v>
      </c>
      <c r="D35" s="4">
        <v>38290000</v>
      </c>
      <c r="E35" s="37"/>
      <c r="F35" s="39">
        <v>38490000</v>
      </c>
      <c r="G35" s="4">
        <v>37790000</v>
      </c>
    </row>
  </sheetData>
  <pageMargins left="0.7" right="0.7" top="0.75" bottom="0.75" header="0.3" footer="0.3"/>
  <pageSetup orientation="portrait" horizontalDpi="0" verticalDpi="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9AF26-6BDF-4021-84DF-A0FA4DE6FFEA}">
  <sheetPr codeName="Sheet19"/>
  <dimension ref="A1:L35"/>
  <sheetViews>
    <sheetView topLeftCell="A5" workbookViewId="0">
      <selection activeCell="L3" sqref="L3:L8"/>
    </sheetView>
  </sheetViews>
  <sheetFormatPr baseColWidth="10" defaultColWidth="8.83203125" defaultRowHeight="16" x14ac:dyDescent="0.2"/>
  <cols>
    <col min="1" max="1" width="25.1640625" bestFit="1" customWidth="1"/>
    <col min="2" max="2" width="13" customWidth="1"/>
    <col min="3" max="7" width="10.1640625" bestFit="1" customWidth="1"/>
  </cols>
  <sheetData>
    <row r="1" spans="1:12" x14ac:dyDescent="0.2">
      <c r="B1" t="s">
        <v>1</v>
      </c>
      <c r="C1" t="s">
        <v>0</v>
      </c>
      <c r="D1" t="s">
        <v>2</v>
      </c>
      <c r="E1" t="s">
        <v>6</v>
      </c>
      <c r="F1" t="s">
        <v>3</v>
      </c>
      <c r="G1" t="s">
        <v>100</v>
      </c>
    </row>
    <row r="2" spans="1:12" x14ac:dyDescent="0.2">
      <c r="A2" t="s">
        <v>102</v>
      </c>
      <c r="B2" s="3">
        <v>19590000</v>
      </c>
      <c r="C2" s="42">
        <v>19590000</v>
      </c>
      <c r="D2" s="42">
        <v>19490000</v>
      </c>
      <c r="E2" s="37">
        <v>19490000</v>
      </c>
      <c r="F2" s="40">
        <v>19190000</v>
      </c>
      <c r="G2" s="34" t="s">
        <v>182</v>
      </c>
    </row>
    <row r="3" spans="1:12" x14ac:dyDescent="0.2">
      <c r="A3" t="s">
        <v>103</v>
      </c>
      <c r="B3" s="3">
        <v>22590000</v>
      </c>
      <c r="C3" s="42">
        <v>22590000</v>
      </c>
      <c r="D3" s="42">
        <v>22490000</v>
      </c>
      <c r="E3" s="37">
        <v>22490000</v>
      </c>
      <c r="F3" s="40">
        <v>22090000</v>
      </c>
      <c r="G3" s="4">
        <v>22250000</v>
      </c>
      <c r="J3" t="s">
        <v>140</v>
      </c>
      <c r="K3" t="s">
        <v>141</v>
      </c>
      <c r="L3" s="35" t="b">
        <v>1</v>
      </c>
    </row>
    <row r="4" spans="1:12" x14ac:dyDescent="0.2">
      <c r="A4" t="s">
        <v>104</v>
      </c>
      <c r="B4" s="37">
        <v>24890000</v>
      </c>
      <c r="C4" s="37">
        <v>24890000</v>
      </c>
      <c r="D4" s="43">
        <v>24790000</v>
      </c>
      <c r="E4" s="37">
        <v>24490000</v>
      </c>
      <c r="F4" s="40">
        <v>24290000</v>
      </c>
      <c r="G4" s="4">
        <v>24290000</v>
      </c>
      <c r="J4" t="s">
        <v>1</v>
      </c>
      <c r="K4" t="s">
        <v>145</v>
      </c>
      <c r="L4" s="35" t="b">
        <v>1</v>
      </c>
    </row>
    <row r="5" spans="1:12" x14ac:dyDescent="0.2">
      <c r="A5" t="s">
        <v>105</v>
      </c>
      <c r="B5" s="3">
        <v>29390000</v>
      </c>
      <c r="C5" s="42">
        <v>29390000</v>
      </c>
      <c r="D5" s="25">
        <v>29290000</v>
      </c>
      <c r="E5" s="40">
        <v>28700000</v>
      </c>
      <c r="F5" s="40">
        <v>28890000</v>
      </c>
      <c r="G5" s="4">
        <v>28850000</v>
      </c>
      <c r="J5" t="s">
        <v>2</v>
      </c>
      <c r="K5" t="s">
        <v>180</v>
      </c>
      <c r="L5" s="35" t="b">
        <v>1</v>
      </c>
    </row>
    <row r="6" spans="1:12" x14ac:dyDescent="0.2">
      <c r="A6" t="s">
        <v>34</v>
      </c>
      <c r="B6" s="37">
        <v>19890000</v>
      </c>
      <c r="C6" s="37">
        <v>19890000</v>
      </c>
      <c r="D6" s="3">
        <v>19690000</v>
      </c>
      <c r="E6" s="37">
        <v>19690000</v>
      </c>
      <c r="F6" s="39">
        <v>19890000</v>
      </c>
      <c r="G6" s="4">
        <v>19390000</v>
      </c>
      <c r="J6" t="s">
        <v>6</v>
      </c>
      <c r="K6" t="s">
        <v>181</v>
      </c>
      <c r="L6" s="35" t="b">
        <v>1</v>
      </c>
    </row>
    <row r="7" spans="1:12" x14ac:dyDescent="0.2">
      <c r="A7" t="s">
        <v>40</v>
      </c>
      <c r="B7" s="37">
        <v>17090000</v>
      </c>
      <c r="C7" s="37">
        <v>17090000</v>
      </c>
      <c r="D7" s="39">
        <v>16890000</v>
      </c>
      <c r="E7" s="37">
        <v>17690000</v>
      </c>
      <c r="F7" s="39">
        <v>17190000</v>
      </c>
      <c r="G7" s="4">
        <v>17290000</v>
      </c>
      <c r="J7" t="s">
        <v>3</v>
      </c>
      <c r="K7" t="s">
        <v>143</v>
      </c>
      <c r="L7" s="35" t="b">
        <v>1</v>
      </c>
    </row>
    <row r="8" spans="1:12" x14ac:dyDescent="0.2">
      <c r="A8" t="s">
        <v>37</v>
      </c>
      <c r="B8" s="37">
        <v>13890000</v>
      </c>
      <c r="C8" s="37">
        <v>13890000</v>
      </c>
      <c r="D8" s="34">
        <v>13790000</v>
      </c>
      <c r="E8" s="37">
        <v>13690000</v>
      </c>
      <c r="F8" s="39">
        <v>13850000</v>
      </c>
      <c r="G8" s="4">
        <v>13690000</v>
      </c>
      <c r="J8" t="s">
        <v>149</v>
      </c>
      <c r="K8" t="s">
        <v>150</v>
      </c>
      <c r="L8" s="35" t="b">
        <v>1</v>
      </c>
    </row>
    <row r="9" spans="1:12" x14ac:dyDescent="0.2">
      <c r="A9" t="s">
        <v>42</v>
      </c>
      <c r="B9" s="37">
        <v>11590000</v>
      </c>
      <c r="C9" s="37">
        <v>11590000</v>
      </c>
      <c r="D9" s="3">
        <v>10990000</v>
      </c>
      <c r="E9" s="37">
        <v>11390000</v>
      </c>
      <c r="F9" s="39">
        <v>10990000</v>
      </c>
      <c r="G9" s="4">
        <v>12290000</v>
      </c>
    </row>
    <row r="10" spans="1:12" x14ac:dyDescent="0.2">
      <c r="A10" t="s">
        <v>46</v>
      </c>
      <c r="B10" s="37">
        <v>8990000</v>
      </c>
      <c r="C10" s="37">
        <v>8990000</v>
      </c>
      <c r="D10" s="4">
        <v>8840000</v>
      </c>
      <c r="E10" s="37">
        <v>8490000</v>
      </c>
      <c r="F10" s="39">
        <v>8650000</v>
      </c>
      <c r="G10" s="3">
        <v>8790000</v>
      </c>
    </row>
    <row r="11" spans="1:12" x14ac:dyDescent="0.2">
      <c r="A11" t="s">
        <v>107</v>
      </c>
      <c r="B11" s="37" t="s">
        <v>31</v>
      </c>
      <c r="C11" s="37" t="s">
        <v>31</v>
      </c>
      <c r="D11" s="4" t="s">
        <v>31</v>
      </c>
      <c r="E11" s="40">
        <v>13990000</v>
      </c>
      <c r="F11" s="39">
        <v>14890000</v>
      </c>
      <c r="G11" s="4">
        <v>14290000</v>
      </c>
    </row>
    <row r="12" spans="1:12" x14ac:dyDescent="0.2">
      <c r="A12" t="s">
        <v>108</v>
      </c>
      <c r="B12" s="37">
        <v>12890000</v>
      </c>
      <c r="C12" s="37" t="s">
        <v>31</v>
      </c>
      <c r="D12" s="4">
        <v>12690000</v>
      </c>
      <c r="E12" s="37" t="s">
        <v>33</v>
      </c>
      <c r="F12" s="39">
        <v>12690000</v>
      </c>
      <c r="G12" s="4">
        <v>12650000</v>
      </c>
    </row>
    <row r="13" spans="1:12" x14ac:dyDescent="0.2">
      <c r="A13" t="s">
        <v>109</v>
      </c>
      <c r="B13" s="37">
        <v>9990000</v>
      </c>
      <c r="C13" s="37">
        <v>9990000</v>
      </c>
      <c r="D13" s="25">
        <v>9740000</v>
      </c>
      <c r="E13" s="37">
        <v>9490000</v>
      </c>
      <c r="F13" s="39">
        <v>9690000</v>
      </c>
      <c r="G13" s="4">
        <v>9490000</v>
      </c>
    </row>
    <row r="14" spans="1:12" x14ac:dyDescent="0.2">
      <c r="A14" t="s">
        <v>110</v>
      </c>
      <c r="B14" s="37">
        <v>7190000</v>
      </c>
      <c r="C14" s="37">
        <v>7190000</v>
      </c>
      <c r="D14" s="4">
        <v>7140000</v>
      </c>
      <c r="E14" s="37">
        <v>6990000</v>
      </c>
      <c r="F14" s="39">
        <v>7090000</v>
      </c>
      <c r="G14" s="4">
        <v>7090000</v>
      </c>
    </row>
    <row r="15" spans="1:12" x14ac:dyDescent="0.2">
      <c r="A15" t="s">
        <v>171</v>
      </c>
      <c r="B15" s="37">
        <v>16990000</v>
      </c>
      <c r="C15" s="37" t="s">
        <v>31</v>
      </c>
      <c r="D15" s="4">
        <v>16890000</v>
      </c>
      <c r="E15" s="40">
        <v>16325000</v>
      </c>
      <c r="F15" s="34">
        <v>16790000</v>
      </c>
      <c r="G15" s="4">
        <v>16390000</v>
      </c>
    </row>
    <row r="16" spans="1:12" x14ac:dyDescent="0.2">
      <c r="A16" t="s">
        <v>172</v>
      </c>
      <c r="B16" s="37">
        <v>22490000</v>
      </c>
      <c r="C16" s="37">
        <v>22490000</v>
      </c>
      <c r="D16" s="3">
        <v>21890000</v>
      </c>
      <c r="E16" s="40">
        <v>21275000</v>
      </c>
      <c r="F16" s="39">
        <v>21690000</v>
      </c>
      <c r="G16" s="3">
        <v>21990000</v>
      </c>
    </row>
    <row r="17" spans="1:7" x14ac:dyDescent="0.2">
      <c r="A17" t="s">
        <v>146</v>
      </c>
      <c r="B17" s="37">
        <v>27790000</v>
      </c>
      <c r="C17" s="37">
        <v>27790000</v>
      </c>
      <c r="D17" s="25">
        <v>27590000</v>
      </c>
      <c r="E17" s="40">
        <v>27215000</v>
      </c>
      <c r="F17" s="39">
        <v>27590000</v>
      </c>
      <c r="G17" s="4">
        <v>27190000</v>
      </c>
    </row>
    <row r="18" spans="1:7" x14ac:dyDescent="0.2">
      <c r="A18" t="s">
        <v>148</v>
      </c>
      <c r="B18" s="37">
        <v>37290000</v>
      </c>
      <c r="C18" s="37">
        <v>37290000</v>
      </c>
      <c r="D18" s="3">
        <v>36790000</v>
      </c>
      <c r="E18" s="37">
        <v>36490000</v>
      </c>
      <c r="F18" s="39">
        <v>36990000</v>
      </c>
      <c r="G18" s="4">
        <v>36890000</v>
      </c>
    </row>
    <row r="19" spans="1:7" x14ac:dyDescent="0.2">
      <c r="A19" t="s">
        <v>111</v>
      </c>
      <c r="B19" s="37">
        <v>6090000</v>
      </c>
      <c r="C19" s="37">
        <v>6090000</v>
      </c>
      <c r="D19" s="4">
        <v>5940000</v>
      </c>
      <c r="E19" s="40">
        <v>5690000</v>
      </c>
      <c r="F19" s="34">
        <v>6190000</v>
      </c>
      <c r="G19" s="4">
        <v>5890000</v>
      </c>
    </row>
    <row r="20" spans="1:7" x14ac:dyDescent="0.2">
      <c r="A20" t="s">
        <v>112</v>
      </c>
      <c r="B20" s="37">
        <v>7490000</v>
      </c>
      <c r="C20" s="37">
        <v>7490000</v>
      </c>
      <c r="D20" s="4">
        <v>7340000</v>
      </c>
      <c r="E20" s="37">
        <v>7190000</v>
      </c>
      <c r="F20" s="39">
        <v>7390000</v>
      </c>
      <c r="G20" s="4">
        <v>7390000</v>
      </c>
    </row>
    <row r="21" spans="1:7" x14ac:dyDescent="0.2">
      <c r="A21" t="s">
        <v>113</v>
      </c>
      <c r="B21" s="37">
        <v>6990000</v>
      </c>
      <c r="C21" s="37">
        <v>6990000</v>
      </c>
      <c r="D21" s="4">
        <v>6940000</v>
      </c>
      <c r="E21" s="37">
        <v>6590000</v>
      </c>
      <c r="F21" s="39">
        <v>6990000</v>
      </c>
      <c r="G21" s="34">
        <v>6390000</v>
      </c>
    </row>
    <row r="22" spans="1:7" x14ac:dyDescent="0.2">
      <c r="A22" t="s">
        <v>114</v>
      </c>
      <c r="B22" s="37">
        <v>8290000</v>
      </c>
      <c r="C22" s="37" t="s">
        <v>31</v>
      </c>
      <c r="D22" s="4">
        <v>8140000</v>
      </c>
      <c r="E22" s="40">
        <v>7990000</v>
      </c>
      <c r="F22" s="39">
        <v>8190000</v>
      </c>
      <c r="G22" s="4">
        <v>8090000</v>
      </c>
    </row>
    <row r="23" spans="1:7" x14ac:dyDescent="0.2">
      <c r="A23" t="s">
        <v>115</v>
      </c>
      <c r="B23" s="37">
        <v>9890000</v>
      </c>
      <c r="C23" s="37">
        <v>9890000</v>
      </c>
      <c r="D23" s="4">
        <v>9440000</v>
      </c>
      <c r="E23" s="40">
        <v>8990000</v>
      </c>
      <c r="F23" s="39">
        <v>9590000</v>
      </c>
      <c r="G23" s="4">
        <v>9390000</v>
      </c>
    </row>
    <row r="24" spans="1:7" x14ac:dyDescent="0.2">
      <c r="A24" t="s">
        <v>116</v>
      </c>
      <c r="B24" s="37">
        <v>12490000</v>
      </c>
      <c r="C24" s="37" t="s">
        <v>31</v>
      </c>
      <c r="D24" s="4">
        <v>12190000</v>
      </c>
      <c r="E24" s="40">
        <v>11690000</v>
      </c>
      <c r="F24" s="39">
        <v>12590000</v>
      </c>
      <c r="G24" s="4">
        <v>11890000</v>
      </c>
    </row>
    <row r="25" spans="1:7" x14ac:dyDescent="0.2">
      <c r="A25" t="s">
        <v>117</v>
      </c>
      <c r="B25" s="37">
        <v>10890000</v>
      </c>
      <c r="C25" s="37">
        <v>10890000</v>
      </c>
      <c r="D25" s="4">
        <v>10490000</v>
      </c>
      <c r="E25" s="40">
        <v>9790000</v>
      </c>
      <c r="F25" s="39">
        <v>10690000</v>
      </c>
      <c r="G25" s="4">
        <v>10390000</v>
      </c>
    </row>
    <row r="26" spans="1:7" x14ac:dyDescent="0.2">
      <c r="A26" t="s">
        <v>118</v>
      </c>
      <c r="B26" s="37">
        <v>13690000</v>
      </c>
      <c r="C26" s="37" t="s">
        <v>31</v>
      </c>
      <c r="D26" s="4">
        <v>13390000</v>
      </c>
      <c r="E26" s="40">
        <v>12690000</v>
      </c>
      <c r="F26" s="39" t="s">
        <v>31</v>
      </c>
      <c r="G26" s="4">
        <v>12890000</v>
      </c>
    </row>
    <row r="27" spans="1:7" x14ac:dyDescent="0.2">
      <c r="A27" t="s">
        <v>119</v>
      </c>
      <c r="B27" s="37">
        <v>21190000</v>
      </c>
      <c r="C27" s="37">
        <v>21190000</v>
      </c>
      <c r="D27" s="4">
        <v>20590000</v>
      </c>
      <c r="E27" s="40">
        <v>19990000</v>
      </c>
      <c r="F27" s="39">
        <v>21290000</v>
      </c>
      <c r="G27" s="4">
        <v>20890000</v>
      </c>
    </row>
    <row r="28" spans="1:7" x14ac:dyDescent="0.2">
      <c r="A28" t="s">
        <v>120</v>
      </c>
      <c r="B28" s="37">
        <v>5690000</v>
      </c>
      <c r="C28" s="37">
        <v>5690000</v>
      </c>
      <c r="D28" s="39">
        <v>5640000</v>
      </c>
      <c r="E28" s="38">
        <v>5390000</v>
      </c>
      <c r="F28" s="39">
        <v>5550000</v>
      </c>
      <c r="G28" s="4">
        <v>5450000</v>
      </c>
    </row>
    <row r="29" spans="1:7" x14ac:dyDescent="0.2">
      <c r="A29" t="s">
        <v>121</v>
      </c>
      <c r="B29" s="3">
        <v>3790000</v>
      </c>
      <c r="C29" s="42">
        <v>3790000</v>
      </c>
      <c r="D29" s="25">
        <v>3790000</v>
      </c>
      <c r="E29" s="40">
        <v>3890000</v>
      </c>
      <c r="F29" s="39">
        <v>3850000</v>
      </c>
      <c r="G29" s="4" t="s">
        <v>179</v>
      </c>
    </row>
    <row r="30" spans="1:7" x14ac:dyDescent="0.2">
      <c r="A30" t="s">
        <v>122</v>
      </c>
      <c r="B30" s="37">
        <v>2690000</v>
      </c>
      <c r="C30" s="37">
        <v>2690000</v>
      </c>
      <c r="D30" s="39">
        <v>2690000</v>
      </c>
      <c r="E30" s="40">
        <v>2690000</v>
      </c>
      <c r="F30" s="39">
        <v>2690000</v>
      </c>
      <c r="G30" s="4">
        <v>2750000</v>
      </c>
    </row>
    <row r="31" spans="1:7" x14ac:dyDescent="0.2">
      <c r="A31" t="s">
        <v>123</v>
      </c>
      <c r="B31" s="37">
        <v>18490000</v>
      </c>
      <c r="C31" s="37">
        <v>18490000</v>
      </c>
      <c r="D31" s="39">
        <v>18290000</v>
      </c>
      <c r="E31" s="37"/>
      <c r="F31" s="39">
        <v>18490000</v>
      </c>
      <c r="G31" s="4">
        <v>17750000</v>
      </c>
    </row>
    <row r="32" spans="1:7" x14ac:dyDescent="0.2">
      <c r="A32" t="s">
        <v>124</v>
      </c>
      <c r="B32" s="37">
        <v>23090000</v>
      </c>
      <c r="C32" s="37">
        <v>23090000</v>
      </c>
      <c r="D32" s="25">
        <v>22790000</v>
      </c>
      <c r="E32" s="37"/>
      <c r="F32" s="39">
        <v>23290000</v>
      </c>
      <c r="G32" s="4">
        <v>22990000</v>
      </c>
    </row>
    <row r="33" spans="1:7" x14ac:dyDescent="0.2">
      <c r="A33" t="s">
        <v>125</v>
      </c>
      <c r="B33" s="37">
        <v>26490000</v>
      </c>
      <c r="C33" s="37">
        <v>26490000</v>
      </c>
      <c r="D33" s="39">
        <v>26190000</v>
      </c>
      <c r="E33" s="37"/>
      <c r="F33" s="39">
        <v>26690000</v>
      </c>
      <c r="G33" s="34">
        <v>26290000</v>
      </c>
    </row>
    <row r="34" spans="1:7" x14ac:dyDescent="0.2">
      <c r="A34" t="s">
        <v>126</v>
      </c>
      <c r="B34" s="37">
        <v>31390000</v>
      </c>
      <c r="C34" s="37">
        <v>31390000</v>
      </c>
      <c r="D34" s="4">
        <v>31090000</v>
      </c>
      <c r="E34" s="37"/>
      <c r="F34" s="39">
        <v>31590000</v>
      </c>
      <c r="G34" s="4">
        <v>30790000</v>
      </c>
    </row>
    <row r="35" spans="1:7" x14ac:dyDescent="0.2">
      <c r="A35" t="s">
        <v>127</v>
      </c>
      <c r="B35" s="37">
        <v>38290000</v>
      </c>
      <c r="C35" s="37">
        <v>38290000</v>
      </c>
      <c r="D35" s="3">
        <v>37890000</v>
      </c>
      <c r="E35" s="37"/>
      <c r="F35" s="39">
        <v>38490000</v>
      </c>
      <c r="G35" s="4">
        <v>37790000</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5ACE-EAE2-8446-BC49-9E395934E943}">
  <sheetPr codeName="Sheet20"/>
  <dimension ref="A1:L41"/>
  <sheetViews>
    <sheetView workbookViewId="0">
      <selection activeCell="F12" sqref="F12"/>
    </sheetView>
  </sheetViews>
  <sheetFormatPr baseColWidth="10" defaultColWidth="8.83203125" defaultRowHeight="15.75" customHeight="1" x14ac:dyDescent="0.2"/>
  <cols>
    <col min="1" max="1" width="25.1640625" bestFit="1" customWidth="1"/>
    <col min="2" max="2" width="13" customWidth="1"/>
    <col min="3" max="7" width="10.1640625" bestFit="1" customWidth="1"/>
  </cols>
  <sheetData>
    <row r="1" spans="1:12" ht="16" x14ac:dyDescent="0.2">
      <c r="B1" t="s">
        <v>1</v>
      </c>
      <c r="C1" t="s">
        <v>0</v>
      </c>
      <c r="D1" t="s">
        <v>2</v>
      </c>
      <c r="E1" t="s">
        <v>6</v>
      </c>
      <c r="F1" t="s">
        <v>3</v>
      </c>
      <c r="G1" t="s">
        <v>100</v>
      </c>
    </row>
    <row r="2" spans="1:12" ht="16" x14ac:dyDescent="0.2">
      <c r="A2" t="s">
        <v>102</v>
      </c>
      <c r="B2" s="37">
        <v>19590000</v>
      </c>
      <c r="C2" s="37">
        <v>19590000</v>
      </c>
      <c r="D2" s="43">
        <v>19490000</v>
      </c>
      <c r="E2" s="37">
        <v>19490000</v>
      </c>
      <c r="F2" s="38">
        <v>19090000</v>
      </c>
      <c r="G2" s="34" t="s">
        <v>183</v>
      </c>
    </row>
    <row r="3" spans="1:12" ht="16" x14ac:dyDescent="0.2">
      <c r="A3" t="s">
        <v>103</v>
      </c>
      <c r="B3" s="37">
        <v>22590000</v>
      </c>
      <c r="C3" s="37">
        <v>22590000</v>
      </c>
      <c r="D3" s="43">
        <v>22490000</v>
      </c>
      <c r="E3" s="37">
        <v>22490000</v>
      </c>
      <c r="F3" s="40">
        <v>22090000</v>
      </c>
      <c r="G3" s="4">
        <v>22250000</v>
      </c>
      <c r="J3" t="s">
        <v>140</v>
      </c>
      <c r="K3" t="s">
        <v>141</v>
      </c>
      <c r="L3" s="35" t="b">
        <v>1</v>
      </c>
    </row>
    <row r="4" spans="1:12" ht="16" x14ac:dyDescent="0.2">
      <c r="A4" t="s">
        <v>104</v>
      </c>
      <c r="B4" s="37">
        <v>24890000</v>
      </c>
      <c r="C4" s="37">
        <v>24890000</v>
      </c>
      <c r="D4" s="43">
        <v>24790000</v>
      </c>
      <c r="E4" s="42">
        <v>23990000</v>
      </c>
      <c r="F4" s="38">
        <v>24390000</v>
      </c>
      <c r="G4" s="3">
        <v>24390000</v>
      </c>
      <c r="J4" t="s">
        <v>1</v>
      </c>
      <c r="K4" t="s">
        <v>145</v>
      </c>
      <c r="L4" s="35" t="b">
        <v>1</v>
      </c>
    </row>
    <row r="5" spans="1:12" ht="16" x14ac:dyDescent="0.2">
      <c r="A5" t="s">
        <v>105</v>
      </c>
      <c r="B5" s="37">
        <v>29390000</v>
      </c>
      <c r="C5" s="37">
        <v>29390000</v>
      </c>
      <c r="D5" s="25">
        <v>29290000</v>
      </c>
      <c r="E5" s="38">
        <v>28690000</v>
      </c>
      <c r="F5" s="38">
        <v>28790000</v>
      </c>
      <c r="G5" s="4">
        <v>28850000</v>
      </c>
      <c r="J5" t="s">
        <v>2</v>
      </c>
      <c r="K5" t="s">
        <v>180</v>
      </c>
      <c r="L5" s="35" t="b">
        <v>1</v>
      </c>
    </row>
    <row r="6" spans="1:12" ht="16" x14ac:dyDescent="0.2">
      <c r="A6" t="s">
        <v>34</v>
      </c>
      <c r="B6" s="37">
        <v>19890000</v>
      </c>
      <c r="C6" s="37">
        <v>19890000</v>
      </c>
      <c r="D6" s="25">
        <v>19690000</v>
      </c>
      <c r="E6" s="37">
        <v>19690000</v>
      </c>
      <c r="F6" s="34">
        <v>19790000</v>
      </c>
      <c r="G6" s="4">
        <v>19390000</v>
      </c>
      <c r="J6" t="s">
        <v>6</v>
      </c>
      <c r="K6" t="s">
        <v>181</v>
      </c>
      <c r="L6" s="35" t="b">
        <v>1</v>
      </c>
    </row>
    <row r="7" spans="1:12" ht="16" x14ac:dyDescent="0.2">
      <c r="A7" t="s">
        <v>40</v>
      </c>
      <c r="B7" s="37">
        <v>17090000</v>
      </c>
      <c r="C7" s="37">
        <v>17090000</v>
      </c>
      <c r="D7" s="39">
        <v>16890000</v>
      </c>
      <c r="E7" s="37">
        <v>17690000</v>
      </c>
      <c r="F7" s="39">
        <v>17190000</v>
      </c>
      <c r="G7" s="4">
        <v>17290000</v>
      </c>
      <c r="J7" t="s">
        <v>3</v>
      </c>
      <c r="K7" t="s">
        <v>143</v>
      </c>
      <c r="L7" s="35" t="b">
        <v>1</v>
      </c>
    </row>
    <row r="8" spans="1:12" ht="16" x14ac:dyDescent="0.2">
      <c r="A8" t="s">
        <v>37</v>
      </c>
      <c r="B8" s="37">
        <v>13890000</v>
      </c>
      <c r="C8" s="37">
        <v>13890000</v>
      </c>
      <c r="D8" s="39">
        <v>13790000</v>
      </c>
      <c r="E8" s="37">
        <v>13690000</v>
      </c>
      <c r="F8" s="39">
        <v>13850000</v>
      </c>
      <c r="G8" s="4">
        <v>13690000</v>
      </c>
      <c r="J8" t="s">
        <v>149</v>
      </c>
      <c r="K8" t="s">
        <v>150</v>
      </c>
      <c r="L8" s="35" t="b">
        <v>1</v>
      </c>
    </row>
    <row r="9" spans="1:12" ht="16" x14ac:dyDescent="0.2">
      <c r="A9" t="s">
        <v>42</v>
      </c>
      <c r="B9" s="37">
        <v>11590000</v>
      </c>
      <c r="C9" s="37">
        <v>11590000</v>
      </c>
      <c r="D9" s="3">
        <v>10890000</v>
      </c>
      <c r="E9" s="37">
        <v>11390000</v>
      </c>
      <c r="F9" s="39">
        <v>10990000</v>
      </c>
      <c r="G9" s="4">
        <v>12290000</v>
      </c>
    </row>
    <row r="10" spans="1:12" ht="16" x14ac:dyDescent="0.2">
      <c r="A10" t="s">
        <v>46</v>
      </c>
      <c r="B10" s="37">
        <v>8990000</v>
      </c>
      <c r="C10" s="37">
        <v>8990000</v>
      </c>
      <c r="D10" s="4">
        <v>8840000</v>
      </c>
      <c r="E10" s="37">
        <v>8490000</v>
      </c>
      <c r="F10" s="39">
        <v>8690000</v>
      </c>
      <c r="G10" s="4">
        <v>8790000</v>
      </c>
    </row>
    <row r="11" spans="1:12" ht="16" x14ac:dyDescent="0.2">
      <c r="A11" t="s">
        <v>107</v>
      </c>
      <c r="B11" s="37" t="s">
        <v>31</v>
      </c>
      <c r="C11" s="37" t="s">
        <v>31</v>
      </c>
      <c r="D11" s="4" t="s">
        <v>31</v>
      </c>
      <c r="E11" s="40">
        <v>13990000</v>
      </c>
      <c r="F11" s="39">
        <v>14890000</v>
      </c>
      <c r="G11" s="4">
        <v>14290000</v>
      </c>
    </row>
    <row r="12" spans="1:12" ht="16" x14ac:dyDescent="0.2">
      <c r="A12" t="s">
        <v>108</v>
      </c>
      <c r="B12" s="37">
        <v>12890000</v>
      </c>
      <c r="C12" s="37" t="s">
        <v>31</v>
      </c>
      <c r="D12" s="4">
        <v>12690000</v>
      </c>
      <c r="E12" s="37" t="s">
        <v>31</v>
      </c>
      <c r="F12" s="39">
        <v>12650000</v>
      </c>
      <c r="G12" s="4">
        <v>12650000</v>
      </c>
    </row>
    <row r="13" spans="1:12" ht="16" x14ac:dyDescent="0.2">
      <c r="A13" t="s">
        <v>109</v>
      </c>
      <c r="B13" s="37">
        <v>9990000</v>
      </c>
      <c r="C13" s="37">
        <v>9990000</v>
      </c>
      <c r="D13" s="25">
        <v>9740000</v>
      </c>
      <c r="E13" s="37">
        <v>9490000</v>
      </c>
      <c r="F13" s="39">
        <v>9690000</v>
      </c>
      <c r="G13" s="4">
        <v>9490000</v>
      </c>
    </row>
    <row r="14" spans="1:12" ht="16" x14ac:dyDescent="0.2">
      <c r="A14" t="s">
        <v>110</v>
      </c>
      <c r="B14" s="37">
        <v>7190000</v>
      </c>
      <c r="C14" s="37">
        <v>7190000</v>
      </c>
      <c r="D14" s="4">
        <v>7140000</v>
      </c>
      <c r="E14" s="37">
        <v>6990000</v>
      </c>
      <c r="F14" s="39">
        <v>7090000</v>
      </c>
      <c r="G14" s="4">
        <v>7090000</v>
      </c>
    </row>
    <row r="15" spans="1:12" ht="16" x14ac:dyDescent="0.2">
      <c r="A15" t="s">
        <v>171</v>
      </c>
      <c r="B15" s="37">
        <v>16990000</v>
      </c>
      <c r="C15" s="37" t="s">
        <v>31</v>
      </c>
      <c r="D15" s="4">
        <v>16890000</v>
      </c>
      <c r="E15" s="40">
        <v>16325000</v>
      </c>
      <c r="F15" s="34">
        <v>16690000</v>
      </c>
      <c r="G15" s="4">
        <v>16390000</v>
      </c>
    </row>
    <row r="16" spans="1:12" ht="16" x14ac:dyDescent="0.2">
      <c r="A16" t="s">
        <v>172</v>
      </c>
      <c r="B16" s="37">
        <v>22490000</v>
      </c>
      <c r="C16" s="37">
        <v>22490000</v>
      </c>
      <c r="D16" s="25">
        <v>21890000</v>
      </c>
      <c r="E16" s="40">
        <v>21275000</v>
      </c>
      <c r="F16" s="39">
        <v>21490000</v>
      </c>
      <c r="G16" s="4">
        <v>21990000</v>
      </c>
    </row>
    <row r="17" spans="1:7" ht="16" x14ac:dyDescent="0.2">
      <c r="A17" t="s">
        <v>146</v>
      </c>
      <c r="B17" s="37">
        <v>27790000</v>
      </c>
      <c r="C17" s="37">
        <v>27790000</v>
      </c>
      <c r="D17" s="25">
        <v>27590000</v>
      </c>
      <c r="E17" s="40">
        <v>27215000</v>
      </c>
      <c r="F17" s="39">
        <v>27590000</v>
      </c>
      <c r="G17" s="4">
        <v>27190000</v>
      </c>
    </row>
    <row r="18" spans="1:7" ht="16" x14ac:dyDescent="0.2">
      <c r="A18" t="s">
        <v>148</v>
      </c>
      <c r="B18" s="37">
        <v>37290000</v>
      </c>
      <c r="C18" s="37">
        <v>37290000</v>
      </c>
      <c r="D18" s="3">
        <v>36490000</v>
      </c>
      <c r="E18" s="37">
        <v>36490000</v>
      </c>
      <c r="F18" s="39">
        <v>36990000</v>
      </c>
      <c r="G18" s="4">
        <v>36890000</v>
      </c>
    </row>
    <row r="19" spans="1:7" ht="16" x14ac:dyDescent="0.2">
      <c r="A19" t="s">
        <v>111</v>
      </c>
      <c r="B19" s="37">
        <v>6090000</v>
      </c>
      <c r="C19" s="37">
        <v>6090000</v>
      </c>
      <c r="D19" s="4">
        <v>5940000</v>
      </c>
      <c r="E19" s="38">
        <v>5870000</v>
      </c>
      <c r="F19" s="39">
        <v>6190000</v>
      </c>
      <c r="G19" s="4">
        <v>5890000</v>
      </c>
    </row>
    <row r="20" spans="1:7" ht="16" x14ac:dyDescent="0.2">
      <c r="A20" t="s">
        <v>112</v>
      </c>
      <c r="B20" s="37">
        <v>7490000</v>
      </c>
      <c r="C20" s="37">
        <v>7490000</v>
      </c>
      <c r="D20" s="4">
        <v>7340000</v>
      </c>
      <c r="E20" s="42">
        <v>7170000</v>
      </c>
      <c r="F20" s="39">
        <v>7390000</v>
      </c>
      <c r="G20" s="4">
        <v>7390000</v>
      </c>
    </row>
    <row r="21" spans="1:7" ht="16" x14ac:dyDescent="0.2">
      <c r="A21" t="s">
        <v>113</v>
      </c>
      <c r="B21" s="37">
        <v>6990000</v>
      </c>
      <c r="C21" s="37">
        <v>6990000</v>
      </c>
      <c r="D21" s="4">
        <v>6940000</v>
      </c>
      <c r="E21" s="42">
        <v>6470000</v>
      </c>
      <c r="F21" s="39">
        <v>6990000</v>
      </c>
      <c r="G21" s="34">
        <v>6790000</v>
      </c>
    </row>
    <row r="22" spans="1:7" ht="16" x14ac:dyDescent="0.2">
      <c r="A22" t="s">
        <v>114</v>
      </c>
      <c r="B22" s="37">
        <v>8290000</v>
      </c>
      <c r="C22" s="37" t="s">
        <v>31</v>
      </c>
      <c r="D22" s="4">
        <v>8140000</v>
      </c>
      <c r="E22" s="38">
        <v>7870000</v>
      </c>
      <c r="F22" s="39">
        <v>8190000</v>
      </c>
      <c r="G22" s="4">
        <v>8090000</v>
      </c>
    </row>
    <row r="23" spans="1:7" ht="16" x14ac:dyDescent="0.2">
      <c r="A23" t="s">
        <v>115</v>
      </c>
      <c r="B23" s="37">
        <v>9890000</v>
      </c>
      <c r="C23" s="37">
        <v>9890000</v>
      </c>
      <c r="D23" s="4">
        <v>9440000</v>
      </c>
      <c r="E23" s="38">
        <v>9670000</v>
      </c>
      <c r="F23" s="34">
        <v>9490000</v>
      </c>
      <c r="G23" s="3">
        <v>9190000</v>
      </c>
    </row>
    <row r="24" spans="1:7" ht="16" x14ac:dyDescent="0.2">
      <c r="A24" t="s">
        <v>116</v>
      </c>
      <c r="B24" s="3">
        <v>12590000</v>
      </c>
      <c r="C24" s="37" t="s">
        <v>31</v>
      </c>
      <c r="D24" s="4">
        <v>12190000</v>
      </c>
      <c r="E24" s="38">
        <v>12070000</v>
      </c>
      <c r="F24" s="39">
        <v>12590000</v>
      </c>
      <c r="G24" s="3">
        <v>11690000</v>
      </c>
    </row>
    <row r="25" spans="1:7" ht="16" x14ac:dyDescent="0.2">
      <c r="A25" t="s">
        <v>117</v>
      </c>
      <c r="B25" s="37">
        <v>10890000</v>
      </c>
      <c r="C25" s="37">
        <v>10890000</v>
      </c>
      <c r="D25" s="4">
        <v>10490000</v>
      </c>
      <c r="E25" s="38">
        <v>10370000</v>
      </c>
      <c r="F25" s="34">
        <v>10590000</v>
      </c>
      <c r="G25" s="3">
        <v>10190000</v>
      </c>
    </row>
    <row r="26" spans="1:7" ht="16" x14ac:dyDescent="0.2">
      <c r="A26" t="s">
        <v>118</v>
      </c>
      <c r="B26" s="37">
        <v>13690000</v>
      </c>
      <c r="C26" s="37" t="s">
        <v>31</v>
      </c>
      <c r="D26" s="4">
        <v>13390000</v>
      </c>
      <c r="E26" s="38">
        <v>12870000</v>
      </c>
      <c r="F26" s="39" t="s">
        <v>31</v>
      </c>
      <c r="G26" s="3">
        <v>12690000</v>
      </c>
    </row>
    <row r="27" spans="1:7" ht="16" x14ac:dyDescent="0.2">
      <c r="A27" t="s">
        <v>119</v>
      </c>
      <c r="B27" s="37">
        <v>21190000</v>
      </c>
      <c r="C27" s="37">
        <v>21190000</v>
      </c>
      <c r="D27" s="3">
        <v>20890000</v>
      </c>
      <c r="E27" s="37" t="s">
        <v>31</v>
      </c>
      <c r="F27" s="39">
        <v>21290000</v>
      </c>
      <c r="G27" s="4">
        <v>20890000</v>
      </c>
    </row>
    <row r="28" spans="1:7" ht="16" x14ac:dyDescent="0.2">
      <c r="A28" t="s">
        <v>120</v>
      </c>
      <c r="B28" s="37">
        <v>5690000</v>
      </c>
      <c r="C28" s="37">
        <v>5690000</v>
      </c>
      <c r="D28" s="34">
        <v>5740000</v>
      </c>
      <c r="E28" s="38">
        <v>5370000</v>
      </c>
      <c r="F28" s="39">
        <v>5550000</v>
      </c>
      <c r="G28" s="4">
        <v>5450000</v>
      </c>
    </row>
    <row r="29" spans="1:7" ht="16" x14ac:dyDescent="0.2">
      <c r="A29" t="s">
        <v>121</v>
      </c>
      <c r="B29" s="3">
        <v>3790000</v>
      </c>
      <c r="C29" s="42">
        <v>3790000</v>
      </c>
      <c r="D29" s="3">
        <v>4090000</v>
      </c>
      <c r="E29" s="38">
        <v>3770000</v>
      </c>
      <c r="F29" s="34">
        <v>3950000</v>
      </c>
      <c r="G29" s="4" t="s">
        <v>179</v>
      </c>
    </row>
    <row r="30" spans="1:7" ht="16" x14ac:dyDescent="0.2">
      <c r="A30" t="s">
        <v>122</v>
      </c>
      <c r="B30" s="37">
        <v>2690000</v>
      </c>
      <c r="C30" s="37">
        <v>2690000</v>
      </c>
      <c r="D30" s="34">
        <v>2790000</v>
      </c>
      <c r="E30" s="40">
        <v>2690000</v>
      </c>
      <c r="F30" s="34">
        <v>2790000</v>
      </c>
      <c r="G30" s="4">
        <v>2750000</v>
      </c>
    </row>
    <row r="31" spans="1:7" ht="16" x14ac:dyDescent="0.2">
      <c r="A31" t="s">
        <v>123</v>
      </c>
      <c r="B31" s="37">
        <v>18490000</v>
      </c>
      <c r="C31" s="37">
        <v>18490000</v>
      </c>
      <c r="D31" s="34">
        <v>18390000</v>
      </c>
      <c r="E31" s="37"/>
      <c r="F31" s="34">
        <v>18390000</v>
      </c>
      <c r="G31" s="4">
        <v>17750000</v>
      </c>
    </row>
    <row r="32" spans="1:7" ht="16" x14ac:dyDescent="0.2">
      <c r="A32" t="s">
        <v>124</v>
      </c>
      <c r="B32" s="3">
        <v>23890000</v>
      </c>
      <c r="C32" s="42">
        <v>23890000</v>
      </c>
      <c r="D32" s="3">
        <v>23590000</v>
      </c>
      <c r="E32" s="37"/>
      <c r="F32" s="34">
        <v>23490000</v>
      </c>
      <c r="G32" s="4">
        <v>22990000</v>
      </c>
    </row>
    <row r="33" spans="1:7" ht="16" x14ac:dyDescent="0.2">
      <c r="A33" t="s">
        <v>125</v>
      </c>
      <c r="B33" s="3">
        <v>27090000</v>
      </c>
      <c r="C33" s="42">
        <v>27090000</v>
      </c>
      <c r="D33" s="34">
        <v>26790000</v>
      </c>
      <c r="E33" s="37"/>
      <c r="F33" s="34">
        <v>26890000</v>
      </c>
      <c r="G33" s="4">
        <v>26290000</v>
      </c>
    </row>
    <row r="34" spans="1:7" ht="16" x14ac:dyDescent="0.2">
      <c r="A34" t="s">
        <v>126</v>
      </c>
      <c r="B34" s="37">
        <v>31390000</v>
      </c>
      <c r="C34" s="37">
        <v>31390000</v>
      </c>
      <c r="D34" s="4">
        <v>31090000</v>
      </c>
      <c r="E34" s="37"/>
      <c r="F34" s="34">
        <v>31190000</v>
      </c>
      <c r="G34" s="4">
        <v>30790000</v>
      </c>
    </row>
    <row r="35" spans="1:7" ht="16" x14ac:dyDescent="0.2">
      <c r="A35" t="s">
        <v>127</v>
      </c>
      <c r="B35" s="37">
        <v>38290000</v>
      </c>
      <c r="C35" s="37">
        <v>38290000</v>
      </c>
      <c r="D35" s="3">
        <v>37990000</v>
      </c>
      <c r="E35" s="37"/>
      <c r="F35" s="34">
        <v>38190000</v>
      </c>
      <c r="G35" s="4">
        <v>37790000</v>
      </c>
    </row>
    <row r="41" spans="1:7" ht="16" x14ac:dyDescent="0.2">
      <c r="G41" s="44"/>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4E97-7E69-DC40-AEA8-9A66C2FF4BFE}">
  <sheetPr codeName="Sheet21"/>
  <dimension ref="A1:K35"/>
  <sheetViews>
    <sheetView topLeftCell="A5" workbookViewId="0">
      <selection activeCell="K21" sqref="K21"/>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102</v>
      </c>
      <c r="B2" s="3">
        <v>19690000</v>
      </c>
      <c r="C2" s="42">
        <v>19690000</v>
      </c>
      <c r="D2" s="42">
        <v>19590000</v>
      </c>
      <c r="E2" s="37">
        <v>19490000</v>
      </c>
      <c r="F2" s="40">
        <v>19090000</v>
      </c>
      <c r="G2" s="34" t="s">
        <v>183</v>
      </c>
    </row>
    <row r="3" spans="1:11" x14ac:dyDescent="0.2">
      <c r="A3" t="s">
        <v>103</v>
      </c>
      <c r="B3" s="3">
        <v>22690000</v>
      </c>
      <c r="C3" s="42">
        <v>22690000</v>
      </c>
      <c r="D3" s="42">
        <v>22590000</v>
      </c>
      <c r="E3" s="37">
        <v>22490000</v>
      </c>
      <c r="F3" s="40">
        <v>22090000</v>
      </c>
      <c r="G3" s="4">
        <v>22250000</v>
      </c>
      <c r="I3" t="s">
        <v>140</v>
      </c>
      <c r="J3" t="s">
        <v>141</v>
      </c>
      <c r="K3" s="35" t="b">
        <v>1</v>
      </c>
    </row>
    <row r="4" spans="1:11" x14ac:dyDescent="0.2">
      <c r="A4" t="s">
        <v>104</v>
      </c>
      <c r="B4" s="3">
        <v>24990000</v>
      </c>
      <c r="C4" s="42">
        <v>24990000</v>
      </c>
      <c r="D4" s="42">
        <v>24890000</v>
      </c>
      <c r="E4" s="40">
        <v>23990000</v>
      </c>
      <c r="F4" s="40">
        <v>24390000</v>
      </c>
      <c r="G4" s="3">
        <v>24390000</v>
      </c>
      <c r="I4" t="s">
        <v>1</v>
      </c>
      <c r="J4" t="s">
        <v>145</v>
      </c>
      <c r="K4" s="35" t="b">
        <v>1</v>
      </c>
    </row>
    <row r="5" spans="1:11" x14ac:dyDescent="0.2">
      <c r="A5" t="s">
        <v>105</v>
      </c>
      <c r="B5" s="3">
        <v>29490000</v>
      </c>
      <c r="C5" s="42">
        <v>29490000</v>
      </c>
      <c r="D5" s="25">
        <v>29290000</v>
      </c>
      <c r="E5" s="38">
        <v>28990000</v>
      </c>
      <c r="F5" s="40">
        <v>28790000</v>
      </c>
      <c r="G5" s="4">
        <v>28850000</v>
      </c>
      <c r="I5" t="s">
        <v>2</v>
      </c>
      <c r="J5" t="s">
        <v>180</v>
      </c>
      <c r="K5" s="35" t="b">
        <v>1</v>
      </c>
    </row>
    <row r="6" spans="1:11" x14ac:dyDescent="0.2">
      <c r="A6" t="s">
        <v>34</v>
      </c>
      <c r="B6" s="37">
        <v>19890000</v>
      </c>
      <c r="C6" s="37">
        <v>19890000</v>
      </c>
      <c r="D6" s="3">
        <v>19790000</v>
      </c>
      <c r="E6" s="37">
        <v>19690000</v>
      </c>
      <c r="F6" s="39">
        <v>19790000</v>
      </c>
      <c r="G6" s="4">
        <v>19390000</v>
      </c>
      <c r="I6" t="s">
        <v>6</v>
      </c>
      <c r="J6" t="s">
        <v>181</v>
      </c>
      <c r="K6" s="35" t="b">
        <v>1</v>
      </c>
    </row>
    <row r="7" spans="1:11" x14ac:dyDescent="0.2">
      <c r="A7" t="s">
        <v>40</v>
      </c>
      <c r="B7" s="3">
        <v>16990000</v>
      </c>
      <c r="C7" s="42">
        <v>16990000</v>
      </c>
      <c r="D7" s="39">
        <v>16890000</v>
      </c>
      <c r="E7" s="37">
        <v>17690000</v>
      </c>
      <c r="F7" s="39">
        <v>16990000</v>
      </c>
      <c r="G7" s="4">
        <v>17290000</v>
      </c>
      <c r="I7" t="s">
        <v>3</v>
      </c>
      <c r="J7" t="s">
        <v>143</v>
      </c>
      <c r="K7" s="35" t="b">
        <v>1</v>
      </c>
    </row>
    <row r="8" spans="1:11" x14ac:dyDescent="0.2">
      <c r="A8" t="s">
        <v>37</v>
      </c>
      <c r="B8" s="3">
        <v>13990000</v>
      </c>
      <c r="C8" s="42">
        <v>13990000</v>
      </c>
      <c r="D8" s="34">
        <v>13890000</v>
      </c>
      <c r="E8" s="37">
        <v>13690000</v>
      </c>
      <c r="F8" s="34">
        <v>13890000</v>
      </c>
      <c r="G8" s="4">
        <v>13690000</v>
      </c>
      <c r="I8" t="s">
        <v>149</v>
      </c>
      <c r="J8" t="s">
        <v>150</v>
      </c>
      <c r="K8" s="35" t="b">
        <v>0</v>
      </c>
    </row>
    <row r="9" spans="1:11" x14ac:dyDescent="0.2">
      <c r="A9" t="s">
        <v>42</v>
      </c>
      <c r="B9" s="37">
        <v>11590000</v>
      </c>
      <c r="C9" s="37">
        <v>11590000</v>
      </c>
      <c r="D9" s="25">
        <v>10890000</v>
      </c>
      <c r="E9" s="37">
        <v>10990000</v>
      </c>
      <c r="F9" s="39">
        <v>10990000</v>
      </c>
      <c r="G9" s="4">
        <v>12290000</v>
      </c>
    </row>
    <row r="10" spans="1:11" x14ac:dyDescent="0.2">
      <c r="A10" t="s">
        <v>46</v>
      </c>
      <c r="B10" s="3">
        <v>8890000</v>
      </c>
      <c r="C10" s="42">
        <v>8890000</v>
      </c>
      <c r="D10" s="4">
        <v>8840000</v>
      </c>
      <c r="E10" s="37">
        <v>8490000</v>
      </c>
      <c r="F10" s="34">
        <v>8890000</v>
      </c>
      <c r="G10" s="4">
        <v>8790000</v>
      </c>
    </row>
    <row r="11" spans="1:11" x14ac:dyDescent="0.2">
      <c r="A11" t="s">
        <v>107</v>
      </c>
      <c r="B11" s="37" t="s">
        <v>31</v>
      </c>
      <c r="C11" s="37" t="s">
        <v>31</v>
      </c>
      <c r="D11" s="4" t="s">
        <v>31</v>
      </c>
      <c r="E11" s="40">
        <v>13990000</v>
      </c>
      <c r="F11" s="39" t="s">
        <v>31</v>
      </c>
      <c r="G11" s="4">
        <v>14290000</v>
      </c>
    </row>
    <row r="12" spans="1:11" x14ac:dyDescent="0.2">
      <c r="A12" t="s">
        <v>108</v>
      </c>
      <c r="B12" s="37">
        <v>12890000</v>
      </c>
      <c r="C12" s="37" t="s">
        <v>31</v>
      </c>
      <c r="D12" s="4">
        <v>12690000</v>
      </c>
      <c r="E12" s="37" t="s">
        <v>31</v>
      </c>
      <c r="F12" s="34">
        <v>12790000</v>
      </c>
      <c r="G12" s="4">
        <v>12650000</v>
      </c>
    </row>
    <row r="13" spans="1:11" x14ac:dyDescent="0.2">
      <c r="A13" t="s">
        <v>109</v>
      </c>
      <c r="B13" s="37">
        <v>9990000</v>
      </c>
      <c r="C13" s="37">
        <v>9990000</v>
      </c>
      <c r="D13" s="3">
        <v>9940000</v>
      </c>
      <c r="E13" s="37">
        <v>9490000</v>
      </c>
      <c r="F13" s="34">
        <v>9790000</v>
      </c>
      <c r="G13" s="4">
        <v>9490000</v>
      </c>
    </row>
    <row r="14" spans="1:11" x14ac:dyDescent="0.2">
      <c r="A14" t="s">
        <v>110</v>
      </c>
      <c r="B14" s="37">
        <v>7190000</v>
      </c>
      <c r="C14" s="37">
        <v>7190000</v>
      </c>
      <c r="D14" s="4">
        <v>7140000</v>
      </c>
      <c r="E14" s="37">
        <v>6990000</v>
      </c>
      <c r="F14" s="39">
        <v>7150000</v>
      </c>
      <c r="G14" s="4">
        <v>7090000</v>
      </c>
    </row>
    <row r="15" spans="1:11" x14ac:dyDescent="0.2">
      <c r="A15" t="s">
        <v>171</v>
      </c>
      <c r="B15" s="37">
        <v>16990000</v>
      </c>
      <c r="C15" s="37" t="s">
        <v>31</v>
      </c>
      <c r="D15" s="4">
        <v>16890000</v>
      </c>
      <c r="E15" s="38">
        <v>16490000</v>
      </c>
      <c r="F15" s="34">
        <v>16990000</v>
      </c>
      <c r="G15" s="4">
        <v>16390000</v>
      </c>
    </row>
    <row r="16" spans="1:11" x14ac:dyDescent="0.2">
      <c r="A16" t="s">
        <v>172</v>
      </c>
      <c r="B16" s="37">
        <v>22490000</v>
      </c>
      <c r="C16" s="37">
        <v>22490000</v>
      </c>
      <c r="D16" s="25">
        <v>21890000</v>
      </c>
      <c r="E16" s="38">
        <v>21390000</v>
      </c>
      <c r="F16" s="34">
        <v>29990000</v>
      </c>
      <c r="G16" s="4">
        <v>21990000</v>
      </c>
    </row>
    <row r="17" spans="1:7" x14ac:dyDescent="0.2">
      <c r="A17" t="s">
        <v>146</v>
      </c>
      <c r="B17" s="37">
        <v>27790000</v>
      </c>
      <c r="C17" s="37">
        <v>27790000</v>
      </c>
      <c r="D17" s="25">
        <v>27590000</v>
      </c>
      <c r="E17" s="38">
        <v>27490000</v>
      </c>
      <c r="F17" s="34">
        <v>27490000</v>
      </c>
      <c r="G17" s="4">
        <v>27190000</v>
      </c>
    </row>
    <row r="18" spans="1:7" x14ac:dyDescent="0.2">
      <c r="A18" t="s">
        <v>148</v>
      </c>
      <c r="B18" s="37">
        <v>37290000</v>
      </c>
      <c r="C18" s="37">
        <v>37290000</v>
      </c>
      <c r="D18" s="25">
        <v>36490000</v>
      </c>
      <c r="E18" s="37">
        <v>36490000</v>
      </c>
      <c r="F18" s="34">
        <v>36790000</v>
      </c>
      <c r="G18" s="4">
        <v>36890000</v>
      </c>
    </row>
    <row r="19" spans="1:7" x14ac:dyDescent="0.2">
      <c r="A19" t="s">
        <v>111</v>
      </c>
      <c r="B19" s="37">
        <v>6090000</v>
      </c>
      <c r="C19" s="37">
        <v>6090000</v>
      </c>
      <c r="D19" s="4">
        <v>5940000</v>
      </c>
      <c r="E19" s="38">
        <v>5990000</v>
      </c>
      <c r="F19" s="34">
        <v>5990000</v>
      </c>
      <c r="G19" s="4">
        <v>5890000</v>
      </c>
    </row>
    <row r="20" spans="1:7" x14ac:dyDescent="0.2">
      <c r="A20" t="s">
        <v>112</v>
      </c>
      <c r="B20" s="37">
        <v>7490000</v>
      </c>
      <c r="C20" s="37">
        <v>7490000</v>
      </c>
      <c r="D20" s="4">
        <v>7340000</v>
      </c>
      <c r="E20" s="42" t="s">
        <v>31</v>
      </c>
      <c r="F20" s="39">
        <v>7390000</v>
      </c>
      <c r="G20" s="4">
        <v>7390000</v>
      </c>
    </row>
    <row r="21" spans="1:7" x14ac:dyDescent="0.2">
      <c r="A21" t="s">
        <v>113</v>
      </c>
      <c r="B21" s="3">
        <v>6890000</v>
      </c>
      <c r="C21" s="42">
        <v>6890000</v>
      </c>
      <c r="D21" s="4">
        <v>6940000</v>
      </c>
      <c r="E21" s="42">
        <v>6590000</v>
      </c>
      <c r="F21" s="39">
        <v>6990000</v>
      </c>
      <c r="G21" s="34">
        <v>6790000</v>
      </c>
    </row>
    <row r="22" spans="1:7" x14ac:dyDescent="0.2">
      <c r="A22" t="s">
        <v>114</v>
      </c>
      <c r="B22" s="37">
        <v>8290000</v>
      </c>
      <c r="C22" s="37" t="s">
        <v>31</v>
      </c>
      <c r="D22" s="4">
        <v>8140000</v>
      </c>
      <c r="E22" s="38">
        <v>7990000</v>
      </c>
      <c r="F22" s="39">
        <v>8190000</v>
      </c>
      <c r="G22" s="4">
        <v>8090000</v>
      </c>
    </row>
    <row r="23" spans="1:7" x14ac:dyDescent="0.2">
      <c r="A23" t="s">
        <v>115</v>
      </c>
      <c r="B23" s="37">
        <v>9890000</v>
      </c>
      <c r="C23" s="37">
        <v>9890000</v>
      </c>
      <c r="D23" s="4">
        <v>9440000</v>
      </c>
      <c r="E23" s="38">
        <v>9670000</v>
      </c>
      <c r="F23" s="34">
        <v>9790000</v>
      </c>
      <c r="G23" s="3">
        <v>9190000</v>
      </c>
    </row>
    <row r="24" spans="1:7" x14ac:dyDescent="0.2">
      <c r="A24" t="s">
        <v>116</v>
      </c>
      <c r="B24" s="3">
        <v>12490000</v>
      </c>
      <c r="C24" s="37" t="s">
        <v>31</v>
      </c>
      <c r="D24" s="4">
        <v>12190000</v>
      </c>
      <c r="E24" s="38">
        <v>12190000</v>
      </c>
      <c r="F24" s="39">
        <v>12590000</v>
      </c>
      <c r="G24" s="3">
        <v>11690000</v>
      </c>
    </row>
    <row r="25" spans="1:7" x14ac:dyDescent="0.2">
      <c r="A25" t="s">
        <v>117</v>
      </c>
      <c r="B25" s="37">
        <v>10890000</v>
      </c>
      <c r="C25" s="37">
        <v>10890000</v>
      </c>
      <c r="D25" s="4">
        <v>10490000</v>
      </c>
      <c r="E25" s="38">
        <v>10490000</v>
      </c>
      <c r="F25" s="34">
        <v>10790000</v>
      </c>
      <c r="G25" s="3">
        <v>10190000</v>
      </c>
    </row>
    <row r="26" spans="1:7" x14ac:dyDescent="0.2">
      <c r="A26" t="s">
        <v>118</v>
      </c>
      <c r="B26" s="37">
        <v>13690000</v>
      </c>
      <c r="C26" s="37" t="s">
        <v>31</v>
      </c>
      <c r="D26" s="4">
        <v>13390000</v>
      </c>
      <c r="E26" s="40">
        <v>12990000</v>
      </c>
      <c r="F26" s="39" t="s">
        <v>31</v>
      </c>
      <c r="G26" s="3">
        <v>12690000</v>
      </c>
    </row>
    <row r="27" spans="1:7" x14ac:dyDescent="0.2">
      <c r="A27" t="s">
        <v>119</v>
      </c>
      <c r="B27" s="37">
        <v>21190000</v>
      </c>
      <c r="C27" s="37">
        <v>21190000</v>
      </c>
      <c r="D27" s="25">
        <v>20890000</v>
      </c>
      <c r="E27" s="37" t="s">
        <v>31</v>
      </c>
      <c r="F27" s="34">
        <v>21190000</v>
      </c>
      <c r="G27" s="4">
        <v>20890000</v>
      </c>
    </row>
    <row r="28" spans="1:7" x14ac:dyDescent="0.2">
      <c r="A28" t="s">
        <v>120</v>
      </c>
      <c r="B28" s="3">
        <v>5790000</v>
      </c>
      <c r="C28" s="42">
        <v>5790000</v>
      </c>
      <c r="D28" s="39">
        <v>5740000</v>
      </c>
      <c r="E28" s="38">
        <v>5520000</v>
      </c>
      <c r="F28" s="34">
        <v>5790000</v>
      </c>
      <c r="G28" s="4">
        <v>5450000</v>
      </c>
    </row>
    <row r="29" spans="1:7" x14ac:dyDescent="0.2">
      <c r="A29" t="s">
        <v>121</v>
      </c>
      <c r="B29" s="3">
        <v>4090000</v>
      </c>
      <c r="C29" s="42">
        <v>4090000</v>
      </c>
      <c r="D29" s="25">
        <v>4090000</v>
      </c>
      <c r="E29" s="38">
        <v>4150000</v>
      </c>
      <c r="F29" s="34">
        <v>4090000</v>
      </c>
      <c r="G29" s="4" t="s">
        <v>179</v>
      </c>
    </row>
    <row r="30" spans="1:7" x14ac:dyDescent="0.2">
      <c r="A30" t="s">
        <v>122</v>
      </c>
      <c r="B30" s="3">
        <v>2790000</v>
      </c>
      <c r="C30" s="42">
        <v>2790000</v>
      </c>
      <c r="D30" s="39">
        <v>2790000</v>
      </c>
      <c r="E30" s="40">
        <v>2690000</v>
      </c>
      <c r="F30" s="39">
        <v>2790000</v>
      </c>
      <c r="G30" s="4">
        <v>2750000</v>
      </c>
    </row>
    <row r="31" spans="1:7" x14ac:dyDescent="0.2">
      <c r="A31" t="s">
        <v>123</v>
      </c>
      <c r="B31" s="3">
        <v>18490000</v>
      </c>
      <c r="C31" s="37">
        <v>18490000</v>
      </c>
      <c r="D31" s="34">
        <v>18290000</v>
      </c>
      <c r="E31" s="37"/>
      <c r="F31" s="34">
        <v>18290000</v>
      </c>
      <c r="G31" s="4">
        <v>17750000</v>
      </c>
    </row>
    <row r="32" spans="1:7" x14ac:dyDescent="0.2">
      <c r="A32" t="s">
        <v>124</v>
      </c>
      <c r="B32" s="37">
        <v>23890000</v>
      </c>
      <c r="C32" s="37">
        <v>23890000</v>
      </c>
      <c r="D32" s="3">
        <v>23690000</v>
      </c>
      <c r="E32" s="37"/>
      <c r="F32" s="34">
        <v>23790000</v>
      </c>
      <c r="G32" s="4">
        <v>22990000</v>
      </c>
    </row>
    <row r="33" spans="1:7" x14ac:dyDescent="0.2">
      <c r="A33" t="s">
        <v>125</v>
      </c>
      <c r="B33" s="37">
        <v>27090000</v>
      </c>
      <c r="C33" s="37">
        <v>27090000</v>
      </c>
      <c r="D33" s="39">
        <v>26790000</v>
      </c>
      <c r="E33" s="37"/>
      <c r="F33" s="39">
        <v>26990000</v>
      </c>
      <c r="G33" s="4">
        <v>26290000</v>
      </c>
    </row>
    <row r="34" spans="1:7" x14ac:dyDescent="0.2">
      <c r="A34" t="s">
        <v>126</v>
      </c>
      <c r="B34" s="3">
        <v>31290000</v>
      </c>
      <c r="C34" s="42">
        <v>31290000</v>
      </c>
      <c r="D34" s="4">
        <v>31090000</v>
      </c>
      <c r="E34" s="37"/>
      <c r="F34" s="39">
        <v>31190000</v>
      </c>
      <c r="G34" s="4">
        <v>30790000</v>
      </c>
    </row>
    <row r="35" spans="1:7" x14ac:dyDescent="0.2">
      <c r="A35" t="s">
        <v>127</v>
      </c>
      <c r="B35" s="37">
        <v>38290000</v>
      </c>
      <c r="C35" s="37">
        <v>38290000</v>
      </c>
      <c r="D35" s="25">
        <v>37990000</v>
      </c>
      <c r="E35" s="37"/>
      <c r="F35" s="39">
        <v>38190000</v>
      </c>
      <c r="G35" s="4">
        <v>37790000</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C9F7-7B63-E64E-A0A9-1EFF8DA8914D}">
  <sheetPr codeName="Sheet22"/>
  <dimension ref="A1:K35"/>
  <sheetViews>
    <sheetView workbookViewId="0">
      <selection activeCell="L1" sqref="L1"/>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102</v>
      </c>
      <c r="B2" s="37">
        <v>19690000</v>
      </c>
      <c r="C2" s="43">
        <v>19690000</v>
      </c>
      <c r="D2" s="43">
        <v>19590000</v>
      </c>
      <c r="E2" s="37">
        <v>19490000</v>
      </c>
      <c r="F2" s="40">
        <v>19090000</v>
      </c>
      <c r="G2" s="4" t="s">
        <v>183</v>
      </c>
    </row>
    <row r="3" spans="1:11" x14ac:dyDescent="0.2">
      <c r="A3" t="s">
        <v>103</v>
      </c>
      <c r="B3" s="37">
        <v>22690000</v>
      </c>
      <c r="C3" s="43">
        <v>22690000</v>
      </c>
      <c r="D3" s="43">
        <v>22590000</v>
      </c>
      <c r="E3" s="37">
        <v>22490000</v>
      </c>
      <c r="F3" s="40">
        <v>22090000</v>
      </c>
      <c r="G3" s="4">
        <v>22250000</v>
      </c>
      <c r="I3" t="s">
        <v>140</v>
      </c>
      <c r="J3" t="s">
        <v>141</v>
      </c>
      <c r="K3" s="35" t="b">
        <v>1</v>
      </c>
    </row>
    <row r="4" spans="1:11" x14ac:dyDescent="0.2">
      <c r="A4" t="s">
        <v>104</v>
      </c>
      <c r="B4" s="3">
        <v>25090000</v>
      </c>
      <c r="C4" s="37" t="s">
        <v>31</v>
      </c>
      <c r="D4" s="42">
        <v>24990000</v>
      </c>
      <c r="E4" s="40">
        <v>23990000</v>
      </c>
      <c r="F4" s="38">
        <v>24490000</v>
      </c>
      <c r="G4" s="4">
        <v>24390000</v>
      </c>
      <c r="I4" t="s">
        <v>1</v>
      </c>
      <c r="J4" t="s">
        <v>145</v>
      </c>
      <c r="K4" s="35" t="b">
        <v>1</v>
      </c>
    </row>
    <row r="5" spans="1:11" x14ac:dyDescent="0.2">
      <c r="A5" t="s">
        <v>105</v>
      </c>
      <c r="B5" s="3">
        <v>29590000</v>
      </c>
      <c r="C5" s="42">
        <v>29590000</v>
      </c>
      <c r="D5" s="25">
        <v>29290000</v>
      </c>
      <c r="E5" s="40">
        <v>28990000</v>
      </c>
      <c r="F5" s="40">
        <v>28790000</v>
      </c>
      <c r="G5" s="4">
        <v>28850000</v>
      </c>
      <c r="I5" t="s">
        <v>2</v>
      </c>
      <c r="J5" t="s">
        <v>180</v>
      </c>
      <c r="K5" s="35" t="b">
        <v>1</v>
      </c>
    </row>
    <row r="6" spans="1:11" x14ac:dyDescent="0.2">
      <c r="A6" t="s">
        <v>34</v>
      </c>
      <c r="B6" s="3">
        <v>20590000</v>
      </c>
      <c r="C6" s="38">
        <v>20590000</v>
      </c>
      <c r="D6" s="3">
        <v>20090000</v>
      </c>
      <c r="E6" s="37">
        <v>19690000</v>
      </c>
      <c r="F6" s="34">
        <v>19790000</v>
      </c>
      <c r="G6" s="4">
        <v>19390000</v>
      </c>
      <c r="I6" t="s">
        <v>6</v>
      </c>
      <c r="J6" t="s">
        <v>181</v>
      </c>
      <c r="K6" s="35" t="b">
        <v>1</v>
      </c>
    </row>
    <row r="7" spans="1:11" x14ac:dyDescent="0.2">
      <c r="A7" t="s">
        <v>40</v>
      </c>
      <c r="B7" s="3">
        <v>17090000</v>
      </c>
      <c r="C7" s="42">
        <v>17090000</v>
      </c>
      <c r="D7" s="39">
        <v>16990000</v>
      </c>
      <c r="E7" s="37">
        <v>17690000</v>
      </c>
      <c r="F7" s="39">
        <v>16990000</v>
      </c>
      <c r="G7" s="4">
        <v>17290000</v>
      </c>
      <c r="I7" t="s">
        <v>3</v>
      </c>
      <c r="J7" t="s">
        <v>143</v>
      </c>
      <c r="K7" s="35" t="b">
        <v>1</v>
      </c>
    </row>
    <row r="8" spans="1:11" x14ac:dyDescent="0.2">
      <c r="A8" t="s">
        <v>37</v>
      </c>
      <c r="B8" s="3">
        <v>14090000</v>
      </c>
      <c r="C8" s="42">
        <v>14090000</v>
      </c>
      <c r="D8" s="34">
        <v>13890000</v>
      </c>
      <c r="E8" s="37">
        <v>13690000</v>
      </c>
      <c r="F8" s="34">
        <v>13850000</v>
      </c>
      <c r="G8" s="3" t="s">
        <v>184</v>
      </c>
      <c r="I8" t="s">
        <v>149</v>
      </c>
      <c r="J8" t="s">
        <v>150</v>
      </c>
      <c r="K8" s="35" t="b">
        <v>1</v>
      </c>
    </row>
    <row r="9" spans="1:11" x14ac:dyDescent="0.2">
      <c r="A9" t="s">
        <v>42</v>
      </c>
      <c r="B9" s="37">
        <v>11590000</v>
      </c>
      <c r="C9" s="38">
        <v>10990000</v>
      </c>
      <c r="D9" s="25">
        <v>10890000</v>
      </c>
      <c r="E9" s="37">
        <v>10990000</v>
      </c>
      <c r="F9" s="39">
        <v>10990000</v>
      </c>
      <c r="G9" s="4">
        <v>12290000</v>
      </c>
    </row>
    <row r="10" spans="1:11" x14ac:dyDescent="0.2">
      <c r="A10" t="s">
        <v>46</v>
      </c>
      <c r="B10" s="3">
        <v>8990000</v>
      </c>
      <c r="C10" s="40">
        <v>8890000</v>
      </c>
      <c r="D10" s="3">
        <v>8940000</v>
      </c>
      <c r="E10" s="37">
        <v>8490000</v>
      </c>
      <c r="F10" s="34">
        <v>8890000</v>
      </c>
      <c r="G10" s="4">
        <v>8790000</v>
      </c>
    </row>
    <row r="11" spans="1:11" x14ac:dyDescent="0.2">
      <c r="A11" t="s">
        <v>107</v>
      </c>
      <c r="B11" s="37" t="s">
        <v>31</v>
      </c>
      <c r="C11" s="37" t="s">
        <v>31</v>
      </c>
      <c r="D11" s="4" t="s">
        <v>31</v>
      </c>
      <c r="E11" s="40">
        <v>13990000</v>
      </c>
      <c r="F11" s="39" t="s">
        <v>31</v>
      </c>
      <c r="G11" s="4">
        <v>14290000</v>
      </c>
    </row>
    <row r="12" spans="1:11" x14ac:dyDescent="0.2">
      <c r="A12" t="s">
        <v>108</v>
      </c>
      <c r="B12" s="37">
        <v>12890000</v>
      </c>
      <c r="C12" s="37" t="s">
        <v>31</v>
      </c>
      <c r="D12" s="4">
        <v>12690000</v>
      </c>
      <c r="E12" s="37" t="s">
        <v>31</v>
      </c>
      <c r="F12" s="34">
        <v>12650000</v>
      </c>
      <c r="G12" s="4">
        <v>12650000</v>
      </c>
    </row>
    <row r="13" spans="1:11" x14ac:dyDescent="0.2">
      <c r="A13" t="s">
        <v>109</v>
      </c>
      <c r="B13" s="37">
        <v>9990000</v>
      </c>
      <c r="C13" s="37">
        <v>9990000</v>
      </c>
      <c r="D13" s="25">
        <v>9940000</v>
      </c>
      <c r="E13" s="37">
        <v>9490000</v>
      </c>
      <c r="F13" s="34">
        <v>9490000</v>
      </c>
      <c r="G13" s="4">
        <v>9490000</v>
      </c>
    </row>
    <row r="14" spans="1:11" x14ac:dyDescent="0.2">
      <c r="A14" t="s">
        <v>110</v>
      </c>
      <c r="B14" s="3">
        <v>7690000</v>
      </c>
      <c r="C14" s="3">
        <v>7690000</v>
      </c>
      <c r="D14" s="4">
        <v>7140000</v>
      </c>
      <c r="E14" s="37">
        <v>6990000</v>
      </c>
      <c r="F14" s="34">
        <v>7090000</v>
      </c>
      <c r="G14" s="4">
        <v>7090000</v>
      </c>
    </row>
    <row r="15" spans="1:11" x14ac:dyDescent="0.2">
      <c r="A15" t="s">
        <v>171</v>
      </c>
      <c r="B15" s="37">
        <v>16990000</v>
      </c>
      <c r="C15" s="37" t="s">
        <v>31</v>
      </c>
      <c r="D15" s="4">
        <v>16890000</v>
      </c>
      <c r="E15" s="40">
        <v>16490000</v>
      </c>
      <c r="F15" s="34">
        <v>16450000</v>
      </c>
      <c r="G15" s="3" t="s">
        <v>185</v>
      </c>
    </row>
    <row r="16" spans="1:11" x14ac:dyDescent="0.2">
      <c r="A16" t="s">
        <v>172</v>
      </c>
      <c r="B16" s="37">
        <v>22490000</v>
      </c>
      <c r="C16" s="37">
        <v>22490000</v>
      </c>
      <c r="D16" s="25">
        <v>21890000</v>
      </c>
      <c r="E16" s="40">
        <v>21490000</v>
      </c>
      <c r="F16" s="34">
        <v>21490000</v>
      </c>
      <c r="G16" s="4">
        <v>21990000</v>
      </c>
    </row>
    <row r="17" spans="1:7" x14ac:dyDescent="0.2">
      <c r="A17" t="s">
        <v>146</v>
      </c>
      <c r="B17" s="37">
        <v>27790000</v>
      </c>
      <c r="C17" s="37">
        <v>27790000</v>
      </c>
      <c r="D17" s="25">
        <v>27590000</v>
      </c>
      <c r="E17" s="40">
        <v>27490000</v>
      </c>
      <c r="F17" s="34">
        <v>27590000</v>
      </c>
      <c r="G17" s="4">
        <v>27190000</v>
      </c>
    </row>
    <row r="18" spans="1:7" x14ac:dyDescent="0.2">
      <c r="A18" t="s">
        <v>148</v>
      </c>
      <c r="B18" s="37">
        <v>37290000</v>
      </c>
      <c r="C18" s="37">
        <v>37290000</v>
      </c>
      <c r="D18" s="25">
        <v>36490000</v>
      </c>
      <c r="E18" s="37">
        <v>36490000</v>
      </c>
      <c r="F18" s="34">
        <v>36990000</v>
      </c>
      <c r="G18" s="4">
        <v>36890000</v>
      </c>
    </row>
    <row r="19" spans="1:7" x14ac:dyDescent="0.2">
      <c r="A19" t="s">
        <v>111</v>
      </c>
      <c r="B19" s="37">
        <v>6090000</v>
      </c>
      <c r="C19" s="37">
        <v>6090000</v>
      </c>
      <c r="D19" s="4">
        <v>5940000</v>
      </c>
      <c r="E19" s="40">
        <v>5990000</v>
      </c>
      <c r="F19" s="34">
        <v>5990000</v>
      </c>
      <c r="G19" s="4">
        <v>5890000</v>
      </c>
    </row>
    <row r="20" spans="1:7" x14ac:dyDescent="0.2">
      <c r="A20" t="s">
        <v>112</v>
      </c>
      <c r="B20" s="37">
        <v>7490000</v>
      </c>
      <c r="C20" s="37" t="s">
        <v>31</v>
      </c>
      <c r="D20" s="4">
        <v>7340000</v>
      </c>
      <c r="E20" s="40">
        <v>7290000</v>
      </c>
      <c r="F20" s="39">
        <v>7390000</v>
      </c>
      <c r="G20" s="4">
        <v>7390000</v>
      </c>
    </row>
    <row r="21" spans="1:7" x14ac:dyDescent="0.2">
      <c r="A21" t="s">
        <v>113</v>
      </c>
      <c r="B21" s="3">
        <v>6990000</v>
      </c>
      <c r="C21" s="42">
        <v>6990000</v>
      </c>
      <c r="D21" s="4">
        <v>6940000</v>
      </c>
      <c r="E21" s="40">
        <v>6590000</v>
      </c>
      <c r="F21" s="39">
        <v>6990000</v>
      </c>
      <c r="G21" s="4">
        <v>6790000</v>
      </c>
    </row>
    <row r="22" spans="1:7" x14ac:dyDescent="0.2">
      <c r="A22" t="s">
        <v>114</v>
      </c>
      <c r="B22" s="3">
        <v>7990000</v>
      </c>
      <c r="C22" s="37" t="s">
        <v>31</v>
      </c>
      <c r="D22" s="4">
        <v>8140000</v>
      </c>
      <c r="E22" s="40">
        <v>7990000</v>
      </c>
      <c r="F22" s="39">
        <v>8190000</v>
      </c>
      <c r="G22" s="4">
        <v>8090000</v>
      </c>
    </row>
    <row r="23" spans="1:7" x14ac:dyDescent="0.2">
      <c r="A23" t="s">
        <v>115</v>
      </c>
      <c r="B23" s="3">
        <v>8990000</v>
      </c>
      <c r="C23" s="3">
        <v>8990000</v>
      </c>
      <c r="D23" s="4">
        <v>9440000</v>
      </c>
      <c r="E23" s="38">
        <v>9790000</v>
      </c>
      <c r="F23" s="34">
        <v>9090000</v>
      </c>
      <c r="G23" s="4">
        <v>9190000</v>
      </c>
    </row>
    <row r="24" spans="1:7" x14ac:dyDescent="0.2">
      <c r="A24" t="s">
        <v>116</v>
      </c>
      <c r="B24" s="3">
        <v>12790000</v>
      </c>
      <c r="C24" s="37" t="s">
        <v>31</v>
      </c>
      <c r="D24" s="4">
        <v>12190000</v>
      </c>
      <c r="E24" s="40">
        <v>12190000</v>
      </c>
      <c r="F24" s="39">
        <v>12590000</v>
      </c>
      <c r="G24" s="4">
        <v>11690000</v>
      </c>
    </row>
    <row r="25" spans="1:7" x14ac:dyDescent="0.2">
      <c r="A25" t="s">
        <v>117</v>
      </c>
      <c r="B25" s="3">
        <v>9790000</v>
      </c>
      <c r="C25" s="3">
        <v>9790000</v>
      </c>
      <c r="D25" s="4">
        <v>10490000</v>
      </c>
      <c r="E25" s="38">
        <v>10490000</v>
      </c>
      <c r="F25" s="34">
        <v>10390000</v>
      </c>
      <c r="G25" s="4">
        <v>10190000</v>
      </c>
    </row>
    <row r="26" spans="1:7" x14ac:dyDescent="0.2">
      <c r="A26" t="s">
        <v>118</v>
      </c>
      <c r="B26" s="3">
        <v>13590000</v>
      </c>
      <c r="C26" s="37" t="s">
        <v>31</v>
      </c>
      <c r="D26" s="4">
        <v>13390000</v>
      </c>
      <c r="E26" s="40">
        <v>12990000</v>
      </c>
      <c r="F26" s="39" t="s">
        <v>31</v>
      </c>
      <c r="G26" s="4">
        <v>12690000</v>
      </c>
    </row>
    <row r="27" spans="1:7" x14ac:dyDescent="0.2">
      <c r="A27" t="s">
        <v>119</v>
      </c>
      <c r="B27" s="3">
        <v>20990000</v>
      </c>
      <c r="C27" s="37">
        <v>21190000</v>
      </c>
      <c r="D27" s="25">
        <v>20890000</v>
      </c>
      <c r="E27" s="37" t="s">
        <v>31</v>
      </c>
      <c r="F27" s="34">
        <v>21290000</v>
      </c>
      <c r="G27" s="4">
        <v>20890000</v>
      </c>
    </row>
    <row r="28" spans="1:7" x14ac:dyDescent="0.2">
      <c r="A28" t="s">
        <v>120</v>
      </c>
      <c r="B28" s="37">
        <v>5790000</v>
      </c>
      <c r="C28" s="37">
        <v>5790000</v>
      </c>
      <c r="D28" s="39">
        <v>5740000</v>
      </c>
      <c r="E28" s="38">
        <v>5419000</v>
      </c>
      <c r="F28" s="34">
        <v>5550000</v>
      </c>
      <c r="G28" s="4">
        <v>5450000</v>
      </c>
    </row>
    <row r="29" spans="1:7" x14ac:dyDescent="0.2">
      <c r="A29" t="s">
        <v>121</v>
      </c>
      <c r="B29" s="37">
        <v>4090000</v>
      </c>
      <c r="C29" s="37">
        <v>4090000</v>
      </c>
      <c r="D29" s="25">
        <v>4090000</v>
      </c>
      <c r="E29" s="40">
        <v>4150000</v>
      </c>
      <c r="F29" s="34">
        <v>4090000</v>
      </c>
      <c r="G29" s="4" t="s">
        <v>179</v>
      </c>
    </row>
    <row r="30" spans="1:7" x14ac:dyDescent="0.2">
      <c r="A30" t="s">
        <v>122</v>
      </c>
      <c r="B30" s="3">
        <v>3090000</v>
      </c>
      <c r="C30" s="3">
        <v>3090000</v>
      </c>
      <c r="D30" s="39">
        <v>3090000</v>
      </c>
      <c r="E30" s="40">
        <v>2690000</v>
      </c>
      <c r="F30" s="34">
        <v>3090000</v>
      </c>
      <c r="G30" s="4">
        <v>2750000</v>
      </c>
    </row>
    <row r="31" spans="1:7" x14ac:dyDescent="0.2">
      <c r="A31" t="s">
        <v>123</v>
      </c>
      <c r="B31" s="3">
        <v>18390000</v>
      </c>
      <c r="C31" s="3">
        <v>18390000</v>
      </c>
      <c r="D31" s="34">
        <v>18490000</v>
      </c>
      <c r="E31" s="37"/>
      <c r="F31" s="34">
        <v>18390000</v>
      </c>
      <c r="G31" s="4">
        <v>17750000</v>
      </c>
    </row>
    <row r="32" spans="1:7" x14ac:dyDescent="0.2">
      <c r="A32" t="s">
        <v>124</v>
      </c>
      <c r="B32" s="3">
        <v>24790000</v>
      </c>
      <c r="C32" s="3">
        <v>24790000</v>
      </c>
      <c r="D32" s="25">
        <v>23690000</v>
      </c>
      <c r="E32" s="37"/>
      <c r="F32" s="34">
        <v>23390000</v>
      </c>
      <c r="G32" s="4">
        <v>22990000</v>
      </c>
    </row>
    <row r="33" spans="1:7" x14ac:dyDescent="0.2">
      <c r="A33" t="s">
        <v>125</v>
      </c>
      <c r="B33" s="37">
        <v>27090000</v>
      </c>
      <c r="C33" s="37">
        <v>27090000</v>
      </c>
      <c r="D33" s="39">
        <v>26790000</v>
      </c>
      <c r="E33" s="37"/>
      <c r="F33" s="39">
        <v>26790000</v>
      </c>
      <c r="G33" s="4">
        <v>26290000</v>
      </c>
    </row>
    <row r="34" spans="1:7" x14ac:dyDescent="0.2">
      <c r="A34" t="s">
        <v>126</v>
      </c>
      <c r="B34" s="3">
        <v>31290000</v>
      </c>
      <c r="C34" s="3">
        <v>31290000</v>
      </c>
      <c r="D34" s="4">
        <v>31090000</v>
      </c>
      <c r="E34" s="37"/>
      <c r="F34" s="39">
        <v>31190000</v>
      </c>
      <c r="G34" s="4">
        <v>30790000</v>
      </c>
    </row>
    <row r="35" spans="1:7" x14ac:dyDescent="0.2">
      <c r="A35" t="s">
        <v>127</v>
      </c>
      <c r="B35" s="3">
        <v>38190000</v>
      </c>
      <c r="C35" s="3">
        <v>38190000</v>
      </c>
      <c r="D35" s="25">
        <v>37990000</v>
      </c>
      <c r="E35" s="37"/>
      <c r="F35" s="39">
        <v>38190000</v>
      </c>
      <c r="G35" s="4">
        <v>37790000</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7208-3F8E-CC41-838D-63D0BC223C8C}">
  <sheetPr codeName="Sheet23"/>
  <dimension ref="A1:K39"/>
  <sheetViews>
    <sheetView workbookViewId="0">
      <selection activeCell="E10" sqref="E10"/>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134</v>
      </c>
      <c r="B2" s="37">
        <v>22990000</v>
      </c>
      <c r="C2" s="37">
        <v>22990000</v>
      </c>
      <c r="D2" s="37">
        <v>22990000</v>
      </c>
      <c r="E2" s="37">
        <v>22990000</v>
      </c>
      <c r="F2" s="37">
        <v>22990000</v>
      </c>
      <c r="G2" s="4">
        <v>21990000</v>
      </c>
    </row>
    <row r="3" spans="1:11" x14ac:dyDescent="0.2">
      <c r="A3" t="s">
        <v>135</v>
      </c>
      <c r="B3" s="37">
        <v>25990000</v>
      </c>
      <c r="C3" s="37">
        <v>25990000</v>
      </c>
      <c r="D3" s="37">
        <v>25990000</v>
      </c>
      <c r="E3" s="37">
        <v>25990000</v>
      </c>
      <c r="F3" s="37">
        <v>25990000</v>
      </c>
      <c r="G3" s="4">
        <v>24990000</v>
      </c>
    </row>
    <row r="4" spans="1:11" x14ac:dyDescent="0.2">
      <c r="A4" t="s">
        <v>136</v>
      </c>
      <c r="B4" s="37">
        <v>28990000</v>
      </c>
      <c r="C4" s="37">
        <v>28990000</v>
      </c>
      <c r="D4" s="37">
        <v>28990000</v>
      </c>
      <c r="E4" s="37">
        <v>28990000</v>
      </c>
      <c r="F4" s="37">
        <v>28990000</v>
      </c>
      <c r="G4" s="4">
        <v>28990000</v>
      </c>
    </row>
    <row r="5" spans="1:11" x14ac:dyDescent="0.2">
      <c r="A5" t="s">
        <v>137</v>
      </c>
      <c r="B5" s="37">
        <v>34990000</v>
      </c>
      <c r="C5" s="37">
        <v>34990000</v>
      </c>
      <c r="D5" s="37">
        <v>34990000</v>
      </c>
      <c r="E5" s="37">
        <v>34990000</v>
      </c>
      <c r="F5" s="37">
        <v>34990000</v>
      </c>
      <c r="G5" s="4">
        <v>34990000</v>
      </c>
    </row>
    <row r="6" spans="1:11" x14ac:dyDescent="0.2">
      <c r="A6" t="s">
        <v>102</v>
      </c>
      <c r="B6" s="3">
        <v>19590000</v>
      </c>
      <c r="C6" s="3">
        <v>19590000</v>
      </c>
      <c r="D6" s="43">
        <v>19590000</v>
      </c>
      <c r="E6" s="37">
        <v>19490000</v>
      </c>
      <c r="F6" s="40">
        <v>19090000</v>
      </c>
      <c r="G6" s="4" t="s">
        <v>183</v>
      </c>
    </row>
    <row r="7" spans="1:11" x14ac:dyDescent="0.2">
      <c r="A7" t="s">
        <v>103</v>
      </c>
      <c r="B7" s="3">
        <v>22590000</v>
      </c>
      <c r="C7" s="3">
        <v>22590000</v>
      </c>
      <c r="D7" s="43">
        <v>22590000</v>
      </c>
      <c r="E7" s="37">
        <v>22490000</v>
      </c>
      <c r="F7" s="40">
        <v>22190000</v>
      </c>
      <c r="G7" s="4">
        <v>22250000</v>
      </c>
      <c r="I7" t="s">
        <v>140</v>
      </c>
      <c r="J7" t="s">
        <v>141</v>
      </c>
      <c r="K7" s="35" t="b">
        <v>1</v>
      </c>
    </row>
    <row r="8" spans="1:11" x14ac:dyDescent="0.2">
      <c r="A8" t="s">
        <v>104</v>
      </c>
      <c r="B8" s="3">
        <v>25090000</v>
      </c>
      <c r="C8" s="37" t="s">
        <v>31</v>
      </c>
      <c r="D8" s="43">
        <v>24990000</v>
      </c>
      <c r="E8" s="38">
        <v>23690000</v>
      </c>
      <c r="F8" s="38">
        <v>24790000</v>
      </c>
      <c r="G8" s="4">
        <v>24390000</v>
      </c>
      <c r="I8" t="s">
        <v>1</v>
      </c>
      <c r="J8" t="s">
        <v>145</v>
      </c>
      <c r="K8" s="35" t="b">
        <v>1</v>
      </c>
    </row>
    <row r="9" spans="1:11" x14ac:dyDescent="0.2">
      <c r="A9" t="s">
        <v>105</v>
      </c>
      <c r="B9" s="3">
        <v>29490000</v>
      </c>
      <c r="C9" s="42">
        <v>29490000</v>
      </c>
      <c r="D9" s="25">
        <v>29290000</v>
      </c>
      <c r="E9" s="38">
        <v>28690000</v>
      </c>
      <c r="F9" s="38" t="s">
        <v>186</v>
      </c>
      <c r="G9" s="3">
        <v>28790000</v>
      </c>
      <c r="I9" t="s">
        <v>2</v>
      </c>
      <c r="J9" t="s">
        <v>180</v>
      </c>
      <c r="K9" s="35" t="b">
        <v>1</v>
      </c>
    </row>
    <row r="10" spans="1:11" x14ac:dyDescent="0.2">
      <c r="A10" t="s">
        <v>34</v>
      </c>
      <c r="B10" s="3">
        <v>19890000</v>
      </c>
      <c r="C10" s="3">
        <v>19890000</v>
      </c>
      <c r="D10" s="25">
        <v>20090000</v>
      </c>
      <c r="E10" s="37">
        <v>19690000</v>
      </c>
      <c r="F10" s="34">
        <v>19790000</v>
      </c>
      <c r="G10" s="4">
        <v>19390000</v>
      </c>
      <c r="I10" t="s">
        <v>6</v>
      </c>
      <c r="J10" t="s">
        <v>181</v>
      </c>
      <c r="K10" s="35" t="b">
        <v>1</v>
      </c>
    </row>
    <row r="11" spans="1:11" x14ac:dyDescent="0.2">
      <c r="A11" t="s">
        <v>40</v>
      </c>
      <c r="B11" s="3">
        <v>17090000</v>
      </c>
      <c r="C11" s="43">
        <v>17090000</v>
      </c>
      <c r="D11" s="39">
        <v>16990000</v>
      </c>
      <c r="E11" s="37">
        <v>17690000</v>
      </c>
      <c r="F11" s="39">
        <v>16990000</v>
      </c>
      <c r="G11" s="4">
        <v>17290000</v>
      </c>
      <c r="I11" t="s">
        <v>3</v>
      </c>
      <c r="J11" t="s">
        <v>143</v>
      </c>
      <c r="K11" s="35" t="b">
        <v>1</v>
      </c>
    </row>
    <row r="12" spans="1:11" x14ac:dyDescent="0.2">
      <c r="A12" t="s">
        <v>37</v>
      </c>
      <c r="B12" s="3">
        <v>14090000</v>
      </c>
      <c r="C12" s="43">
        <v>14090000</v>
      </c>
      <c r="D12" s="34">
        <v>13990000</v>
      </c>
      <c r="E12" s="37">
        <v>13690000</v>
      </c>
      <c r="F12" s="39">
        <v>13850000</v>
      </c>
      <c r="G12" s="4" t="s">
        <v>184</v>
      </c>
      <c r="I12" t="s">
        <v>149</v>
      </c>
      <c r="J12" t="s">
        <v>150</v>
      </c>
      <c r="K12" s="35" t="b">
        <v>1</v>
      </c>
    </row>
    <row r="13" spans="1:11" x14ac:dyDescent="0.2">
      <c r="A13" t="s">
        <v>42</v>
      </c>
      <c r="B13" s="3">
        <v>11490000</v>
      </c>
      <c r="C13" s="38">
        <v>11490000</v>
      </c>
      <c r="D13" s="25">
        <v>10890000</v>
      </c>
      <c r="E13" s="37">
        <v>10990000</v>
      </c>
      <c r="F13" s="39">
        <v>10990000</v>
      </c>
      <c r="G13" s="4">
        <v>12290000</v>
      </c>
    </row>
    <row r="14" spans="1:11" x14ac:dyDescent="0.2">
      <c r="A14" t="s">
        <v>46</v>
      </c>
      <c r="B14" s="3">
        <v>8940000</v>
      </c>
      <c r="C14" s="3">
        <v>8940000</v>
      </c>
      <c r="D14" s="25">
        <v>8940000</v>
      </c>
      <c r="E14" s="37">
        <v>8490000</v>
      </c>
      <c r="F14" s="39">
        <v>8890000</v>
      </c>
      <c r="G14" s="4">
        <v>8790000</v>
      </c>
    </row>
    <row r="15" spans="1:11" x14ac:dyDescent="0.2">
      <c r="A15" t="s">
        <v>107</v>
      </c>
      <c r="B15" s="37" t="s">
        <v>31</v>
      </c>
      <c r="C15" s="37" t="s">
        <v>31</v>
      </c>
      <c r="D15" s="4" t="s">
        <v>31</v>
      </c>
      <c r="E15" s="40">
        <v>13990000</v>
      </c>
      <c r="F15" s="39" t="s">
        <v>31</v>
      </c>
      <c r="G15" s="4">
        <v>14290000</v>
      </c>
    </row>
    <row r="16" spans="1:11" x14ac:dyDescent="0.2">
      <c r="A16" t="s">
        <v>108</v>
      </c>
      <c r="B16" s="3">
        <v>12890000</v>
      </c>
      <c r="C16" s="37" t="s">
        <v>31</v>
      </c>
      <c r="D16" s="4">
        <v>12690000</v>
      </c>
      <c r="E16" s="37" t="s">
        <v>31</v>
      </c>
      <c r="F16" s="34">
        <v>12650000</v>
      </c>
      <c r="G16" s="4">
        <v>12650000</v>
      </c>
    </row>
    <row r="17" spans="1:7" x14ac:dyDescent="0.2">
      <c r="A17" t="s">
        <v>109</v>
      </c>
      <c r="B17" s="3">
        <v>9890000</v>
      </c>
      <c r="C17" s="3">
        <v>9890000</v>
      </c>
      <c r="D17" s="25">
        <v>9940000</v>
      </c>
      <c r="E17" s="37">
        <v>9490000</v>
      </c>
      <c r="F17" s="34">
        <v>9490000</v>
      </c>
      <c r="G17" s="4">
        <v>9490000</v>
      </c>
    </row>
    <row r="18" spans="1:7" x14ac:dyDescent="0.2">
      <c r="A18" t="s">
        <v>110</v>
      </c>
      <c r="B18" s="3">
        <v>7640000</v>
      </c>
      <c r="C18" s="3">
        <v>7640000</v>
      </c>
      <c r="D18" s="4">
        <v>7140000</v>
      </c>
      <c r="E18" s="37">
        <v>6990000</v>
      </c>
      <c r="F18" s="34">
        <v>7150000</v>
      </c>
      <c r="G18" s="4">
        <v>7090000</v>
      </c>
    </row>
    <row r="19" spans="1:7" x14ac:dyDescent="0.2">
      <c r="A19" t="s">
        <v>171</v>
      </c>
      <c r="B19" s="3">
        <v>16890000</v>
      </c>
      <c r="C19" s="37" t="s">
        <v>31</v>
      </c>
      <c r="D19" s="4">
        <v>16890000</v>
      </c>
      <c r="E19" s="40">
        <v>16490000</v>
      </c>
      <c r="F19" s="34">
        <v>16490000</v>
      </c>
      <c r="G19" s="4" t="s">
        <v>185</v>
      </c>
    </row>
    <row r="20" spans="1:7" x14ac:dyDescent="0.2">
      <c r="A20" t="s">
        <v>172</v>
      </c>
      <c r="B20" s="3">
        <v>22390000</v>
      </c>
      <c r="C20" s="37">
        <v>22490000</v>
      </c>
      <c r="D20" s="25">
        <v>21890000</v>
      </c>
      <c r="E20" s="40">
        <v>21490000</v>
      </c>
      <c r="F20" s="39">
        <v>21490000</v>
      </c>
      <c r="G20" s="4">
        <v>21990000</v>
      </c>
    </row>
    <row r="21" spans="1:7" x14ac:dyDescent="0.2">
      <c r="A21" t="s">
        <v>146</v>
      </c>
      <c r="B21" s="3">
        <v>27690000</v>
      </c>
      <c r="C21" s="37">
        <v>27790000</v>
      </c>
      <c r="D21" s="25">
        <v>27590000</v>
      </c>
      <c r="E21" s="40">
        <v>27490000</v>
      </c>
      <c r="F21" s="34">
        <v>27690000</v>
      </c>
      <c r="G21" s="4">
        <v>27190000</v>
      </c>
    </row>
    <row r="22" spans="1:7" x14ac:dyDescent="0.2">
      <c r="A22" t="s">
        <v>148</v>
      </c>
      <c r="B22" s="3">
        <v>37190000</v>
      </c>
      <c r="C22" s="37">
        <v>37290000</v>
      </c>
      <c r="D22" s="25">
        <v>36490000</v>
      </c>
      <c r="E22" s="37">
        <v>36490000</v>
      </c>
      <c r="F22" s="39">
        <v>36990000</v>
      </c>
      <c r="G22" s="4">
        <v>36890000</v>
      </c>
    </row>
    <row r="23" spans="1:7" x14ac:dyDescent="0.2">
      <c r="A23" t="s">
        <v>111</v>
      </c>
      <c r="B23" s="3">
        <v>6040000</v>
      </c>
      <c r="C23" s="37">
        <v>6090000</v>
      </c>
      <c r="D23" s="4">
        <v>5940000</v>
      </c>
      <c r="E23" s="40">
        <v>5990000</v>
      </c>
      <c r="F23" s="39">
        <v>5990000</v>
      </c>
      <c r="G23" s="4">
        <v>5890000</v>
      </c>
    </row>
    <row r="24" spans="1:7" x14ac:dyDescent="0.2">
      <c r="A24" t="s">
        <v>112</v>
      </c>
      <c r="B24" s="3">
        <v>7450000</v>
      </c>
      <c r="C24" s="37" t="s">
        <v>31</v>
      </c>
      <c r="D24" s="3">
        <v>7240000</v>
      </c>
      <c r="E24" s="40">
        <v>7290000</v>
      </c>
      <c r="F24" s="39">
        <v>7390000</v>
      </c>
      <c r="G24" s="4">
        <v>7390000</v>
      </c>
    </row>
    <row r="25" spans="1:7" x14ac:dyDescent="0.2">
      <c r="A25" t="s">
        <v>113</v>
      </c>
      <c r="B25" s="3">
        <v>6940000</v>
      </c>
      <c r="C25" s="3">
        <v>6940000</v>
      </c>
      <c r="D25" s="3">
        <v>6740000</v>
      </c>
      <c r="E25" s="40">
        <v>6590000</v>
      </c>
      <c r="F25" s="39">
        <v>6990000</v>
      </c>
      <c r="G25" s="4">
        <v>6790000</v>
      </c>
    </row>
    <row r="26" spans="1:7" x14ac:dyDescent="0.2">
      <c r="A26" t="s">
        <v>114</v>
      </c>
      <c r="B26" s="3">
        <v>7940000</v>
      </c>
      <c r="C26" s="37" t="s">
        <v>31</v>
      </c>
      <c r="D26" s="3">
        <v>8040000</v>
      </c>
      <c r="E26" s="40">
        <v>7990000</v>
      </c>
      <c r="F26" s="39">
        <v>8190000</v>
      </c>
      <c r="G26" s="3">
        <v>7490000</v>
      </c>
    </row>
    <row r="27" spans="1:7" x14ac:dyDescent="0.2">
      <c r="A27" t="s">
        <v>115</v>
      </c>
      <c r="B27" s="3">
        <v>8940000</v>
      </c>
      <c r="C27" s="3">
        <v>8940000</v>
      </c>
      <c r="D27" s="3">
        <v>9540000</v>
      </c>
      <c r="E27" s="38">
        <v>9790000</v>
      </c>
      <c r="F27" s="39">
        <v>9090000</v>
      </c>
      <c r="G27" s="4">
        <v>9190000</v>
      </c>
    </row>
    <row r="28" spans="1:7" x14ac:dyDescent="0.2">
      <c r="A28" t="s">
        <v>116</v>
      </c>
      <c r="B28" s="3">
        <v>12690000</v>
      </c>
      <c r="C28" s="37" t="s">
        <v>31</v>
      </c>
      <c r="D28" s="4">
        <v>12190000</v>
      </c>
      <c r="E28" s="40">
        <v>12190000</v>
      </c>
      <c r="F28" s="39">
        <v>12590000</v>
      </c>
      <c r="G28" s="4">
        <v>11690000</v>
      </c>
    </row>
    <row r="29" spans="1:7" x14ac:dyDescent="0.2">
      <c r="A29" t="s">
        <v>117</v>
      </c>
      <c r="B29" s="3">
        <v>9690000</v>
      </c>
      <c r="C29" s="3">
        <v>9690000</v>
      </c>
      <c r="D29" s="4">
        <v>10490000</v>
      </c>
      <c r="E29" s="38">
        <v>10490000</v>
      </c>
      <c r="F29" s="39">
        <v>10390000</v>
      </c>
      <c r="G29" s="4">
        <v>10190000</v>
      </c>
    </row>
    <row r="30" spans="1:7" x14ac:dyDescent="0.2">
      <c r="A30" t="s">
        <v>118</v>
      </c>
      <c r="B30" s="3">
        <v>13490000</v>
      </c>
      <c r="C30" s="37" t="s">
        <v>31</v>
      </c>
      <c r="D30" s="4">
        <v>13390000</v>
      </c>
      <c r="E30" s="40">
        <v>12990000</v>
      </c>
      <c r="F30" s="39" t="s">
        <v>31</v>
      </c>
      <c r="G30" s="4">
        <v>12690000</v>
      </c>
    </row>
    <row r="31" spans="1:7" x14ac:dyDescent="0.2">
      <c r="A31" t="s">
        <v>119</v>
      </c>
      <c r="B31" s="3">
        <v>20990000</v>
      </c>
      <c r="C31" s="37">
        <v>21190000</v>
      </c>
      <c r="D31" s="25">
        <v>20890000</v>
      </c>
      <c r="E31" s="37" t="s">
        <v>31</v>
      </c>
      <c r="F31" s="34">
        <v>21290000</v>
      </c>
      <c r="G31" s="4">
        <v>20890000</v>
      </c>
    </row>
    <row r="32" spans="1:7" x14ac:dyDescent="0.2">
      <c r="A32" t="s">
        <v>120</v>
      </c>
      <c r="B32" s="3">
        <v>5740000</v>
      </c>
      <c r="C32" s="37">
        <v>5790000</v>
      </c>
      <c r="D32" s="39">
        <v>5740000</v>
      </c>
      <c r="E32" s="38">
        <v>5419000</v>
      </c>
      <c r="F32" s="39">
        <v>5550000</v>
      </c>
      <c r="G32" s="4">
        <v>5450000</v>
      </c>
    </row>
    <row r="33" spans="1:7" x14ac:dyDescent="0.2">
      <c r="A33" t="s">
        <v>121</v>
      </c>
      <c r="B33" s="3">
        <v>4040000</v>
      </c>
      <c r="C33" s="37">
        <v>4090000</v>
      </c>
      <c r="D33" s="25">
        <v>4090000</v>
      </c>
      <c r="E33" s="40">
        <v>4150000</v>
      </c>
      <c r="F33" s="39">
        <v>4090000</v>
      </c>
      <c r="G33" s="4" t="s">
        <v>179</v>
      </c>
    </row>
    <row r="34" spans="1:7" x14ac:dyDescent="0.2">
      <c r="A34" t="s">
        <v>122</v>
      </c>
      <c r="B34" s="37">
        <v>3090000</v>
      </c>
      <c r="C34" s="37">
        <v>3090000</v>
      </c>
      <c r="D34" s="39">
        <v>3090000</v>
      </c>
      <c r="E34" s="40">
        <v>2690000</v>
      </c>
      <c r="F34" s="39">
        <v>3090000</v>
      </c>
      <c r="G34" s="4">
        <v>2750000</v>
      </c>
    </row>
    <row r="35" spans="1:7" x14ac:dyDescent="0.2">
      <c r="A35" t="s">
        <v>123</v>
      </c>
      <c r="B35" s="37">
        <v>18390000</v>
      </c>
      <c r="C35" s="37">
        <v>18390000</v>
      </c>
      <c r="D35" s="39">
        <v>18490000</v>
      </c>
      <c r="E35" s="37"/>
      <c r="F35" s="34">
        <v>18290000</v>
      </c>
      <c r="G35" s="4">
        <v>17750000</v>
      </c>
    </row>
    <row r="36" spans="1:7" x14ac:dyDescent="0.2">
      <c r="A36" t="s">
        <v>124</v>
      </c>
      <c r="B36" s="3">
        <v>24690000</v>
      </c>
      <c r="C36" s="3">
        <v>24690000</v>
      </c>
      <c r="D36" s="25">
        <v>23690000</v>
      </c>
      <c r="E36" s="37"/>
      <c r="F36" s="34">
        <v>23490000</v>
      </c>
      <c r="G36" s="4">
        <v>22990000</v>
      </c>
    </row>
    <row r="37" spans="1:7" x14ac:dyDescent="0.2">
      <c r="A37" t="s">
        <v>125</v>
      </c>
      <c r="B37" s="3">
        <v>26990000</v>
      </c>
      <c r="C37" s="3">
        <v>26990000</v>
      </c>
      <c r="D37" s="39">
        <v>26790000</v>
      </c>
      <c r="E37" s="37"/>
      <c r="F37" s="34">
        <v>26990000</v>
      </c>
      <c r="G37" s="4">
        <v>26290000</v>
      </c>
    </row>
    <row r="38" spans="1:7" x14ac:dyDescent="0.2">
      <c r="A38" t="s">
        <v>126</v>
      </c>
      <c r="B38" s="3">
        <v>31190000</v>
      </c>
      <c r="C38" s="3">
        <v>31190000</v>
      </c>
      <c r="D38" s="4">
        <v>31090000</v>
      </c>
      <c r="E38" s="37"/>
      <c r="F38" s="39">
        <v>31390000</v>
      </c>
      <c r="G38" s="4">
        <v>30790000</v>
      </c>
    </row>
    <row r="39" spans="1:7" x14ac:dyDescent="0.2">
      <c r="A39" t="s">
        <v>127</v>
      </c>
      <c r="B39" s="3">
        <v>38090000</v>
      </c>
      <c r="C39" s="3">
        <v>38090000</v>
      </c>
      <c r="D39" s="25">
        <v>37990000</v>
      </c>
      <c r="E39" s="37"/>
      <c r="F39" s="39">
        <v>38190000</v>
      </c>
      <c r="G39" s="4">
        <v>37790000</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8B96-DD67-B24C-9D1A-36B0FF86A0C6}">
  <sheetPr codeName="Sheet24"/>
  <dimension ref="A1:K39"/>
  <sheetViews>
    <sheetView zoomScale="93" workbookViewId="0">
      <selection activeCell="J36" sqref="J36"/>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134</v>
      </c>
      <c r="B2" s="3">
        <v>22890000</v>
      </c>
      <c r="C2" s="3">
        <v>22890000</v>
      </c>
      <c r="D2" s="37">
        <v>22990000</v>
      </c>
      <c r="E2" s="37">
        <v>22990000</v>
      </c>
      <c r="F2" s="38">
        <v>21990000</v>
      </c>
      <c r="G2" s="3">
        <v>21590000</v>
      </c>
    </row>
    <row r="3" spans="1:11" x14ac:dyDescent="0.2">
      <c r="A3" t="s">
        <v>135</v>
      </c>
      <c r="B3" s="3">
        <v>25890000</v>
      </c>
      <c r="C3" s="3">
        <v>25890000</v>
      </c>
      <c r="D3" s="37">
        <v>25990000</v>
      </c>
      <c r="E3" s="37">
        <v>25990000</v>
      </c>
      <c r="F3" s="38">
        <v>24990000</v>
      </c>
      <c r="G3" s="3">
        <v>24590000</v>
      </c>
    </row>
    <row r="4" spans="1:11" x14ac:dyDescent="0.2">
      <c r="A4" t="s">
        <v>136</v>
      </c>
      <c r="B4" s="3">
        <v>28890000</v>
      </c>
      <c r="C4" s="3">
        <v>28890000</v>
      </c>
      <c r="D4" s="37">
        <v>28990000</v>
      </c>
      <c r="E4" s="37">
        <v>28990000</v>
      </c>
      <c r="F4" s="38">
        <v>27990000</v>
      </c>
      <c r="G4" s="3">
        <v>28590000</v>
      </c>
    </row>
    <row r="5" spans="1:11" x14ac:dyDescent="0.2">
      <c r="A5" t="s">
        <v>137</v>
      </c>
      <c r="B5" s="3">
        <v>34890000</v>
      </c>
      <c r="C5" s="3">
        <v>34890000</v>
      </c>
      <c r="D5" s="37">
        <v>34990000</v>
      </c>
      <c r="E5" s="37">
        <v>34990000</v>
      </c>
      <c r="F5" s="38">
        <v>33990000</v>
      </c>
      <c r="G5" s="3">
        <v>34590000</v>
      </c>
    </row>
    <row r="6" spans="1:11" x14ac:dyDescent="0.2">
      <c r="A6" t="s">
        <v>102</v>
      </c>
      <c r="B6" s="37">
        <v>19590000</v>
      </c>
      <c r="C6" s="37">
        <v>19590000</v>
      </c>
      <c r="D6" s="42">
        <v>19690000</v>
      </c>
      <c r="E6" s="37">
        <v>19490000</v>
      </c>
      <c r="F6" s="38">
        <v>19590000</v>
      </c>
      <c r="G6" s="4" t="s">
        <v>183</v>
      </c>
    </row>
    <row r="7" spans="1:11" x14ac:dyDescent="0.2">
      <c r="A7" t="s">
        <v>103</v>
      </c>
      <c r="B7" s="37">
        <v>22590000</v>
      </c>
      <c r="C7" s="37">
        <v>22590000</v>
      </c>
      <c r="D7" s="42">
        <v>22790000</v>
      </c>
      <c r="E7" s="37">
        <v>22490000</v>
      </c>
      <c r="F7" s="38">
        <v>22690000</v>
      </c>
      <c r="G7" s="4">
        <v>22250000</v>
      </c>
      <c r="I7" t="s">
        <v>140</v>
      </c>
      <c r="J7" t="s">
        <v>141</v>
      </c>
      <c r="K7" s="35" t="b">
        <v>1</v>
      </c>
    </row>
    <row r="8" spans="1:11" x14ac:dyDescent="0.2">
      <c r="A8" t="s">
        <v>104</v>
      </c>
      <c r="B8" s="3">
        <v>25190000</v>
      </c>
      <c r="C8" s="37" t="s">
        <v>31</v>
      </c>
      <c r="D8" s="42">
        <v>25190000</v>
      </c>
      <c r="E8" s="38">
        <v>23990000</v>
      </c>
      <c r="F8" s="38">
        <v>25590000</v>
      </c>
      <c r="G8" s="4">
        <v>24390000</v>
      </c>
      <c r="I8" t="s">
        <v>1</v>
      </c>
      <c r="J8" t="s">
        <v>145</v>
      </c>
      <c r="K8" s="35" t="b">
        <v>1</v>
      </c>
    </row>
    <row r="9" spans="1:11" x14ac:dyDescent="0.2">
      <c r="A9" t="s">
        <v>105</v>
      </c>
      <c r="B9" s="37">
        <v>29490000</v>
      </c>
      <c r="C9" s="37">
        <v>29490000</v>
      </c>
      <c r="D9" s="3">
        <v>29390000</v>
      </c>
      <c r="E9" s="38">
        <v>28990000</v>
      </c>
      <c r="F9" s="38" t="s">
        <v>187</v>
      </c>
      <c r="G9" s="4">
        <v>28790000</v>
      </c>
      <c r="I9" t="s">
        <v>2</v>
      </c>
      <c r="J9" t="s">
        <v>180</v>
      </c>
      <c r="K9" s="35" t="b">
        <v>1</v>
      </c>
    </row>
    <row r="10" spans="1:11" x14ac:dyDescent="0.2">
      <c r="A10" t="s">
        <v>34</v>
      </c>
      <c r="B10" s="37">
        <v>19890000</v>
      </c>
      <c r="C10" s="37">
        <v>19890000</v>
      </c>
      <c r="D10" s="3">
        <v>20190000</v>
      </c>
      <c r="E10" s="37">
        <v>19690000</v>
      </c>
      <c r="F10" s="34">
        <v>19790000</v>
      </c>
      <c r="G10" s="4">
        <v>19390000</v>
      </c>
      <c r="I10" t="s">
        <v>6</v>
      </c>
      <c r="J10" t="s">
        <v>181</v>
      </c>
      <c r="K10" s="35" t="b">
        <v>1</v>
      </c>
    </row>
    <row r="11" spans="1:11" x14ac:dyDescent="0.2">
      <c r="A11" t="s">
        <v>40</v>
      </c>
      <c r="B11" s="37">
        <v>17090000</v>
      </c>
      <c r="C11" s="37">
        <v>17090000</v>
      </c>
      <c r="D11" s="34">
        <v>17190000</v>
      </c>
      <c r="E11" s="37" t="s">
        <v>31</v>
      </c>
      <c r="F11" s="39">
        <v>16990000</v>
      </c>
      <c r="G11" s="4">
        <v>17290000</v>
      </c>
      <c r="I11" t="s">
        <v>3</v>
      </c>
      <c r="J11" t="s">
        <v>143</v>
      </c>
      <c r="K11" s="35" t="b">
        <v>1</v>
      </c>
    </row>
    <row r="12" spans="1:11" x14ac:dyDescent="0.2">
      <c r="A12" t="s">
        <v>37</v>
      </c>
      <c r="B12" s="3">
        <v>14190000</v>
      </c>
      <c r="C12" s="3">
        <v>14190000</v>
      </c>
      <c r="D12" s="34">
        <v>14290000</v>
      </c>
      <c r="E12" s="37">
        <v>13690000</v>
      </c>
      <c r="F12" s="34">
        <v>13790000</v>
      </c>
      <c r="G12" s="4" t="s">
        <v>184</v>
      </c>
      <c r="I12" t="s">
        <v>149</v>
      </c>
      <c r="J12" t="s">
        <v>150</v>
      </c>
      <c r="K12" s="35" t="b">
        <v>1</v>
      </c>
    </row>
    <row r="13" spans="1:11" x14ac:dyDescent="0.2">
      <c r="A13" t="s">
        <v>42</v>
      </c>
      <c r="B13" s="37">
        <v>11490000</v>
      </c>
      <c r="C13" s="37">
        <v>11490000</v>
      </c>
      <c r="D13" s="3">
        <v>10990000</v>
      </c>
      <c r="E13" s="37">
        <v>10990000</v>
      </c>
      <c r="F13" s="39">
        <v>10990000</v>
      </c>
      <c r="G13" s="4">
        <v>12290000</v>
      </c>
    </row>
    <row r="14" spans="1:11" x14ac:dyDescent="0.2">
      <c r="A14" t="s">
        <v>46</v>
      </c>
      <c r="B14" s="37">
        <v>8940000</v>
      </c>
      <c r="C14" s="37">
        <v>8940000</v>
      </c>
      <c r="D14" s="3">
        <v>8990000</v>
      </c>
      <c r="E14" s="37">
        <v>8490000</v>
      </c>
      <c r="F14" s="39">
        <v>8890000</v>
      </c>
      <c r="G14" s="4">
        <v>8790000</v>
      </c>
    </row>
    <row r="15" spans="1:11" x14ac:dyDescent="0.2">
      <c r="A15" t="s">
        <v>107</v>
      </c>
      <c r="B15" s="37" t="s">
        <v>31</v>
      </c>
      <c r="C15" s="37" t="s">
        <v>31</v>
      </c>
      <c r="D15" s="4" t="s">
        <v>31</v>
      </c>
      <c r="E15" s="40">
        <v>13990000</v>
      </c>
      <c r="F15" s="39" t="s">
        <v>31</v>
      </c>
      <c r="G15" s="34" t="s">
        <v>31</v>
      </c>
    </row>
    <row r="16" spans="1:11" x14ac:dyDescent="0.2">
      <c r="A16" t="s">
        <v>108</v>
      </c>
      <c r="B16" s="3">
        <v>12790000</v>
      </c>
      <c r="C16" s="37" t="s">
        <v>31</v>
      </c>
      <c r="D16" s="3">
        <v>12790000</v>
      </c>
      <c r="E16" s="37" t="s">
        <v>31</v>
      </c>
      <c r="F16" s="39">
        <v>12650000</v>
      </c>
      <c r="G16" s="4">
        <v>12650000</v>
      </c>
    </row>
    <row r="17" spans="1:7" x14ac:dyDescent="0.2">
      <c r="A17" t="s">
        <v>109</v>
      </c>
      <c r="B17" s="37">
        <v>9890000</v>
      </c>
      <c r="C17" s="37">
        <v>9890000</v>
      </c>
      <c r="D17" s="3">
        <v>9990000</v>
      </c>
      <c r="E17" s="37">
        <v>9490000</v>
      </c>
      <c r="F17" s="34">
        <v>9390000</v>
      </c>
      <c r="G17" s="4">
        <v>9490000</v>
      </c>
    </row>
    <row r="18" spans="1:7" x14ac:dyDescent="0.2">
      <c r="A18" t="s">
        <v>110</v>
      </c>
      <c r="B18" s="37">
        <v>7640000</v>
      </c>
      <c r="C18" s="37">
        <v>7640000</v>
      </c>
      <c r="D18" s="3">
        <v>7190000</v>
      </c>
      <c r="E18" s="37">
        <v>6990000</v>
      </c>
      <c r="F18" s="39">
        <v>7150000</v>
      </c>
      <c r="G18" s="4">
        <v>7090000</v>
      </c>
    </row>
    <row r="19" spans="1:7" x14ac:dyDescent="0.2">
      <c r="A19" t="s">
        <v>171</v>
      </c>
      <c r="B19" s="37">
        <v>16890000</v>
      </c>
      <c r="C19" s="37">
        <v>16890000</v>
      </c>
      <c r="D19" s="3">
        <v>16990000</v>
      </c>
      <c r="E19" s="38">
        <v>16226000</v>
      </c>
      <c r="F19" s="39">
        <v>16490000</v>
      </c>
      <c r="G19" s="4" t="s">
        <v>185</v>
      </c>
    </row>
    <row r="20" spans="1:7" x14ac:dyDescent="0.2">
      <c r="A20" t="s">
        <v>172</v>
      </c>
      <c r="B20" s="37">
        <v>22390000</v>
      </c>
      <c r="C20" s="37">
        <v>22390000</v>
      </c>
      <c r="D20" s="3">
        <v>21990000</v>
      </c>
      <c r="E20" s="38">
        <v>21275000</v>
      </c>
      <c r="F20" s="39">
        <v>21490000</v>
      </c>
      <c r="G20" s="3">
        <v>21490000</v>
      </c>
    </row>
    <row r="21" spans="1:7" x14ac:dyDescent="0.2">
      <c r="A21" t="s">
        <v>146</v>
      </c>
      <c r="B21" s="37">
        <v>27690000</v>
      </c>
      <c r="C21" s="37">
        <v>27690000</v>
      </c>
      <c r="D21" s="3">
        <v>27690000</v>
      </c>
      <c r="E21" s="38">
        <v>27215000</v>
      </c>
      <c r="F21" s="39">
        <v>27690000</v>
      </c>
      <c r="G21" s="4">
        <v>27190000</v>
      </c>
    </row>
    <row r="22" spans="1:7" x14ac:dyDescent="0.2">
      <c r="A22" t="s">
        <v>148</v>
      </c>
      <c r="B22" s="37">
        <v>37190000</v>
      </c>
      <c r="C22" s="37">
        <v>37190000</v>
      </c>
      <c r="D22" s="3">
        <v>36790000</v>
      </c>
      <c r="E22" s="37">
        <v>36490000</v>
      </c>
      <c r="F22" s="39">
        <v>36990000</v>
      </c>
      <c r="G22" s="4">
        <v>36890000</v>
      </c>
    </row>
    <row r="23" spans="1:7" x14ac:dyDescent="0.2">
      <c r="A23" t="s">
        <v>111</v>
      </c>
      <c r="B23" s="37">
        <v>6040000</v>
      </c>
      <c r="C23" s="37">
        <v>6040000</v>
      </c>
      <c r="D23" s="3">
        <v>5990000</v>
      </c>
      <c r="E23" s="40">
        <v>5990000</v>
      </c>
      <c r="F23" s="34">
        <v>5890000</v>
      </c>
      <c r="G23" s="4">
        <v>5890000</v>
      </c>
    </row>
    <row r="24" spans="1:7" x14ac:dyDescent="0.2">
      <c r="A24" t="s">
        <v>112</v>
      </c>
      <c r="B24" s="37">
        <v>7440000</v>
      </c>
      <c r="C24" s="37" t="s">
        <v>31</v>
      </c>
      <c r="D24" s="3">
        <v>7390000</v>
      </c>
      <c r="E24" s="40">
        <v>7290000</v>
      </c>
      <c r="F24" s="34">
        <v>7290000</v>
      </c>
      <c r="G24" s="4">
        <v>7390000</v>
      </c>
    </row>
    <row r="25" spans="1:7" x14ac:dyDescent="0.2">
      <c r="A25" t="s">
        <v>113</v>
      </c>
      <c r="B25" s="37">
        <v>6940000</v>
      </c>
      <c r="C25" s="37">
        <v>6940000</v>
      </c>
      <c r="D25" s="3">
        <v>6990000</v>
      </c>
      <c r="E25" s="40">
        <v>6590000</v>
      </c>
      <c r="F25" s="34">
        <v>6790000</v>
      </c>
      <c r="G25" s="4">
        <v>6790000</v>
      </c>
    </row>
    <row r="26" spans="1:7" x14ac:dyDescent="0.2">
      <c r="A26" t="s">
        <v>114</v>
      </c>
      <c r="B26" s="37">
        <v>7940000</v>
      </c>
      <c r="C26" s="37" t="s">
        <v>31</v>
      </c>
      <c r="D26" s="3">
        <v>8190000</v>
      </c>
      <c r="E26" s="40">
        <v>7990000</v>
      </c>
      <c r="F26" s="34">
        <v>7790000</v>
      </c>
      <c r="G26" s="3" t="s">
        <v>188</v>
      </c>
    </row>
    <row r="27" spans="1:7" x14ac:dyDescent="0.2">
      <c r="A27" t="s">
        <v>115</v>
      </c>
      <c r="B27" s="37">
        <v>8940000</v>
      </c>
      <c r="C27" s="37">
        <v>8940000</v>
      </c>
      <c r="D27" s="3">
        <v>9490000</v>
      </c>
      <c r="E27" s="40">
        <v>9790000</v>
      </c>
      <c r="F27" s="39">
        <v>9090000</v>
      </c>
      <c r="G27" s="4">
        <v>9190000</v>
      </c>
    </row>
    <row r="28" spans="1:7" x14ac:dyDescent="0.2">
      <c r="A28" t="s">
        <v>116</v>
      </c>
      <c r="B28" s="37">
        <v>12690000</v>
      </c>
      <c r="C28" s="37" t="s">
        <v>31</v>
      </c>
      <c r="D28" s="3">
        <v>12290000</v>
      </c>
      <c r="E28" s="40">
        <v>12190000</v>
      </c>
      <c r="F28" s="39" t="s">
        <v>31</v>
      </c>
      <c r="G28" s="4">
        <v>11690000</v>
      </c>
    </row>
    <row r="29" spans="1:7" x14ac:dyDescent="0.2">
      <c r="A29" t="s">
        <v>117</v>
      </c>
      <c r="B29" s="37">
        <v>9690000</v>
      </c>
      <c r="C29" s="37">
        <v>9690000</v>
      </c>
      <c r="D29" s="3">
        <v>10590000</v>
      </c>
      <c r="E29" s="40">
        <v>10490000</v>
      </c>
      <c r="F29" s="34">
        <v>10190000</v>
      </c>
      <c r="G29" s="4">
        <v>10190000</v>
      </c>
    </row>
    <row r="30" spans="1:7" x14ac:dyDescent="0.2">
      <c r="A30" t="s">
        <v>118</v>
      </c>
      <c r="B30" s="37">
        <v>13490000</v>
      </c>
      <c r="C30" s="37" t="s">
        <v>31</v>
      </c>
      <c r="D30" s="3">
        <v>13490000</v>
      </c>
      <c r="E30" s="40">
        <v>12990000</v>
      </c>
      <c r="F30" s="39" t="s">
        <v>31</v>
      </c>
      <c r="G30" s="4">
        <v>12690000</v>
      </c>
    </row>
    <row r="31" spans="1:7" x14ac:dyDescent="0.2">
      <c r="A31" t="s">
        <v>119</v>
      </c>
      <c r="B31" s="3">
        <v>22890000</v>
      </c>
      <c r="C31" s="3">
        <v>22890000</v>
      </c>
      <c r="D31" s="3">
        <v>20990000</v>
      </c>
      <c r="E31" s="37" t="s">
        <v>31</v>
      </c>
      <c r="F31" s="37" t="s">
        <v>31</v>
      </c>
      <c r="G31" s="4">
        <v>20890000</v>
      </c>
    </row>
    <row r="32" spans="1:7" x14ac:dyDescent="0.2">
      <c r="A32" t="s">
        <v>120</v>
      </c>
      <c r="B32" s="37">
        <v>5740000</v>
      </c>
      <c r="C32" s="37">
        <v>5790000</v>
      </c>
      <c r="D32" s="34">
        <v>5790000</v>
      </c>
      <c r="E32" s="38">
        <v>5490000</v>
      </c>
      <c r="F32" s="39">
        <v>5550000</v>
      </c>
      <c r="G32" s="4">
        <v>5450000</v>
      </c>
    </row>
    <row r="33" spans="1:7" x14ac:dyDescent="0.2">
      <c r="A33" t="s">
        <v>121</v>
      </c>
      <c r="B33" s="37">
        <v>4040000</v>
      </c>
      <c r="C33" s="37">
        <v>4090000</v>
      </c>
      <c r="D33" s="25">
        <v>4090000</v>
      </c>
      <c r="E33" s="40">
        <v>4150000</v>
      </c>
      <c r="F33" s="39">
        <v>4090000</v>
      </c>
      <c r="G33" s="4" t="s">
        <v>179</v>
      </c>
    </row>
    <row r="34" spans="1:7" x14ac:dyDescent="0.2">
      <c r="A34" t="s">
        <v>122</v>
      </c>
      <c r="B34" s="37">
        <v>3090000</v>
      </c>
      <c r="C34" s="37">
        <v>3090000</v>
      </c>
      <c r="D34" s="39">
        <v>3090000</v>
      </c>
      <c r="E34" s="38">
        <v>2790000</v>
      </c>
      <c r="F34" s="39">
        <v>3090000</v>
      </c>
      <c r="G34" s="4">
        <v>2750000</v>
      </c>
    </row>
    <row r="35" spans="1:7" x14ac:dyDescent="0.2">
      <c r="A35" t="s">
        <v>123</v>
      </c>
      <c r="B35" s="3">
        <v>18490000</v>
      </c>
      <c r="C35" s="3">
        <v>18490000</v>
      </c>
      <c r="D35" s="39">
        <v>18490000</v>
      </c>
      <c r="E35" s="37"/>
      <c r="F35" s="34">
        <v>18490000</v>
      </c>
      <c r="G35" s="4">
        <v>17750000</v>
      </c>
    </row>
    <row r="36" spans="1:7" x14ac:dyDescent="0.2">
      <c r="A36" t="s">
        <v>124</v>
      </c>
      <c r="B36" s="3">
        <v>23890000</v>
      </c>
      <c r="C36" s="3">
        <v>23890000</v>
      </c>
      <c r="D36" s="3">
        <v>23790000</v>
      </c>
      <c r="E36" s="37"/>
      <c r="F36" s="34">
        <v>23390000</v>
      </c>
      <c r="G36" s="4">
        <v>22990000</v>
      </c>
    </row>
    <row r="37" spans="1:7" x14ac:dyDescent="0.2">
      <c r="A37" t="s">
        <v>125</v>
      </c>
      <c r="B37" s="37">
        <v>26990000</v>
      </c>
      <c r="C37" s="37">
        <v>26990000</v>
      </c>
      <c r="D37" s="39">
        <v>26790000</v>
      </c>
      <c r="E37" s="37"/>
      <c r="F37" s="34">
        <v>26990000</v>
      </c>
      <c r="G37" s="4">
        <v>26290000</v>
      </c>
    </row>
    <row r="38" spans="1:7" x14ac:dyDescent="0.2">
      <c r="A38" t="s">
        <v>126</v>
      </c>
      <c r="B38" s="37">
        <v>31190000</v>
      </c>
      <c r="C38" s="37">
        <v>31190000</v>
      </c>
      <c r="D38" s="4">
        <v>31090000</v>
      </c>
      <c r="E38" s="37"/>
      <c r="F38" s="39">
        <v>31190000</v>
      </c>
      <c r="G38" s="4">
        <v>30790000</v>
      </c>
    </row>
    <row r="39" spans="1:7" x14ac:dyDescent="0.2">
      <c r="A39" t="s">
        <v>127</v>
      </c>
      <c r="B39" s="37">
        <v>38090000</v>
      </c>
      <c r="C39" s="37">
        <v>38090000</v>
      </c>
      <c r="D39" s="25">
        <v>37990000</v>
      </c>
      <c r="E39" s="37"/>
      <c r="F39" s="39">
        <v>38190000</v>
      </c>
      <c r="G39" s="4">
        <v>37790000</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3384-5639-4F11-B3F7-A64E08A8075E}">
  <sheetPr codeName="Sheet25"/>
  <dimension ref="A1:K39"/>
  <sheetViews>
    <sheetView zoomScale="93" workbookViewId="0">
      <selection activeCell="F12" sqref="F12"/>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134</v>
      </c>
      <c r="B2" s="37">
        <v>22890000</v>
      </c>
      <c r="C2" s="37">
        <v>22890000</v>
      </c>
      <c r="D2" s="42">
        <v>21990000</v>
      </c>
      <c r="E2" s="38">
        <v>22490000</v>
      </c>
      <c r="F2" s="38">
        <v>21490000</v>
      </c>
      <c r="G2" s="4">
        <v>21590000</v>
      </c>
    </row>
    <row r="3" spans="1:11" x14ac:dyDescent="0.2">
      <c r="A3" t="s">
        <v>135</v>
      </c>
      <c r="B3" s="37">
        <v>25890000</v>
      </c>
      <c r="C3" s="37">
        <v>25890000</v>
      </c>
      <c r="D3" s="42">
        <v>25490000</v>
      </c>
      <c r="E3" s="38">
        <v>25490000</v>
      </c>
      <c r="F3" s="40">
        <v>24990000</v>
      </c>
      <c r="G3" s="4">
        <v>24590000</v>
      </c>
    </row>
    <row r="4" spans="1:11" x14ac:dyDescent="0.2">
      <c r="A4" t="s">
        <v>136</v>
      </c>
      <c r="B4" s="37">
        <v>28890000</v>
      </c>
      <c r="C4" s="37">
        <v>28890000</v>
      </c>
      <c r="D4" s="42">
        <v>28490000</v>
      </c>
      <c r="E4" s="38">
        <v>28490000</v>
      </c>
      <c r="F4" s="40">
        <v>27990000</v>
      </c>
      <c r="G4" s="4">
        <v>28590000</v>
      </c>
    </row>
    <row r="5" spans="1:11" x14ac:dyDescent="0.2">
      <c r="A5" t="s">
        <v>137</v>
      </c>
      <c r="B5" s="37">
        <v>34890000</v>
      </c>
      <c r="C5" s="37">
        <v>34890000</v>
      </c>
      <c r="D5" s="42">
        <v>34990000</v>
      </c>
      <c r="E5" s="38">
        <v>34490000</v>
      </c>
      <c r="F5" s="40">
        <v>33990000</v>
      </c>
      <c r="G5" s="4">
        <v>34590000</v>
      </c>
    </row>
    <row r="6" spans="1:11" x14ac:dyDescent="0.2">
      <c r="A6" t="s">
        <v>102</v>
      </c>
      <c r="B6" s="3">
        <v>19690000</v>
      </c>
      <c r="C6" s="3">
        <v>19690000</v>
      </c>
      <c r="D6" s="43">
        <v>19690000</v>
      </c>
      <c r="E6" s="37">
        <v>19490000</v>
      </c>
      <c r="F6" s="40">
        <v>19590000</v>
      </c>
      <c r="G6" s="4" t="s">
        <v>183</v>
      </c>
    </row>
    <row r="7" spans="1:11" x14ac:dyDescent="0.2">
      <c r="A7" t="s">
        <v>103</v>
      </c>
      <c r="B7" s="3">
        <v>22690000</v>
      </c>
      <c r="C7" s="3">
        <v>22690000</v>
      </c>
      <c r="D7" s="42">
        <v>22690000</v>
      </c>
      <c r="E7" s="37">
        <v>22490000</v>
      </c>
      <c r="F7" s="38">
        <v>22590000</v>
      </c>
      <c r="G7" s="4">
        <v>22250000</v>
      </c>
      <c r="I7" t="s">
        <v>140</v>
      </c>
      <c r="J7" t="s">
        <v>141</v>
      </c>
      <c r="K7" s="35" t="b">
        <v>1</v>
      </c>
    </row>
    <row r="8" spans="1:11" x14ac:dyDescent="0.2">
      <c r="A8" t="s">
        <v>104</v>
      </c>
      <c r="B8" s="37" t="s">
        <v>31</v>
      </c>
      <c r="C8" s="37" t="s">
        <v>31</v>
      </c>
      <c r="D8" s="42">
        <v>25490000</v>
      </c>
      <c r="E8" s="37" t="s">
        <v>31</v>
      </c>
      <c r="F8" s="38">
        <v>25590000</v>
      </c>
      <c r="G8" s="4">
        <v>24390000</v>
      </c>
      <c r="I8" t="s">
        <v>1</v>
      </c>
      <c r="J8" t="s">
        <v>145</v>
      </c>
      <c r="K8" s="35" t="b">
        <v>1</v>
      </c>
    </row>
    <row r="9" spans="1:11" x14ac:dyDescent="0.2">
      <c r="A9" t="s">
        <v>105</v>
      </c>
      <c r="B9" s="37">
        <v>29490000</v>
      </c>
      <c r="C9" s="37">
        <v>29490000</v>
      </c>
      <c r="D9" s="25">
        <v>29390000</v>
      </c>
      <c r="E9" s="40">
        <v>28990000</v>
      </c>
      <c r="F9" s="38" t="s">
        <v>189</v>
      </c>
      <c r="G9" s="3">
        <v>28590000</v>
      </c>
      <c r="I9" t="s">
        <v>2</v>
      </c>
      <c r="J9" t="s">
        <v>180</v>
      </c>
      <c r="K9" s="35" t="b">
        <v>1</v>
      </c>
    </row>
    <row r="10" spans="1:11" x14ac:dyDescent="0.2">
      <c r="A10" t="s">
        <v>34</v>
      </c>
      <c r="B10" s="3">
        <v>20490000</v>
      </c>
      <c r="C10" s="3">
        <v>20490000</v>
      </c>
      <c r="D10" s="3">
        <v>19990000</v>
      </c>
      <c r="E10" s="37">
        <v>19690000</v>
      </c>
      <c r="F10" s="39">
        <v>19790000</v>
      </c>
      <c r="G10" s="4">
        <v>19390000</v>
      </c>
      <c r="I10" t="s">
        <v>6</v>
      </c>
      <c r="J10" t="s">
        <v>181</v>
      </c>
      <c r="K10" s="35" t="b">
        <v>1</v>
      </c>
    </row>
    <row r="11" spans="1:11" x14ac:dyDescent="0.2">
      <c r="A11" t="s">
        <v>40</v>
      </c>
      <c r="B11" s="37">
        <v>17090000</v>
      </c>
      <c r="C11" s="37">
        <v>17090000</v>
      </c>
      <c r="D11" s="39">
        <v>17190000</v>
      </c>
      <c r="E11" s="37" t="s">
        <v>31</v>
      </c>
      <c r="F11" s="39">
        <v>16990000</v>
      </c>
      <c r="G11" s="4">
        <v>17290000</v>
      </c>
      <c r="I11" t="s">
        <v>3</v>
      </c>
      <c r="J11" t="s">
        <v>143</v>
      </c>
      <c r="K11" s="35" t="b">
        <v>1</v>
      </c>
    </row>
    <row r="12" spans="1:11" x14ac:dyDescent="0.2">
      <c r="A12" t="s">
        <v>37</v>
      </c>
      <c r="B12" s="3">
        <v>14290000</v>
      </c>
      <c r="C12" s="3">
        <v>14290000</v>
      </c>
      <c r="D12" s="34">
        <v>13990000</v>
      </c>
      <c r="E12" s="37">
        <v>13690000</v>
      </c>
      <c r="F12" s="39">
        <v>13790000</v>
      </c>
      <c r="G12" s="3" t="s">
        <v>190</v>
      </c>
      <c r="I12" t="s">
        <v>149</v>
      </c>
      <c r="J12" t="s">
        <v>150</v>
      </c>
      <c r="K12" s="35" t="b">
        <v>1</v>
      </c>
    </row>
    <row r="13" spans="1:11" x14ac:dyDescent="0.2">
      <c r="A13" t="s">
        <v>42</v>
      </c>
      <c r="B13" s="37">
        <v>11490000</v>
      </c>
      <c r="C13" s="37">
        <v>11490000</v>
      </c>
      <c r="D13" s="25">
        <v>10990000</v>
      </c>
      <c r="E13" s="37">
        <v>10990000</v>
      </c>
      <c r="F13" s="39">
        <v>10990000</v>
      </c>
      <c r="G13" s="4">
        <v>12290000</v>
      </c>
    </row>
    <row r="14" spans="1:11" x14ac:dyDescent="0.2">
      <c r="A14" t="s">
        <v>46</v>
      </c>
      <c r="B14" s="37">
        <v>8940000</v>
      </c>
      <c r="C14" s="37">
        <v>8940000</v>
      </c>
      <c r="D14" s="25">
        <v>8990000</v>
      </c>
      <c r="E14" s="37">
        <v>8490000</v>
      </c>
      <c r="F14" s="39">
        <v>8890000</v>
      </c>
      <c r="G14" s="4">
        <v>8790000</v>
      </c>
    </row>
    <row r="15" spans="1:11" x14ac:dyDescent="0.2">
      <c r="A15" t="s">
        <v>107</v>
      </c>
      <c r="B15" s="37" t="s">
        <v>31</v>
      </c>
      <c r="C15" s="37" t="s">
        <v>31</v>
      </c>
      <c r="D15" s="4" t="s">
        <v>31</v>
      </c>
      <c r="E15" s="40">
        <v>13990000</v>
      </c>
      <c r="F15" s="39" t="s">
        <v>31</v>
      </c>
      <c r="G15" s="34" t="s">
        <v>31</v>
      </c>
    </row>
    <row r="16" spans="1:11" x14ac:dyDescent="0.2">
      <c r="A16" t="s">
        <v>108</v>
      </c>
      <c r="B16" s="37">
        <v>12790000</v>
      </c>
      <c r="C16" s="37" t="s">
        <v>31</v>
      </c>
      <c r="D16" s="25">
        <v>12790000</v>
      </c>
      <c r="E16" s="37" t="s">
        <v>31</v>
      </c>
      <c r="F16" s="39">
        <v>12650000</v>
      </c>
      <c r="G16" s="4">
        <v>12650000</v>
      </c>
    </row>
    <row r="17" spans="1:7" x14ac:dyDescent="0.2">
      <c r="A17" t="s">
        <v>109</v>
      </c>
      <c r="B17" s="37">
        <v>9890000</v>
      </c>
      <c r="C17" s="37">
        <v>9890000</v>
      </c>
      <c r="D17" s="3">
        <v>9890000</v>
      </c>
      <c r="E17" s="37">
        <v>9490000</v>
      </c>
      <c r="F17" s="34">
        <v>9490000</v>
      </c>
      <c r="G17" s="4">
        <v>9490000</v>
      </c>
    </row>
    <row r="18" spans="1:7" x14ac:dyDescent="0.2">
      <c r="A18" t="s">
        <v>110</v>
      </c>
      <c r="B18" s="37">
        <v>7640000</v>
      </c>
      <c r="C18" s="37">
        <v>7640000</v>
      </c>
      <c r="D18" s="25">
        <v>7190000</v>
      </c>
      <c r="E18" s="37">
        <v>6990000</v>
      </c>
      <c r="F18" s="39">
        <v>7150000</v>
      </c>
      <c r="G18" s="4">
        <v>7090000</v>
      </c>
    </row>
    <row r="19" spans="1:7" x14ac:dyDescent="0.2">
      <c r="A19" t="s">
        <v>171</v>
      </c>
      <c r="B19" s="37">
        <v>16890000</v>
      </c>
      <c r="C19" s="37">
        <v>16890000</v>
      </c>
      <c r="D19" s="25">
        <v>16990000</v>
      </c>
      <c r="E19" s="40">
        <v>16226000</v>
      </c>
      <c r="F19" s="39">
        <v>16490000</v>
      </c>
      <c r="G19" s="4" t="s">
        <v>185</v>
      </c>
    </row>
    <row r="20" spans="1:7" x14ac:dyDescent="0.2">
      <c r="A20" t="s">
        <v>172</v>
      </c>
      <c r="B20" s="37">
        <v>22390000</v>
      </c>
      <c r="C20" s="37">
        <v>22390000</v>
      </c>
      <c r="D20" s="25">
        <v>21990000</v>
      </c>
      <c r="E20" s="40">
        <v>21275000</v>
      </c>
      <c r="F20" s="39">
        <v>21490000</v>
      </c>
      <c r="G20" s="4">
        <v>21490000</v>
      </c>
    </row>
    <row r="21" spans="1:7" x14ac:dyDescent="0.2">
      <c r="A21" t="s">
        <v>146</v>
      </c>
      <c r="B21" s="37">
        <v>27690000</v>
      </c>
      <c r="C21" s="37">
        <v>27690000</v>
      </c>
      <c r="D21" s="25">
        <v>27690000</v>
      </c>
      <c r="E21" s="40">
        <v>27215000</v>
      </c>
      <c r="F21" s="39">
        <v>27690000</v>
      </c>
      <c r="G21" s="4">
        <v>27190000</v>
      </c>
    </row>
    <row r="22" spans="1:7" x14ac:dyDescent="0.2">
      <c r="A22" t="s">
        <v>148</v>
      </c>
      <c r="B22" s="37">
        <v>37190000</v>
      </c>
      <c r="C22" s="37">
        <v>37190000</v>
      </c>
      <c r="D22" s="25">
        <v>36790000</v>
      </c>
      <c r="E22" s="37">
        <v>36490000</v>
      </c>
      <c r="F22" s="39">
        <v>36990000</v>
      </c>
      <c r="G22" s="4">
        <v>36890000</v>
      </c>
    </row>
    <row r="23" spans="1:7" x14ac:dyDescent="0.2">
      <c r="A23" t="s">
        <v>191</v>
      </c>
      <c r="B23" s="3">
        <v>5940000</v>
      </c>
      <c r="C23" s="3">
        <v>5940000</v>
      </c>
      <c r="D23" s="25">
        <v>5990000</v>
      </c>
      <c r="E23" s="40">
        <v>5990000</v>
      </c>
      <c r="F23" s="39">
        <v>5990000</v>
      </c>
      <c r="G23" s="3">
        <v>5990000</v>
      </c>
    </row>
    <row r="24" spans="1:7" x14ac:dyDescent="0.2">
      <c r="A24" t="s">
        <v>192</v>
      </c>
      <c r="B24" s="3">
        <v>7240000</v>
      </c>
      <c r="C24" s="37" t="s">
        <v>31</v>
      </c>
      <c r="D24" s="25">
        <v>7390000</v>
      </c>
      <c r="E24" s="40">
        <v>7290000</v>
      </c>
      <c r="F24" s="39">
        <v>7290000</v>
      </c>
      <c r="G24" s="4">
        <v>7390000</v>
      </c>
    </row>
    <row r="25" spans="1:7" x14ac:dyDescent="0.2">
      <c r="A25" t="s">
        <v>193</v>
      </c>
      <c r="B25" s="3">
        <v>6740000</v>
      </c>
      <c r="C25" s="3">
        <v>6740000</v>
      </c>
      <c r="D25" s="25">
        <v>6990000</v>
      </c>
      <c r="E25" s="40">
        <v>6590000</v>
      </c>
      <c r="F25" s="39">
        <v>6790000</v>
      </c>
      <c r="G25" s="4">
        <v>6790000</v>
      </c>
    </row>
    <row r="26" spans="1:7" x14ac:dyDescent="0.2">
      <c r="A26" t="s">
        <v>194</v>
      </c>
      <c r="B26" s="37">
        <v>7940000</v>
      </c>
      <c r="C26" s="37" t="s">
        <v>31</v>
      </c>
      <c r="D26" s="25">
        <v>8190000</v>
      </c>
      <c r="E26" s="40">
        <v>7990000</v>
      </c>
      <c r="F26" s="39">
        <v>8090000</v>
      </c>
      <c r="G26" s="4" t="s">
        <v>188</v>
      </c>
    </row>
    <row r="27" spans="1:7" x14ac:dyDescent="0.2">
      <c r="A27" t="s">
        <v>115</v>
      </c>
      <c r="B27" s="37">
        <v>8940000</v>
      </c>
      <c r="C27" s="37">
        <v>8940000</v>
      </c>
      <c r="D27" s="3">
        <v>9290000</v>
      </c>
      <c r="E27" s="40">
        <v>9790000</v>
      </c>
      <c r="F27" s="39">
        <v>9090000</v>
      </c>
      <c r="G27" s="4">
        <v>9190000</v>
      </c>
    </row>
    <row r="28" spans="1:7" x14ac:dyDescent="0.2">
      <c r="A28" t="s">
        <v>116</v>
      </c>
      <c r="B28" s="37">
        <v>12690000</v>
      </c>
      <c r="C28" s="37" t="s">
        <v>31</v>
      </c>
      <c r="D28" s="25">
        <v>12290000</v>
      </c>
      <c r="E28" s="40">
        <v>12190000</v>
      </c>
      <c r="F28" s="39" t="s">
        <v>31</v>
      </c>
      <c r="G28" s="4">
        <v>11690000</v>
      </c>
    </row>
    <row r="29" spans="1:7" x14ac:dyDescent="0.2">
      <c r="A29" t="s">
        <v>117</v>
      </c>
      <c r="B29" s="37">
        <v>9690000</v>
      </c>
      <c r="C29" s="37">
        <v>9690000</v>
      </c>
      <c r="D29" s="3">
        <v>9990000</v>
      </c>
      <c r="E29" s="40">
        <v>10490000</v>
      </c>
      <c r="F29" s="39">
        <v>10190000</v>
      </c>
      <c r="G29" s="4">
        <v>10190000</v>
      </c>
    </row>
    <row r="30" spans="1:7" x14ac:dyDescent="0.2">
      <c r="A30" t="s">
        <v>118</v>
      </c>
      <c r="B30" s="37">
        <v>13490000</v>
      </c>
      <c r="C30" s="37" t="s">
        <v>31</v>
      </c>
      <c r="D30" s="25">
        <v>13490000</v>
      </c>
      <c r="E30" s="40">
        <v>12990000</v>
      </c>
      <c r="F30" s="39" t="s">
        <v>31</v>
      </c>
      <c r="G30" s="4">
        <v>12690000</v>
      </c>
    </row>
    <row r="31" spans="1:7" x14ac:dyDescent="0.2">
      <c r="A31" t="s">
        <v>119</v>
      </c>
      <c r="B31" s="37">
        <v>22890000</v>
      </c>
      <c r="C31" s="37">
        <v>22890000</v>
      </c>
      <c r="D31" s="25">
        <v>22990000</v>
      </c>
      <c r="E31" s="37" t="s">
        <v>31</v>
      </c>
      <c r="F31" s="37">
        <v>22990000</v>
      </c>
      <c r="G31" s="4">
        <v>20890000</v>
      </c>
    </row>
    <row r="32" spans="1:7" x14ac:dyDescent="0.2">
      <c r="A32" t="s">
        <v>120</v>
      </c>
      <c r="B32" s="37">
        <v>5740000</v>
      </c>
      <c r="C32" s="37">
        <v>5740000</v>
      </c>
      <c r="D32" s="39">
        <v>5790000</v>
      </c>
      <c r="E32" s="40">
        <v>5490000</v>
      </c>
      <c r="F32" s="34">
        <v>5650000</v>
      </c>
      <c r="G32" s="4">
        <v>5450000</v>
      </c>
    </row>
    <row r="33" spans="1:7" x14ac:dyDescent="0.2">
      <c r="A33" t="s">
        <v>121</v>
      </c>
      <c r="B33" s="37">
        <v>4040000</v>
      </c>
      <c r="C33" s="37">
        <v>4040000</v>
      </c>
      <c r="D33" s="25">
        <v>4090000</v>
      </c>
      <c r="E33" s="40">
        <v>4150000</v>
      </c>
      <c r="F33" s="39">
        <v>4090000</v>
      </c>
      <c r="G33" s="4" t="s">
        <v>179</v>
      </c>
    </row>
    <row r="34" spans="1:7" x14ac:dyDescent="0.2">
      <c r="A34" t="s">
        <v>122</v>
      </c>
      <c r="B34" s="37">
        <v>3090000</v>
      </c>
      <c r="C34" s="37">
        <v>3090000</v>
      </c>
      <c r="D34" s="39">
        <v>3090000</v>
      </c>
      <c r="E34" s="40">
        <v>2790000</v>
      </c>
      <c r="F34" s="39">
        <v>3090000</v>
      </c>
      <c r="G34" s="4">
        <v>2750000</v>
      </c>
    </row>
    <row r="35" spans="1:7" x14ac:dyDescent="0.2">
      <c r="A35" t="s">
        <v>123</v>
      </c>
      <c r="B35" s="37">
        <v>18490000</v>
      </c>
      <c r="C35" s="37">
        <v>18490000</v>
      </c>
      <c r="D35" s="34">
        <v>18390000</v>
      </c>
      <c r="E35" s="37"/>
      <c r="F35" s="39">
        <v>18490000</v>
      </c>
      <c r="G35" s="4">
        <v>17750000</v>
      </c>
    </row>
    <row r="36" spans="1:7" x14ac:dyDescent="0.2">
      <c r="A36" t="s">
        <v>124</v>
      </c>
      <c r="B36" s="3">
        <v>23990000</v>
      </c>
      <c r="C36" s="3">
        <v>23990000</v>
      </c>
      <c r="D36" s="25">
        <v>23790000</v>
      </c>
      <c r="E36" s="37"/>
      <c r="F36" s="39">
        <v>23390000</v>
      </c>
      <c r="G36" s="4">
        <v>22990000</v>
      </c>
    </row>
    <row r="37" spans="1:7" x14ac:dyDescent="0.2">
      <c r="A37" t="s">
        <v>125</v>
      </c>
      <c r="B37" s="37">
        <v>26990000</v>
      </c>
      <c r="C37" s="37">
        <v>26990000</v>
      </c>
      <c r="D37" s="39">
        <v>26790000</v>
      </c>
      <c r="E37" s="37"/>
      <c r="F37" s="39">
        <v>26990000</v>
      </c>
      <c r="G37" s="4">
        <v>26290000</v>
      </c>
    </row>
    <row r="38" spans="1:7" x14ac:dyDescent="0.2">
      <c r="A38" t="s">
        <v>126</v>
      </c>
      <c r="B38" s="37">
        <v>31190000</v>
      </c>
      <c r="C38" s="37">
        <v>31190000</v>
      </c>
      <c r="D38" s="4">
        <v>31090000</v>
      </c>
      <c r="E38" s="37"/>
      <c r="F38" s="39">
        <v>31190000</v>
      </c>
      <c r="G38" s="4">
        <v>30790000</v>
      </c>
    </row>
    <row r="39" spans="1:7" x14ac:dyDescent="0.2">
      <c r="A39" t="s">
        <v>127</v>
      </c>
      <c r="B39" s="37">
        <v>38090000</v>
      </c>
      <c r="C39" s="37">
        <v>38090000</v>
      </c>
      <c r="D39" s="25">
        <v>37990000</v>
      </c>
      <c r="E39" s="37"/>
      <c r="F39" s="39" t="s">
        <v>31</v>
      </c>
      <c r="G39" s="4">
        <v>37790000</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3807-3019-854B-9790-F8805606A3A1}">
  <sheetPr codeName="Sheet26"/>
  <dimension ref="A1:K39"/>
  <sheetViews>
    <sheetView zoomScale="110" workbookViewId="0">
      <selection activeCell="I21" sqref="I21"/>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134</v>
      </c>
      <c r="B2" s="37">
        <v>22890000</v>
      </c>
      <c r="C2" s="37">
        <v>22890000</v>
      </c>
      <c r="D2" s="43">
        <v>21990000</v>
      </c>
      <c r="E2" s="40">
        <v>22490000</v>
      </c>
      <c r="F2" s="38">
        <v>21390000</v>
      </c>
      <c r="G2" s="4">
        <v>21590000</v>
      </c>
    </row>
    <row r="3" spans="1:11" x14ac:dyDescent="0.2">
      <c r="A3" t="s">
        <v>135</v>
      </c>
      <c r="B3" s="37">
        <v>25890000</v>
      </c>
      <c r="C3" s="37">
        <v>25890000</v>
      </c>
      <c r="D3" s="43">
        <v>25490000</v>
      </c>
      <c r="E3" s="40">
        <v>25490000</v>
      </c>
      <c r="F3" s="38">
        <v>25190000</v>
      </c>
      <c r="G3" s="4">
        <v>24590000</v>
      </c>
    </row>
    <row r="4" spans="1:11" x14ac:dyDescent="0.2">
      <c r="A4" t="s">
        <v>136</v>
      </c>
      <c r="B4" s="37">
        <v>28890000</v>
      </c>
      <c r="C4" s="37">
        <v>28890000</v>
      </c>
      <c r="D4" s="43">
        <v>28490000</v>
      </c>
      <c r="E4" s="40">
        <v>28490000</v>
      </c>
      <c r="F4" s="40">
        <v>27990000</v>
      </c>
      <c r="G4" s="4">
        <v>28590000</v>
      </c>
    </row>
    <row r="5" spans="1:11" x14ac:dyDescent="0.2">
      <c r="A5" t="s">
        <v>137</v>
      </c>
      <c r="B5" s="3">
        <v>34990000</v>
      </c>
      <c r="C5" s="3">
        <v>34990000</v>
      </c>
      <c r="D5" s="43">
        <v>34490000</v>
      </c>
      <c r="E5" s="38">
        <v>34990000</v>
      </c>
      <c r="F5" s="40">
        <v>33990000</v>
      </c>
      <c r="G5" s="4">
        <v>34590000</v>
      </c>
    </row>
    <row r="6" spans="1:11" x14ac:dyDescent="0.2">
      <c r="A6" t="s">
        <v>102</v>
      </c>
      <c r="B6" s="37">
        <v>19690000</v>
      </c>
      <c r="C6" s="37">
        <v>19690000</v>
      </c>
      <c r="D6" s="43">
        <v>19690000</v>
      </c>
      <c r="E6" s="37">
        <v>19490000</v>
      </c>
      <c r="F6" s="40">
        <v>19590000</v>
      </c>
      <c r="G6" s="4" t="s">
        <v>183</v>
      </c>
    </row>
    <row r="7" spans="1:11" x14ac:dyDescent="0.2">
      <c r="A7" t="s">
        <v>103</v>
      </c>
      <c r="B7" s="37">
        <v>22690000</v>
      </c>
      <c r="C7" s="37">
        <v>22690000</v>
      </c>
      <c r="D7" s="43">
        <v>22690000</v>
      </c>
      <c r="E7" s="37">
        <v>22490000</v>
      </c>
      <c r="F7" s="38">
        <v>22590000</v>
      </c>
      <c r="G7" s="4">
        <v>22250000</v>
      </c>
      <c r="I7" t="s">
        <v>140</v>
      </c>
      <c r="J7" t="s">
        <v>141</v>
      </c>
      <c r="K7" s="35" t="b">
        <v>0</v>
      </c>
    </row>
    <row r="8" spans="1:11" x14ac:dyDescent="0.2">
      <c r="A8" t="s">
        <v>104</v>
      </c>
      <c r="B8" s="37" t="s">
        <v>31</v>
      </c>
      <c r="C8" s="37" t="s">
        <v>31</v>
      </c>
      <c r="D8" s="42">
        <v>25990000</v>
      </c>
      <c r="E8" s="37" t="s">
        <v>31</v>
      </c>
      <c r="F8" s="38">
        <v>25590000</v>
      </c>
      <c r="G8" s="4">
        <v>24390000</v>
      </c>
      <c r="I8" t="s">
        <v>1</v>
      </c>
      <c r="J8" t="s">
        <v>145</v>
      </c>
      <c r="K8" s="35" t="b">
        <v>0</v>
      </c>
    </row>
    <row r="9" spans="1:11" x14ac:dyDescent="0.2">
      <c r="A9" t="s">
        <v>105</v>
      </c>
      <c r="B9" s="37">
        <v>29490000</v>
      </c>
      <c r="C9" s="37">
        <v>29490000</v>
      </c>
      <c r="D9" s="25">
        <v>29390000</v>
      </c>
      <c r="E9" s="40">
        <v>28990000</v>
      </c>
      <c r="F9" s="38">
        <v>28990000</v>
      </c>
      <c r="G9" s="4">
        <v>28590000</v>
      </c>
      <c r="I9" t="s">
        <v>2</v>
      </c>
      <c r="J9" t="s">
        <v>180</v>
      </c>
      <c r="K9" s="35" t="b">
        <v>1</v>
      </c>
    </row>
    <row r="10" spans="1:11" x14ac:dyDescent="0.2">
      <c r="A10" t="s">
        <v>34</v>
      </c>
      <c r="B10" s="3">
        <v>19890000</v>
      </c>
      <c r="C10" s="3">
        <v>19890000</v>
      </c>
      <c r="D10" s="25">
        <v>19990000</v>
      </c>
      <c r="E10" s="37">
        <v>19690000</v>
      </c>
      <c r="F10" s="39">
        <v>19790000</v>
      </c>
      <c r="G10" s="4">
        <v>19390000</v>
      </c>
      <c r="I10" t="s">
        <v>6</v>
      </c>
      <c r="J10" t="s">
        <v>181</v>
      </c>
      <c r="K10" s="35" t="b">
        <v>0</v>
      </c>
    </row>
    <row r="11" spans="1:11" x14ac:dyDescent="0.2">
      <c r="A11" t="s">
        <v>40</v>
      </c>
      <c r="B11" s="37">
        <v>17090000</v>
      </c>
      <c r="C11" s="37">
        <v>17090000</v>
      </c>
      <c r="D11" s="39">
        <v>17090000</v>
      </c>
      <c r="E11" s="37" t="s">
        <v>31</v>
      </c>
      <c r="F11" s="34">
        <v>16850000</v>
      </c>
      <c r="G11" s="4">
        <v>17290000</v>
      </c>
      <c r="I11" t="s">
        <v>3</v>
      </c>
      <c r="J11" t="s">
        <v>143</v>
      </c>
      <c r="K11" s="35" t="b">
        <v>0</v>
      </c>
    </row>
    <row r="12" spans="1:11" x14ac:dyDescent="0.2">
      <c r="A12" t="s">
        <v>37</v>
      </c>
      <c r="B12" s="3">
        <v>13790000</v>
      </c>
      <c r="C12" s="3">
        <v>13790000</v>
      </c>
      <c r="D12" s="34">
        <v>13590000</v>
      </c>
      <c r="E12" s="37">
        <v>13690000</v>
      </c>
      <c r="F12" s="34">
        <v>13390000</v>
      </c>
      <c r="G12" s="4" t="s">
        <v>190</v>
      </c>
      <c r="I12" t="s">
        <v>149</v>
      </c>
      <c r="J12" t="s">
        <v>150</v>
      </c>
      <c r="K12" s="35" t="b">
        <v>0</v>
      </c>
    </row>
    <row r="13" spans="1:11" x14ac:dyDescent="0.2">
      <c r="A13" t="s">
        <v>42</v>
      </c>
      <c r="B13" s="37">
        <v>11490000</v>
      </c>
      <c r="C13" s="37">
        <v>11490000</v>
      </c>
      <c r="D13" s="25">
        <v>10990000</v>
      </c>
      <c r="E13" s="37">
        <v>10990000</v>
      </c>
      <c r="F13" s="39">
        <v>10990000</v>
      </c>
      <c r="G13" s="4">
        <v>12290000</v>
      </c>
    </row>
    <row r="14" spans="1:11" x14ac:dyDescent="0.2">
      <c r="A14" t="s">
        <v>46</v>
      </c>
      <c r="B14" s="37">
        <v>8940000</v>
      </c>
      <c r="C14" s="37">
        <v>8940000</v>
      </c>
      <c r="D14" s="25">
        <v>8990000</v>
      </c>
      <c r="E14" s="37">
        <v>8490000</v>
      </c>
      <c r="F14" s="39">
        <v>8890000</v>
      </c>
      <c r="G14" s="4">
        <v>8790000</v>
      </c>
    </row>
    <row r="15" spans="1:11" x14ac:dyDescent="0.2">
      <c r="A15" t="s">
        <v>107</v>
      </c>
      <c r="B15" s="37" t="s">
        <v>31</v>
      </c>
      <c r="C15" s="37" t="s">
        <v>31</v>
      </c>
      <c r="D15" s="4" t="s">
        <v>31</v>
      </c>
      <c r="E15" s="40">
        <v>13990000</v>
      </c>
      <c r="F15" s="39" t="s">
        <v>31</v>
      </c>
      <c r="G15" s="34" t="s">
        <v>31</v>
      </c>
    </row>
    <row r="16" spans="1:11" x14ac:dyDescent="0.2">
      <c r="A16" t="s">
        <v>108</v>
      </c>
      <c r="B16" s="37">
        <v>12790000</v>
      </c>
      <c r="C16" s="37" t="s">
        <v>31</v>
      </c>
      <c r="D16" s="25">
        <v>12490000</v>
      </c>
      <c r="E16" s="37" t="s">
        <v>31</v>
      </c>
      <c r="F16" s="39">
        <v>12650000</v>
      </c>
      <c r="G16" s="4">
        <v>12650000</v>
      </c>
    </row>
    <row r="17" spans="1:7" x14ac:dyDescent="0.2">
      <c r="A17" t="s">
        <v>109</v>
      </c>
      <c r="B17" s="37">
        <v>9890000</v>
      </c>
      <c r="C17" s="37">
        <v>9890000</v>
      </c>
      <c r="D17" s="25">
        <v>9790000</v>
      </c>
      <c r="E17" s="37">
        <v>9490000</v>
      </c>
      <c r="F17" s="39">
        <v>9490000</v>
      </c>
      <c r="G17" s="4">
        <v>9490000</v>
      </c>
    </row>
    <row r="18" spans="1:7" x14ac:dyDescent="0.2">
      <c r="A18" t="s">
        <v>110</v>
      </c>
      <c r="B18" s="3">
        <v>7340000</v>
      </c>
      <c r="C18" s="3">
        <v>7340000</v>
      </c>
      <c r="D18" s="25">
        <v>7190000</v>
      </c>
      <c r="E18" s="37">
        <v>6990000</v>
      </c>
      <c r="F18" s="39">
        <v>7150000</v>
      </c>
      <c r="G18" s="4">
        <v>7090000</v>
      </c>
    </row>
    <row r="19" spans="1:7" x14ac:dyDescent="0.2">
      <c r="A19" t="s">
        <v>171</v>
      </c>
      <c r="B19" s="37">
        <v>16890000</v>
      </c>
      <c r="C19" s="37">
        <v>16890000</v>
      </c>
      <c r="D19" s="25">
        <v>16990000</v>
      </c>
      <c r="E19" s="40">
        <v>16226000</v>
      </c>
      <c r="F19" s="39">
        <v>16490000</v>
      </c>
      <c r="G19" s="4" t="s">
        <v>185</v>
      </c>
    </row>
    <row r="20" spans="1:7" x14ac:dyDescent="0.2">
      <c r="A20" t="s">
        <v>172</v>
      </c>
      <c r="B20" s="37">
        <v>22390000</v>
      </c>
      <c r="C20" s="37">
        <v>22390000</v>
      </c>
      <c r="D20" s="25">
        <v>21990000</v>
      </c>
      <c r="E20" s="40">
        <v>21275000</v>
      </c>
      <c r="F20" s="39">
        <v>21490000</v>
      </c>
      <c r="G20" s="4">
        <v>21490000</v>
      </c>
    </row>
    <row r="21" spans="1:7" x14ac:dyDescent="0.2">
      <c r="A21" t="s">
        <v>146</v>
      </c>
      <c r="B21" s="37">
        <v>27690000</v>
      </c>
      <c r="C21" s="37">
        <v>27690000</v>
      </c>
      <c r="D21" s="25">
        <v>27690000</v>
      </c>
      <c r="E21" s="40">
        <v>27215000</v>
      </c>
      <c r="F21" s="39">
        <v>27690000</v>
      </c>
      <c r="G21" s="4">
        <v>27190000</v>
      </c>
    </row>
    <row r="22" spans="1:7" x14ac:dyDescent="0.2">
      <c r="A22" t="s">
        <v>148</v>
      </c>
      <c r="B22" s="37">
        <v>37190000</v>
      </c>
      <c r="C22" s="37">
        <v>37190000</v>
      </c>
      <c r="D22" s="25">
        <v>36790000</v>
      </c>
      <c r="E22" s="37">
        <v>36490000</v>
      </c>
      <c r="F22" s="39">
        <v>36990000</v>
      </c>
      <c r="G22" s="4">
        <v>36890000</v>
      </c>
    </row>
    <row r="23" spans="1:7" x14ac:dyDescent="0.2">
      <c r="A23" t="s">
        <v>191</v>
      </c>
      <c r="B23" s="3">
        <v>5790000</v>
      </c>
      <c r="C23" s="3">
        <v>5790000</v>
      </c>
      <c r="D23" s="25">
        <v>5790000</v>
      </c>
      <c r="E23" s="40">
        <v>5990000</v>
      </c>
      <c r="F23" s="39">
        <v>5990000</v>
      </c>
      <c r="G23" s="4">
        <v>5990000</v>
      </c>
    </row>
    <row r="24" spans="1:7" x14ac:dyDescent="0.2">
      <c r="A24" t="s">
        <v>192</v>
      </c>
      <c r="B24" s="3">
        <v>7190000</v>
      </c>
      <c r="C24" s="37" t="s">
        <v>31</v>
      </c>
      <c r="D24" s="25">
        <v>7090000</v>
      </c>
      <c r="E24" s="40">
        <v>7290000</v>
      </c>
      <c r="F24" s="39">
        <v>7290000</v>
      </c>
      <c r="G24" s="4">
        <v>7390000</v>
      </c>
    </row>
    <row r="25" spans="1:7" x14ac:dyDescent="0.2">
      <c r="A25" t="s">
        <v>193</v>
      </c>
      <c r="B25" s="3">
        <v>6790000</v>
      </c>
      <c r="C25" s="3">
        <v>6790000</v>
      </c>
      <c r="D25" s="25">
        <v>6590000</v>
      </c>
      <c r="E25" s="40">
        <v>6590000</v>
      </c>
      <c r="F25" s="39">
        <v>6790000</v>
      </c>
      <c r="G25" s="4">
        <v>6790000</v>
      </c>
    </row>
    <row r="26" spans="1:7" x14ac:dyDescent="0.2">
      <c r="A26" t="s">
        <v>194</v>
      </c>
      <c r="B26" s="3">
        <v>7790000</v>
      </c>
      <c r="C26" s="37" t="s">
        <v>31</v>
      </c>
      <c r="D26" s="25">
        <v>7890000</v>
      </c>
      <c r="E26" s="40">
        <v>7990000</v>
      </c>
      <c r="F26" s="39">
        <v>8090000</v>
      </c>
      <c r="G26" s="4" t="s">
        <v>188</v>
      </c>
    </row>
    <row r="27" spans="1:7" x14ac:dyDescent="0.2">
      <c r="A27" t="s">
        <v>195</v>
      </c>
      <c r="B27" s="37">
        <v>10890000</v>
      </c>
      <c r="C27" s="37">
        <v>8940000</v>
      </c>
      <c r="D27" s="25">
        <v>10990000</v>
      </c>
      <c r="E27" s="38">
        <v>10990000</v>
      </c>
      <c r="F27" s="39">
        <v>10990000</v>
      </c>
      <c r="G27" s="34">
        <v>10990000</v>
      </c>
    </row>
    <row r="28" spans="1:7" x14ac:dyDescent="0.2">
      <c r="A28" t="s">
        <v>196</v>
      </c>
      <c r="B28" s="37">
        <v>13490000</v>
      </c>
      <c r="C28" s="37" t="s">
        <v>31</v>
      </c>
      <c r="D28" s="25">
        <v>13390000</v>
      </c>
      <c r="E28" s="38">
        <v>13590000</v>
      </c>
      <c r="F28" s="39">
        <v>13590000</v>
      </c>
      <c r="G28" s="34">
        <v>13590000</v>
      </c>
    </row>
    <row r="29" spans="1:7" x14ac:dyDescent="0.2">
      <c r="A29" t="s">
        <v>197</v>
      </c>
      <c r="B29" s="37">
        <v>11690000</v>
      </c>
      <c r="C29" s="37">
        <v>9690000</v>
      </c>
      <c r="D29" s="25">
        <v>11790000</v>
      </c>
      <c r="E29" s="38">
        <v>11790000</v>
      </c>
      <c r="F29" s="39">
        <v>11790000</v>
      </c>
      <c r="G29" s="3" t="s">
        <v>198</v>
      </c>
    </row>
    <row r="30" spans="1:7" x14ac:dyDescent="0.2">
      <c r="A30" t="s">
        <v>199</v>
      </c>
      <c r="B30" s="37">
        <v>14390000</v>
      </c>
      <c r="C30" s="37" t="s">
        <v>31</v>
      </c>
      <c r="D30" s="25">
        <v>14190000</v>
      </c>
      <c r="E30" s="38">
        <v>14390000</v>
      </c>
      <c r="F30" s="39">
        <v>14390000</v>
      </c>
      <c r="G30" s="34">
        <v>14690000</v>
      </c>
    </row>
    <row r="31" spans="1:7" x14ac:dyDescent="0.2">
      <c r="A31" t="s">
        <v>119</v>
      </c>
      <c r="B31" s="37">
        <v>22890000</v>
      </c>
      <c r="C31" s="37">
        <v>22890000</v>
      </c>
      <c r="D31" s="25">
        <v>22990000</v>
      </c>
      <c r="E31" s="37" t="s">
        <v>31</v>
      </c>
      <c r="F31" s="37">
        <v>22990000</v>
      </c>
      <c r="G31" s="4">
        <v>20890000</v>
      </c>
    </row>
    <row r="32" spans="1:7" x14ac:dyDescent="0.2">
      <c r="A32" t="s">
        <v>120</v>
      </c>
      <c r="B32" s="37">
        <v>5740000</v>
      </c>
      <c r="C32" s="37">
        <v>5740000</v>
      </c>
      <c r="D32" s="39">
        <v>5590000</v>
      </c>
      <c r="E32" s="38">
        <v>5290000</v>
      </c>
      <c r="F32" s="34">
        <v>5650000</v>
      </c>
      <c r="G32" s="4">
        <v>5450000</v>
      </c>
    </row>
    <row r="33" spans="1:7" x14ac:dyDescent="0.2">
      <c r="A33" t="s">
        <v>121</v>
      </c>
      <c r="B33" s="37">
        <v>4040000</v>
      </c>
      <c r="C33" s="37">
        <v>4040000</v>
      </c>
      <c r="D33" s="25">
        <v>4090000</v>
      </c>
      <c r="E33" s="40">
        <v>4150000</v>
      </c>
      <c r="F33" s="39">
        <v>4090000</v>
      </c>
      <c r="G33" s="4" t="s">
        <v>179</v>
      </c>
    </row>
    <row r="34" spans="1:7" x14ac:dyDescent="0.2">
      <c r="A34" t="s">
        <v>122</v>
      </c>
      <c r="B34" s="37">
        <v>3090000</v>
      </c>
      <c r="C34" s="37">
        <v>3090000</v>
      </c>
      <c r="D34" s="39">
        <v>3090000</v>
      </c>
      <c r="E34" s="40">
        <v>2790000</v>
      </c>
      <c r="F34" s="39">
        <v>3090000</v>
      </c>
      <c r="G34" s="4">
        <v>2750000</v>
      </c>
    </row>
    <row r="35" spans="1:7" x14ac:dyDescent="0.2">
      <c r="A35" t="s">
        <v>123</v>
      </c>
      <c r="B35" s="37">
        <v>18490000</v>
      </c>
      <c r="C35" s="37">
        <v>18490000</v>
      </c>
      <c r="D35" s="34">
        <v>18290000</v>
      </c>
      <c r="E35" s="37"/>
      <c r="F35" s="39">
        <v>18490000</v>
      </c>
      <c r="G35" s="4">
        <v>17750000</v>
      </c>
    </row>
    <row r="36" spans="1:7" x14ac:dyDescent="0.2">
      <c r="A36" t="s">
        <v>124</v>
      </c>
      <c r="B36" s="37">
        <v>23990000</v>
      </c>
      <c r="C36" s="37">
        <v>23990000</v>
      </c>
      <c r="D36" s="25">
        <v>23790000</v>
      </c>
      <c r="E36" s="37"/>
      <c r="F36" s="34">
        <v>23590000</v>
      </c>
      <c r="G36" s="4">
        <v>22990000</v>
      </c>
    </row>
    <row r="37" spans="1:7" x14ac:dyDescent="0.2">
      <c r="A37" t="s">
        <v>125</v>
      </c>
      <c r="B37" s="3">
        <v>26890000</v>
      </c>
      <c r="C37" s="3">
        <v>26890000</v>
      </c>
      <c r="D37" s="39">
        <v>26790000</v>
      </c>
      <c r="E37" s="37"/>
      <c r="F37" s="39">
        <v>26990000</v>
      </c>
      <c r="G37" s="4">
        <v>26290000</v>
      </c>
    </row>
    <row r="38" spans="1:7" x14ac:dyDescent="0.2">
      <c r="A38" t="s">
        <v>126</v>
      </c>
      <c r="B38" s="37">
        <v>31190000</v>
      </c>
      <c r="C38" s="37">
        <v>31190000</v>
      </c>
      <c r="D38" s="4">
        <v>31090000</v>
      </c>
      <c r="E38" s="37"/>
      <c r="F38" s="39">
        <v>31190000</v>
      </c>
      <c r="G38" s="4">
        <v>30790000</v>
      </c>
    </row>
    <row r="39" spans="1:7" x14ac:dyDescent="0.2">
      <c r="A39" t="s">
        <v>127</v>
      </c>
      <c r="B39" s="3">
        <v>37790000</v>
      </c>
      <c r="C39" s="3">
        <v>37790000</v>
      </c>
      <c r="D39" s="25">
        <v>37990000</v>
      </c>
      <c r="E39" s="37"/>
      <c r="F39" s="39">
        <v>38190000</v>
      </c>
      <c r="G39" s="4">
        <v>37790000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4FBB-AF31-194A-A1C5-8A5DB0910CF2}">
  <sheetPr codeName="Sheet27"/>
  <dimension ref="A1:K39"/>
  <sheetViews>
    <sheetView topLeftCell="K10" zoomScale="90" zoomScaleNormal="90" workbookViewId="0">
      <selection activeCell="K10" sqref="K10"/>
    </sheetView>
  </sheetViews>
  <sheetFormatPr baseColWidth="10" defaultColWidth="11" defaultRowHeight="16" x14ac:dyDescent="0.2"/>
  <cols>
    <col min="1" max="1" width="25.33203125" bestFit="1" customWidth="1"/>
  </cols>
  <sheetData>
    <row r="1" spans="1:11" x14ac:dyDescent="0.2">
      <c r="B1" t="s">
        <v>1</v>
      </c>
      <c r="C1" t="s">
        <v>0</v>
      </c>
      <c r="D1" t="s">
        <v>2</v>
      </c>
      <c r="E1" t="s">
        <v>6</v>
      </c>
      <c r="F1" t="s">
        <v>3</v>
      </c>
      <c r="G1" t="s">
        <v>100</v>
      </c>
    </row>
    <row r="2" spans="1:11" x14ac:dyDescent="0.2">
      <c r="A2" t="s">
        <v>134</v>
      </c>
      <c r="B2" s="37">
        <v>22890000</v>
      </c>
      <c r="C2" s="37">
        <v>22890000</v>
      </c>
      <c r="D2" s="43">
        <v>21990000</v>
      </c>
      <c r="E2" s="40">
        <v>22490000</v>
      </c>
      <c r="F2" s="38">
        <v>22290000</v>
      </c>
      <c r="G2" s="4">
        <v>21590000</v>
      </c>
    </row>
    <row r="3" spans="1:11" x14ac:dyDescent="0.2">
      <c r="A3" t="s">
        <v>135</v>
      </c>
      <c r="B3" s="37">
        <v>25890000</v>
      </c>
      <c r="C3" s="37">
        <v>25890000</v>
      </c>
      <c r="D3" s="43">
        <v>25490000</v>
      </c>
      <c r="E3" s="40">
        <v>25490000</v>
      </c>
      <c r="F3" s="38">
        <v>25490000</v>
      </c>
      <c r="G3" s="4">
        <v>24590000</v>
      </c>
    </row>
    <row r="4" spans="1:11" x14ac:dyDescent="0.2">
      <c r="A4" t="s">
        <v>136</v>
      </c>
      <c r="B4" s="3">
        <v>28990000</v>
      </c>
      <c r="C4" s="3">
        <v>28990000</v>
      </c>
      <c r="D4" s="43">
        <v>28490000</v>
      </c>
      <c r="E4" s="40">
        <v>28490000</v>
      </c>
      <c r="F4" s="40">
        <v>28990000</v>
      </c>
      <c r="G4" s="4">
        <v>28590000</v>
      </c>
    </row>
    <row r="5" spans="1:11" x14ac:dyDescent="0.2">
      <c r="A5" t="s">
        <v>137</v>
      </c>
      <c r="B5" s="3" t="s">
        <v>31</v>
      </c>
      <c r="C5" s="37" t="s">
        <v>31</v>
      </c>
      <c r="D5" s="43">
        <v>34490000</v>
      </c>
      <c r="E5" s="40">
        <v>34990000</v>
      </c>
      <c r="F5" s="40">
        <v>34990000</v>
      </c>
      <c r="G5" s="4">
        <v>34590000</v>
      </c>
    </row>
    <row r="6" spans="1:11" x14ac:dyDescent="0.2">
      <c r="A6" t="s">
        <v>102</v>
      </c>
      <c r="B6" s="3" t="s">
        <v>31</v>
      </c>
      <c r="C6" s="37" t="s">
        <v>31</v>
      </c>
      <c r="D6" s="43">
        <v>19690000</v>
      </c>
      <c r="E6" s="37">
        <v>19490000</v>
      </c>
      <c r="F6" s="40">
        <v>19590000</v>
      </c>
      <c r="G6" s="3" t="s">
        <v>200</v>
      </c>
    </row>
    <row r="7" spans="1:11" x14ac:dyDescent="0.2">
      <c r="A7" t="s">
        <v>103</v>
      </c>
      <c r="B7" s="37">
        <v>22690000</v>
      </c>
      <c r="C7" s="37">
        <v>22690000</v>
      </c>
      <c r="D7" s="43">
        <v>22690000</v>
      </c>
      <c r="E7" s="37">
        <v>22490000</v>
      </c>
      <c r="F7" s="40">
        <v>22590000</v>
      </c>
      <c r="G7" s="3">
        <v>22690000</v>
      </c>
      <c r="I7" t="s">
        <v>140</v>
      </c>
      <c r="J7" t="s">
        <v>141</v>
      </c>
      <c r="K7" s="35" t="b">
        <v>1</v>
      </c>
    </row>
    <row r="8" spans="1:11" x14ac:dyDescent="0.2">
      <c r="A8" t="s">
        <v>104</v>
      </c>
      <c r="B8" s="37" t="s">
        <v>31</v>
      </c>
      <c r="C8" s="37" t="s">
        <v>31</v>
      </c>
      <c r="D8" s="42">
        <v>25990000</v>
      </c>
      <c r="E8" s="37" t="s">
        <v>31</v>
      </c>
      <c r="F8" s="40">
        <v>25590000</v>
      </c>
      <c r="G8" s="4">
        <v>24390000</v>
      </c>
      <c r="I8" t="s">
        <v>1</v>
      </c>
      <c r="J8" t="s">
        <v>145</v>
      </c>
      <c r="K8" s="35" t="b">
        <v>1</v>
      </c>
    </row>
    <row r="9" spans="1:11" x14ac:dyDescent="0.2">
      <c r="A9" t="s">
        <v>105</v>
      </c>
      <c r="B9" s="3" t="s">
        <v>31</v>
      </c>
      <c r="C9" s="37">
        <v>29490000</v>
      </c>
      <c r="D9" s="25">
        <v>29390000</v>
      </c>
      <c r="E9" s="40">
        <v>28990000</v>
      </c>
      <c r="F9" s="40">
        <v>28990000</v>
      </c>
      <c r="G9" s="4">
        <v>28590000</v>
      </c>
      <c r="I9" t="s">
        <v>2</v>
      </c>
      <c r="J9" t="s">
        <v>180</v>
      </c>
      <c r="K9" s="35" t="b">
        <v>1</v>
      </c>
    </row>
    <row r="10" spans="1:11" x14ac:dyDescent="0.2">
      <c r="A10" t="s">
        <v>34</v>
      </c>
      <c r="B10" s="37">
        <v>20490000</v>
      </c>
      <c r="C10" s="37">
        <v>20490000</v>
      </c>
      <c r="D10" s="25">
        <v>19990000</v>
      </c>
      <c r="E10" s="37">
        <v>19690000</v>
      </c>
      <c r="F10" s="39">
        <v>19790000</v>
      </c>
      <c r="G10" s="3">
        <v>19090000</v>
      </c>
      <c r="I10" t="s">
        <v>6</v>
      </c>
      <c r="J10" t="s">
        <v>181</v>
      </c>
      <c r="K10" s="35" t="b">
        <v>1</v>
      </c>
    </row>
    <row r="11" spans="1:11" x14ac:dyDescent="0.2">
      <c r="A11" t="s">
        <v>40</v>
      </c>
      <c r="B11" s="3">
        <v>17490000</v>
      </c>
      <c r="C11" s="3">
        <v>17490000</v>
      </c>
      <c r="D11" s="39">
        <v>17090000</v>
      </c>
      <c r="E11" s="37" t="s">
        <v>31</v>
      </c>
      <c r="F11" s="34">
        <v>16850000</v>
      </c>
      <c r="G11" s="4">
        <v>17290000</v>
      </c>
      <c r="I11" t="s">
        <v>3</v>
      </c>
      <c r="J11" t="s">
        <v>143</v>
      </c>
      <c r="K11" s="35" t="b">
        <v>1</v>
      </c>
    </row>
    <row r="12" spans="1:11" x14ac:dyDescent="0.2">
      <c r="A12" t="s">
        <v>37</v>
      </c>
      <c r="B12" s="3">
        <v>13790000</v>
      </c>
      <c r="C12" s="3">
        <v>13690000</v>
      </c>
      <c r="D12" s="34">
        <v>13590000</v>
      </c>
      <c r="E12" s="38">
        <v>13490000</v>
      </c>
      <c r="F12" s="34">
        <v>13690000</v>
      </c>
      <c r="G12" s="3" t="s">
        <v>201</v>
      </c>
      <c r="I12" t="s">
        <v>149</v>
      </c>
      <c r="J12" t="s">
        <v>150</v>
      </c>
      <c r="K12" s="35" t="b">
        <v>1</v>
      </c>
    </row>
    <row r="13" spans="1:11" x14ac:dyDescent="0.2">
      <c r="A13" t="s">
        <v>42</v>
      </c>
      <c r="B13" s="3" t="s">
        <v>31</v>
      </c>
      <c r="C13" s="37">
        <v>11490000</v>
      </c>
      <c r="D13" s="25">
        <v>10990000</v>
      </c>
      <c r="E13" s="37">
        <v>10990000</v>
      </c>
      <c r="F13" s="39">
        <v>10990000</v>
      </c>
      <c r="G13" s="4">
        <v>12290000</v>
      </c>
    </row>
    <row r="14" spans="1:11" x14ac:dyDescent="0.2">
      <c r="A14" t="s">
        <v>46</v>
      </c>
      <c r="B14" s="37">
        <v>8940000</v>
      </c>
      <c r="C14" s="37">
        <v>8940000</v>
      </c>
      <c r="D14" s="25">
        <v>8990000</v>
      </c>
      <c r="E14" s="37">
        <v>8490000</v>
      </c>
      <c r="F14" s="39">
        <v>8890000</v>
      </c>
      <c r="G14" s="4">
        <v>8790000</v>
      </c>
    </row>
    <row r="15" spans="1:11" x14ac:dyDescent="0.2">
      <c r="A15" t="s">
        <v>107</v>
      </c>
      <c r="B15" s="37" t="s">
        <v>31</v>
      </c>
      <c r="C15" s="37" t="s">
        <v>31</v>
      </c>
      <c r="D15" s="4" t="s">
        <v>31</v>
      </c>
      <c r="E15" s="40">
        <v>13990000</v>
      </c>
      <c r="F15" s="39" t="s">
        <v>31</v>
      </c>
      <c r="G15" s="34" t="s">
        <v>31</v>
      </c>
    </row>
    <row r="16" spans="1:11" x14ac:dyDescent="0.2">
      <c r="A16" t="s">
        <v>108</v>
      </c>
      <c r="B16" s="37">
        <v>12790000</v>
      </c>
      <c r="C16" s="37" t="s">
        <v>31</v>
      </c>
      <c r="D16" s="25">
        <v>12490000</v>
      </c>
      <c r="E16" s="37" t="s">
        <v>31</v>
      </c>
      <c r="F16" s="39">
        <v>12650000</v>
      </c>
      <c r="G16" s="4">
        <v>12650000</v>
      </c>
    </row>
    <row r="17" spans="1:7" x14ac:dyDescent="0.2">
      <c r="A17" t="s">
        <v>109</v>
      </c>
      <c r="B17" s="37">
        <v>9890000</v>
      </c>
      <c r="C17" s="37">
        <v>9890000</v>
      </c>
      <c r="D17" s="25">
        <v>9790000</v>
      </c>
      <c r="E17" s="38">
        <v>8990000</v>
      </c>
      <c r="F17" s="39">
        <v>9490000</v>
      </c>
      <c r="G17" s="3">
        <v>9290000</v>
      </c>
    </row>
    <row r="18" spans="1:7" x14ac:dyDescent="0.2">
      <c r="A18" t="s">
        <v>110</v>
      </c>
      <c r="B18" s="3">
        <v>7340000</v>
      </c>
      <c r="C18" s="25">
        <v>7340000</v>
      </c>
      <c r="D18" s="25">
        <v>7190000</v>
      </c>
      <c r="E18" s="37">
        <v>6990000</v>
      </c>
      <c r="F18" s="34">
        <v>7090000</v>
      </c>
      <c r="G18" s="4">
        <v>7090000</v>
      </c>
    </row>
    <row r="19" spans="1:7" x14ac:dyDescent="0.2">
      <c r="A19" t="s">
        <v>171</v>
      </c>
      <c r="B19" s="37">
        <v>16890000</v>
      </c>
      <c r="C19" s="37">
        <v>16890000</v>
      </c>
      <c r="D19" s="25">
        <v>16990000</v>
      </c>
      <c r="E19" s="40">
        <v>16226000</v>
      </c>
      <c r="F19" s="39">
        <v>16490000</v>
      </c>
      <c r="G19" s="4" t="s">
        <v>185</v>
      </c>
    </row>
    <row r="20" spans="1:7" x14ac:dyDescent="0.2">
      <c r="A20" t="s">
        <v>172</v>
      </c>
      <c r="B20" s="37">
        <v>22390000</v>
      </c>
      <c r="C20" s="37">
        <v>22390000</v>
      </c>
      <c r="D20" s="25">
        <v>21990000</v>
      </c>
      <c r="E20" s="40">
        <v>21275000</v>
      </c>
      <c r="F20" s="39">
        <v>21490000</v>
      </c>
      <c r="G20" s="4">
        <v>21490000</v>
      </c>
    </row>
    <row r="21" spans="1:7" x14ac:dyDescent="0.2">
      <c r="A21" t="s">
        <v>146</v>
      </c>
      <c r="B21" s="37">
        <v>27690000</v>
      </c>
      <c r="C21" s="37">
        <v>27690000</v>
      </c>
      <c r="D21" s="25">
        <v>27690000</v>
      </c>
      <c r="E21" s="40">
        <v>27215000</v>
      </c>
      <c r="F21" s="39">
        <v>27690000</v>
      </c>
      <c r="G21" s="4">
        <v>27190000</v>
      </c>
    </row>
    <row r="22" spans="1:7" x14ac:dyDescent="0.2">
      <c r="A22" t="s">
        <v>148</v>
      </c>
      <c r="B22" s="3">
        <v>36890000</v>
      </c>
      <c r="C22" s="3">
        <v>36890000</v>
      </c>
      <c r="D22" s="25">
        <v>36790000</v>
      </c>
      <c r="E22" s="37">
        <v>36490000</v>
      </c>
      <c r="F22" s="39">
        <v>36990000</v>
      </c>
      <c r="G22" s="4">
        <v>36890000</v>
      </c>
    </row>
    <row r="23" spans="1:7" x14ac:dyDescent="0.2">
      <c r="A23" t="s">
        <v>191</v>
      </c>
      <c r="B23" s="37">
        <v>5790000</v>
      </c>
      <c r="C23" s="25">
        <v>5790000</v>
      </c>
      <c r="D23" s="25">
        <v>5790000</v>
      </c>
      <c r="E23" s="38">
        <v>5690000</v>
      </c>
      <c r="F23" s="39">
        <v>5990000</v>
      </c>
      <c r="G23" s="3">
        <v>5890000</v>
      </c>
    </row>
    <row r="24" spans="1:7" x14ac:dyDescent="0.2">
      <c r="A24" t="s">
        <v>192</v>
      </c>
      <c r="B24" s="3">
        <v>7290000</v>
      </c>
      <c r="C24" s="37" t="s">
        <v>31</v>
      </c>
      <c r="D24" s="25">
        <v>7090000</v>
      </c>
      <c r="E24" s="40" t="s">
        <v>31</v>
      </c>
      <c r="F24" s="39">
        <v>7290000</v>
      </c>
      <c r="G24" s="4">
        <v>7390000</v>
      </c>
    </row>
    <row r="25" spans="1:7" x14ac:dyDescent="0.2">
      <c r="A25" t="s">
        <v>193</v>
      </c>
      <c r="B25" s="3">
        <v>6590000</v>
      </c>
      <c r="C25" s="3">
        <v>6590000</v>
      </c>
      <c r="D25" s="25">
        <v>6590000</v>
      </c>
      <c r="E25" s="38">
        <v>6490000</v>
      </c>
      <c r="F25" s="39">
        <v>6790000</v>
      </c>
      <c r="G25" s="4">
        <v>6790000</v>
      </c>
    </row>
    <row r="26" spans="1:7" x14ac:dyDescent="0.2">
      <c r="A26" t="s">
        <v>194</v>
      </c>
      <c r="B26" s="37">
        <v>7790000</v>
      </c>
      <c r="C26" s="37" t="s">
        <v>31</v>
      </c>
      <c r="D26" s="25">
        <v>7890000</v>
      </c>
      <c r="E26" s="38">
        <v>7790000</v>
      </c>
      <c r="F26" s="39">
        <v>8090000</v>
      </c>
      <c r="G26" s="4" t="s">
        <v>188</v>
      </c>
    </row>
    <row r="27" spans="1:7" x14ac:dyDescent="0.2">
      <c r="A27" t="s">
        <v>195</v>
      </c>
      <c r="B27" s="37">
        <v>10890000</v>
      </c>
      <c r="C27" s="37">
        <v>8940000</v>
      </c>
      <c r="D27" s="25">
        <v>10990000</v>
      </c>
      <c r="E27" s="40">
        <v>10990000</v>
      </c>
      <c r="F27" s="39">
        <v>10990000</v>
      </c>
      <c r="G27" s="45">
        <v>10990000</v>
      </c>
    </row>
    <row r="28" spans="1:7" x14ac:dyDescent="0.2">
      <c r="A28" t="s">
        <v>196</v>
      </c>
      <c r="B28" s="37">
        <v>13490000</v>
      </c>
      <c r="C28" s="37" t="s">
        <v>31</v>
      </c>
      <c r="D28" s="25">
        <v>13390000</v>
      </c>
      <c r="E28" s="40">
        <v>13590000</v>
      </c>
      <c r="F28" s="39">
        <v>13590000</v>
      </c>
      <c r="G28" s="45">
        <v>13590000</v>
      </c>
    </row>
    <row r="29" spans="1:7" x14ac:dyDescent="0.2">
      <c r="A29" t="s">
        <v>197</v>
      </c>
      <c r="B29" s="37">
        <v>11690000</v>
      </c>
      <c r="C29" s="37">
        <v>9690000</v>
      </c>
      <c r="D29" s="25">
        <v>11790000</v>
      </c>
      <c r="E29" s="40">
        <v>11790000</v>
      </c>
      <c r="F29" s="39">
        <v>11790000</v>
      </c>
      <c r="G29" s="46" t="s">
        <v>198</v>
      </c>
    </row>
    <row r="30" spans="1:7" x14ac:dyDescent="0.2">
      <c r="A30" t="s">
        <v>199</v>
      </c>
      <c r="B30" s="37">
        <v>14390000</v>
      </c>
      <c r="C30" s="37" t="s">
        <v>31</v>
      </c>
      <c r="D30" s="25">
        <v>14190000</v>
      </c>
      <c r="E30" s="40">
        <v>14390000</v>
      </c>
      <c r="F30" s="39">
        <v>14390000</v>
      </c>
      <c r="G30" s="34">
        <v>14390000</v>
      </c>
    </row>
    <row r="31" spans="1:7" x14ac:dyDescent="0.2">
      <c r="A31" t="s">
        <v>119</v>
      </c>
      <c r="B31" s="37">
        <v>22890000</v>
      </c>
      <c r="C31" s="37">
        <v>22890000</v>
      </c>
      <c r="D31" s="25">
        <v>22990000</v>
      </c>
      <c r="E31" s="37" t="s">
        <v>31</v>
      </c>
      <c r="F31" s="37">
        <v>22990000</v>
      </c>
      <c r="G31" s="4">
        <v>20890000</v>
      </c>
    </row>
    <row r="32" spans="1:7" x14ac:dyDescent="0.2">
      <c r="A32" t="s">
        <v>120</v>
      </c>
      <c r="B32" s="37">
        <v>5740000</v>
      </c>
      <c r="C32" s="37">
        <v>5740000</v>
      </c>
      <c r="D32" s="39">
        <v>5590000</v>
      </c>
      <c r="E32" s="40">
        <v>5290000</v>
      </c>
      <c r="F32" s="37">
        <v>5650000</v>
      </c>
      <c r="G32" s="4">
        <v>5450000</v>
      </c>
    </row>
    <row r="33" spans="1:7" x14ac:dyDescent="0.2">
      <c r="A33" t="s">
        <v>121</v>
      </c>
      <c r="B33" s="37">
        <v>4040000</v>
      </c>
      <c r="C33" s="37">
        <v>4040000</v>
      </c>
      <c r="D33" s="25">
        <v>4090000</v>
      </c>
      <c r="E33" s="40">
        <v>4150000</v>
      </c>
      <c r="F33" s="39">
        <v>4090000</v>
      </c>
      <c r="G33" s="4" t="s">
        <v>179</v>
      </c>
    </row>
    <row r="34" spans="1:7" x14ac:dyDescent="0.2">
      <c r="A34" t="s">
        <v>122</v>
      </c>
      <c r="B34" s="37">
        <v>3090000</v>
      </c>
      <c r="C34" s="37">
        <v>3090000</v>
      </c>
      <c r="D34" s="39">
        <v>3090000</v>
      </c>
      <c r="E34" s="40">
        <v>2790000</v>
      </c>
      <c r="F34" s="39">
        <v>3090000</v>
      </c>
      <c r="G34" s="4">
        <v>2750000</v>
      </c>
    </row>
    <row r="35" spans="1:7" x14ac:dyDescent="0.2">
      <c r="A35" t="s">
        <v>123</v>
      </c>
      <c r="B35" s="37">
        <v>18490000</v>
      </c>
      <c r="C35" s="37">
        <v>18490000</v>
      </c>
      <c r="D35" s="39">
        <v>18290000</v>
      </c>
      <c r="E35" s="37"/>
      <c r="F35" s="39">
        <v>18490000</v>
      </c>
      <c r="G35" s="3">
        <v>17490000</v>
      </c>
    </row>
    <row r="36" spans="1:7" x14ac:dyDescent="0.2">
      <c r="A36" t="s">
        <v>124</v>
      </c>
      <c r="B36" s="3">
        <v>24390000</v>
      </c>
      <c r="C36" s="3">
        <v>24490000</v>
      </c>
      <c r="D36" s="25">
        <v>23790000</v>
      </c>
      <c r="E36" s="37"/>
      <c r="F36" s="34">
        <v>23490000</v>
      </c>
      <c r="G36" s="4">
        <v>22990000</v>
      </c>
    </row>
    <row r="37" spans="1:7" x14ac:dyDescent="0.2">
      <c r="A37" t="s">
        <v>125</v>
      </c>
      <c r="B37" s="3">
        <v>27390000</v>
      </c>
      <c r="C37" s="3">
        <v>27490000</v>
      </c>
      <c r="D37" s="39">
        <v>26790000</v>
      </c>
      <c r="E37" s="37"/>
      <c r="F37" s="39">
        <v>26490000</v>
      </c>
      <c r="G37" s="4">
        <v>26290000</v>
      </c>
    </row>
    <row r="38" spans="1:7" x14ac:dyDescent="0.2">
      <c r="A38" t="s">
        <v>126</v>
      </c>
      <c r="B38" s="3">
        <v>32090000</v>
      </c>
      <c r="C38" s="3">
        <v>32090000</v>
      </c>
      <c r="D38" s="4">
        <v>31090000</v>
      </c>
      <c r="E38" s="37"/>
      <c r="F38" s="39">
        <v>31190000</v>
      </c>
      <c r="G38" s="3">
        <v>30990000</v>
      </c>
    </row>
    <row r="39" spans="1:7" x14ac:dyDescent="0.2">
      <c r="A39" t="s">
        <v>127</v>
      </c>
      <c r="B39" s="3">
        <v>38090000</v>
      </c>
      <c r="C39" s="3">
        <v>38090000</v>
      </c>
      <c r="D39" s="25">
        <v>37990000</v>
      </c>
      <c r="E39" s="37"/>
      <c r="F39" s="39">
        <v>38190000</v>
      </c>
      <c r="G39" s="4">
        <v>37790000</v>
      </c>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E183-C09C-EB42-94BF-8969F18DEE74}">
  <sheetPr codeName="Sheet28"/>
  <dimension ref="A1:K40"/>
  <sheetViews>
    <sheetView zoomScale="79" zoomScaleNormal="100" workbookViewId="0">
      <selection activeCell="K10" sqref="K10"/>
    </sheetView>
  </sheetViews>
  <sheetFormatPr baseColWidth="10" defaultColWidth="11" defaultRowHeight="16" x14ac:dyDescent="0.2"/>
  <cols>
    <col min="1" max="1" width="25.33203125" bestFit="1" customWidth="1"/>
  </cols>
  <sheetData>
    <row r="1" spans="1:11" x14ac:dyDescent="0.2">
      <c r="B1" s="47" t="s">
        <v>1</v>
      </c>
      <c r="C1" s="47" t="s">
        <v>0</v>
      </c>
      <c r="D1" s="47" t="s">
        <v>2</v>
      </c>
      <c r="E1" s="47" t="s">
        <v>6</v>
      </c>
      <c r="F1" s="47" t="s">
        <v>3</v>
      </c>
      <c r="G1" s="47" t="s">
        <v>100</v>
      </c>
    </row>
    <row r="2" spans="1:11" x14ac:dyDescent="0.2">
      <c r="A2" t="s">
        <v>134</v>
      </c>
      <c r="B2" s="3">
        <v>22990000</v>
      </c>
      <c r="C2" s="3">
        <v>22990000</v>
      </c>
      <c r="D2" s="42">
        <v>21690000</v>
      </c>
      <c r="E2" s="38">
        <v>21690000</v>
      </c>
      <c r="F2" s="38">
        <v>21290000</v>
      </c>
      <c r="G2" s="4">
        <v>21590000</v>
      </c>
    </row>
    <row r="3" spans="1:11" x14ac:dyDescent="0.2">
      <c r="A3" t="s">
        <v>135</v>
      </c>
      <c r="B3" s="3">
        <v>25990000</v>
      </c>
      <c r="C3" s="3">
        <v>25990000</v>
      </c>
      <c r="D3" s="43">
        <v>25490000</v>
      </c>
      <c r="E3" s="38">
        <v>24690000</v>
      </c>
      <c r="F3" s="38">
        <v>24490000</v>
      </c>
      <c r="G3" s="3">
        <v>25490000</v>
      </c>
    </row>
    <row r="4" spans="1:11" x14ac:dyDescent="0.2">
      <c r="A4" t="s">
        <v>136</v>
      </c>
      <c r="B4" s="3">
        <v>28990000</v>
      </c>
      <c r="C4" s="25">
        <v>28990000</v>
      </c>
      <c r="D4" s="43">
        <v>28490000</v>
      </c>
      <c r="E4" s="38">
        <v>27490000</v>
      </c>
      <c r="F4" s="38">
        <v>27990000</v>
      </c>
      <c r="G4" s="4">
        <v>28590000</v>
      </c>
    </row>
    <row r="5" spans="1:11" x14ac:dyDescent="0.2">
      <c r="A5" t="s">
        <v>137</v>
      </c>
      <c r="B5" s="3">
        <v>34990000</v>
      </c>
      <c r="C5" s="37" t="s">
        <v>31</v>
      </c>
      <c r="D5" s="43">
        <v>34490000</v>
      </c>
      <c r="E5" s="38">
        <v>33990000</v>
      </c>
      <c r="F5" s="38">
        <v>33790000</v>
      </c>
      <c r="G5" s="3">
        <v>34490000</v>
      </c>
    </row>
    <row r="6" spans="1:11" x14ac:dyDescent="0.2">
      <c r="A6" t="s">
        <v>102</v>
      </c>
      <c r="B6" s="3">
        <v>20190000</v>
      </c>
      <c r="C6" s="37" t="s">
        <v>31</v>
      </c>
      <c r="D6" s="43">
        <v>19690000</v>
      </c>
      <c r="E6" s="37">
        <v>19490000</v>
      </c>
      <c r="F6" s="40">
        <v>19590000</v>
      </c>
      <c r="G6" s="4" t="s">
        <v>200</v>
      </c>
    </row>
    <row r="7" spans="1:11" x14ac:dyDescent="0.2">
      <c r="A7" t="s">
        <v>103</v>
      </c>
      <c r="B7" s="3">
        <v>23190000</v>
      </c>
      <c r="C7" s="3">
        <v>23190000</v>
      </c>
      <c r="D7" s="43">
        <v>22690000</v>
      </c>
      <c r="E7" s="37">
        <v>22490000</v>
      </c>
      <c r="F7" s="40">
        <v>22590000</v>
      </c>
      <c r="G7" s="4">
        <v>22690000</v>
      </c>
      <c r="I7" t="s">
        <v>140</v>
      </c>
      <c r="J7" t="s">
        <v>141</v>
      </c>
      <c r="K7" s="35" t="b">
        <v>1</v>
      </c>
    </row>
    <row r="8" spans="1:11" x14ac:dyDescent="0.2">
      <c r="A8" t="s">
        <v>104</v>
      </c>
      <c r="B8" s="3">
        <v>28590000</v>
      </c>
      <c r="C8" s="37" t="s">
        <v>31</v>
      </c>
      <c r="D8" s="43">
        <v>25990000</v>
      </c>
      <c r="E8" s="37" t="s">
        <v>31</v>
      </c>
      <c r="F8" s="40">
        <v>25590000</v>
      </c>
      <c r="G8" s="4">
        <v>24390000</v>
      </c>
      <c r="I8" t="s">
        <v>1</v>
      </c>
      <c r="J8" t="s">
        <v>145</v>
      </c>
      <c r="K8" s="35" t="b">
        <v>1</v>
      </c>
    </row>
    <row r="9" spans="1:11" x14ac:dyDescent="0.2">
      <c r="A9" t="s">
        <v>105</v>
      </c>
      <c r="B9" s="3">
        <v>29590000</v>
      </c>
      <c r="C9" s="37" t="s">
        <v>31</v>
      </c>
      <c r="D9" s="25">
        <v>29390000</v>
      </c>
      <c r="E9" s="38">
        <v>28990000</v>
      </c>
      <c r="F9" s="40">
        <v>28990000</v>
      </c>
      <c r="G9" s="3">
        <v>28690000</v>
      </c>
      <c r="I9" t="s">
        <v>2</v>
      </c>
      <c r="J9" t="s">
        <v>180</v>
      </c>
      <c r="K9" s="35" t="b">
        <v>1</v>
      </c>
    </row>
    <row r="10" spans="1:11" x14ac:dyDescent="0.2">
      <c r="A10" t="s">
        <v>34</v>
      </c>
      <c r="B10" s="3">
        <v>20590000</v>
      </c>
      <c r="C10" s="3">
        <v>20590000</v>
      </c>
      <c r="D10" s="25">
        <v>19990000</v>
      </c>
      <c r="E10" s="38">
        <v>19690000</v>
      </c>
      <c r="F10" s="39">
        <v>19790000</v>
      </c>
      <c r="G10" s="4">
        <v>19090000</v>
      </c>
      <c r="I10" t="s">
        <v>6</v>
      </c>
      <c r="J10" t="s">
        <v>181</v>
      </c>
      <c r="K10" s="35" t="b">
        <v>1</v>
      </c>
    </row>
    <row r="11" spans="1:11" x14ac:dyDescent="0.2">
      <c r="A11" t="s">
        <v>40</v>
      </c>
      <c r="B11" s="3">
        <v>17590000</v>
      </c>
      <c r="C11" s="3">
        <v>17590000</v>
      </c>
      <c r="D11" s="39">
        <v>17090000</v>
      </c>
      <c r="E11" s="37" t="s">
        <v>31</v>
      </c>
      <c r="F11" s="39">
        <v>16850000</v>
      </c>
      <c r="G11" s="4">
        <v>17290000</v>
      </c>
      <c r="I11" t="s">
        <v>3</v>
      </c>
      <c r="J11" t="s">
        <v>143</v>
      </c>
      <c r="K11" s="35" t="b">
        <v>1</v>
      </c>
    </row>
    <row r="12" spans="1:11" x14ac:dyDescent="0.2">
      <c r="A12" t="s">
        <v>37</v>
      </c>
      <c r="B12" s="3">
        <v>13990000</v>
      </c>
      <c r="C12" s="3">
        <v>13990000</v>
      </c>
      <c r="D12" s="34">
        <v>13490000</v>
      </c>
      <c r="E12" s="38">
        <v>13490000</v>
      </c>
      <c r="F12" s="34">
        <v>13590000</v>
      </c>
      <c r="G12" s="3" t="s">
        <v>202</v>
      </c>
      <c r="I12" t="s">
        <v>149</v>
      </c>
      <c r="J12" t="s">
        <v>150</v>
      </c>
      <c r="K12" s="35" t="b">
        <v>1</v>
      </c>
    </row>
    <row r="13" spans="1:11" x14ac:dyDescent="0.2">
      <c r="A13" t="s">
        <v>42</v>
      </c>
      <c r="B13" s="3">
        <v>12090000</v>
      </c>
      <c r="C13" s="37" t="s">
        <v>31</v>
      </c>
      <c r="D13" s="25">
        <v>10990000</v>
      </c>
      <c r="E13" s="37">
        <v>10990000</v>
      </c>
      <c r="F13" s="39">
        <v>10990000</v>
      </c>
      <c r="G13" s="4">
        <v>12290000</v>
      </c>
    </row>
    <row r="14" spans="1:11" x14ac:dyDescent="0.2">
      <c r="A14" t="s">
        <v>46</v>
      </c>
      <c r="B14" s="3">
        <v>8990000</v>
      </c>
      <c r="C14" s="3">
        <v>8990000</v>
      </c>
      <c r="D14" s="25">
        <v>8990000</v>
      </c>
      <c r="E14" s="38">
        <v>8490000</v>
      </c>
      <c r="F14" s="34">
        <v>8790000</v>
      </c>
      <c r="G14" s="4">
        <v>8790000</v>
      </c>
    </row>
    <row r="15" spans="1:11" x14ac:dyDescent="0.2">
      <c r="A15" t="s">
        <v>108</v>
      </c>
      <c r="B15" s="3">
        <v>12090000</v>
      </c>
      <c r="C15" s="37" t="s">
        <v>31</v>
      </c>
      <c r="D15" s="25">
        <v>12490000</v>
      </c>
      <c r="E15" s="37" t="s">
        <v>31</v>
      </c>
      <c r="F15" s="39">
        <v>12650000</v>
      </c>
      <c r="G15" s="4">
        <v>12650000</v>
      </c>
    </row>
    <row r="16" spans="1:11" x14ac:dyDescent="0.2">
      <c r="A16" t="s">
        <v>109</v>
      </c>
      <c r="B16" s="3">
        <v>9990000</v>
      </c>
      <c r="C16" s="3">
        <v>9990000</v>
      </c>
      <c r="D16" s="25">
        <v>9790000</v>
      </c>
      <c r="E16" s="38">
        <v>9690000</v>
      </c>
      <c r="F16" s="34">
        <v>9590000</v>
      </c>
      <c r="G16" s="4">
        <v>9290000</v>
      </c>
    </row>
    <row r="17" spans="1:7" x14ac:dyDescent="0.2">
      <c r="A17" t="s">
        <v>110</v>
      </c>
      <c r="B17" s="3">
        <v>7090000</v>
      </c>
      <c r="C17" s="3">
        <v>7090000</v>
      </c>
      <c r="D17" s="25">
        <v>7190000</v>
      </c>
      <c r="E17" s="38">
        <v>6990000</v>
      </c>
      <c r="F17" s="39">
        <v>7090000</v>
      </c>
      <c r="G17" s="4">
        <v>7090000</v>
      </c>
    </row>
    <row r="18" spans="1:7" x14ac:dyDescent="0.2">
      <c r="A18" t="s">
        <v>171</v>
      </c>
      <c r="B18" s="3">
        <v>16990000</v>
      </c>
      <c r="C18" s="3">
        <v>16990000</v>
      </c>
      <c r="D18" s="25">
        <v>16990000</v>
      </c>
      <c r="E18" s="38">
        <v>16190000</v>
      </c>
      <c r="F18" s="39">
        <v>16490000</v>
      </c>
      <c r="G18" s="3" t="s">
        <v>203</v>
      </c>
    </row>
    <row r="19" spans="1:7" x14ac:dyDescent="0.2">
      <c r="A19" t="s">
        <v>172</v>
      </c>
      <c r="B19" s="3">
        <v>22490000</v>
      </c>
      <c r="C19" s="3">
        <v>22490000</v>
      </c>
      <c r="D19" s="25">
        <v>21990000</v>
      </c>
      <c r="E19" s="38">
        <v>21190000</v>
      </c>
      <c r="F19" s="39">
        <v>21490000</v>
      </c>
      <c r="G19" s="4">
        <v>21490000</v>
      </c>
    </row>
    <row r="20" spans="1:7" x14ac:dyDescent="0.2">
      <c r="A20" t="s">
        <v>146</v>
      </c>
      <c r="B20" s="3">
        <v>27790000</v>
      </c>
      <c r="C20" s="3">
        <v>27790000</v>
      </c>
      <c r="D20" s="25">
        <v>27690000</v>
      </c>
      <c r="E20" s="37">
        <v>27215000</v>
      </c>
      <c r="F20" s="39">
        <v>27690000</v>
      </c>
      <c r="G20" s="4">
        <v>27190000</v>
      </c>
    </row>
    <row r="21" spans="1:7" x14ac:dyDescent="0.2">
      <c r="A21" t="s">
        <v>148</v>
      </c>
      <c r="B21" s="3">
        <v>37290000</v>
      </c>
      <c r="C21" s="3">
        <v>37290000</v>
      </c>
      <c r="D21" s="25">
        <v>36790000</v>
      </c>
      <c r="E21" s="37">
        <v>36490000</v>
      </c>
      <c r="F21" s="39">
        <v>36990000</v>
      </c>
      <c r="G21" s="4">
        <v>36890000</v>
      </c>
    </row>
    <row r="22" spans="1:7" x14ac:dyDescent="0.2">
      <c r="A22" t="s">
        <v>191</v>
      </c>
      <c r="B22" s="3">
        <v>5990000</v>
      </c>
      <c r="C22" s="3">
        <v>5990000</v>
      </c>
      <c r="D22" s="25">
        <v>5790000</v>
      </c>
      <c r="E22" s="40">
        <v>5790000</v>
      </c>
      <c r="F22" s="39">
        <v>5990000</v>
      </c>
      <c r="G22" s="4">
        <v>5890000</v>
      </c>
    </row>
    <row r="23" spans="1:7" x14ac:dyDescent="0.2">
      <c r="A23" t="s">
        <v>192</v>
      </c>
      <c r="B23" s="3">
        <v>7490000</v>
      </c>
      <c r="C23" s="37" t="s">
        <v>31</v>
      </c>
      <c r="D23" s="25">
        <v>7090000</v>
      </c>
      <c r="E23" s="40">
        <v>7290000</v>
      </c>
      <c r="F23" s="39">
        <v>7290000</v>
      </c>
      <c r="G23" s="4">
        <v>7390000</v>
      </c>
    </row>
    <row r="24" spans="1:7" x14ac:dyDescent="0.2">
      <c r="A24" t="s">
        <v>193</v>
      </c>
      <c r="B24" s="3">
        <v>6990000</v>
      </c>
      <c r="C24" s="3">
        <v>6990000</v>
      </c>
      <c r="D24" s="25">
        <v>6590000</v>
      </c>
      <c r="E24" s="40">
        <v>6590000</v>
      </c>
      <c r="F24" s="39">
        <v>6790000</v>
      </c>
      <c r="G24" s="4">
        <v>6790000</v>
      </c>
    </row>
    <row r="25" spans="1:7" x14ac:dyDescent="0.2">
      <c r="A25" t="s">
        <v>194</v>
      </c>
      <c r="B25" s="3">
        <v>7990000</v>
      </c>
      <c r="C25" s="37" t="s">
        <v>31</v>
      </c>
      <c r="D25" s="25">
        <v>7890000</v>
      </c>
      <c r="E25" s="40">
        <v>7990000</v>
      </c>
      <c r="F25" s="39">
        <v>8090000</v>
      </c>
      <c r="G25" s="4" t="s">
        <v>188</v>
      </c>
    </row>
    <row r="26" spans="1:7" x14ac:dyDescent="0.2">
      <c r="A26" t="s">
        <v>195</v>
      </c>
      <c r="B26" s="3">
        <v>10990000</v>
      </c>
      <c r="C26" s="3">
        <v>10990000</v>
      </c>
      <c r="D26" s="25">
        <v>10990000</v>
      </c>
      <c r="E26" s="38">
        <v>10490000</v>
      </c>
      <c r="F26" s="39">
        <v>10990000</v>
      </c>
      <c r="G26" s="4">
        <v>10990000</v>
      </c>
    </row>
    <row r="27" spans="1:7" x14ac:dyDescent="0.2">
      <c r="A27" t="s">
        <v>196</v>
      </c>
      <c r="B27" s="3">
        <v>13590000</v>
      </c>
      <c r="C27" s="37" t="s">
        <v>31</v>
      </c>
      <c r="D27" s="3">
        <v>13590000</v>
      </c>
      <c r="E27" s="38">
        <v>12990000</v>
      </c>
      <c r="F27" s="39">
        <v>13590000</v>
      </c>
      <c r="G27" s="4">
        <v>13590000</v>
      </c>
    </row>
    <row r="28" spans="1:7" x14ac:dyDescent="0.2">
      <c r="A28" t="s">
        <v>197</v>
      </c>
      <c r="B28" s="3">
        <v>11790000</v>
      </c>
      <c r="C28" s="3">
        <v>11790000</v>
      </c>
      <c r="D28" s="25">
        <v>11790000</v>
      </c>
      <c r="E28" s="38">
        <v>11290000</v>
      </c>
      <c r="F28" s="39">
        <v>11790000</v>
      </c>
      <c r="G28" s="4" t="s">
        <v>198</v>
      </c>
    </row>
    <row r="29" spans="1:7" x14ac:dyDescent="0.2">
      <c r="A29" t="s">
        <v>199</v>
      </c>
      <c r="B29" s="37">
        <v>14390000</v>
      </c>
      <c r="C29" s="37" t="s">
        <v>31</v>
      </c>
      <c r="D29" s="3">
        <v>14390000</v>
      </c>
      <c r="E29" s="38">
        <v>13890000</v>
      </c>
      <c r="F29" s="39">
        <v>14390000</v>
      </c>
      <c r="G29" s="4">
        <v>14390000</v>
      </c>
    </row>
    <row r="30" spans="1:7" x14ac:dyDescent="0.2">
      <c r="A30" t="s">
        <v>119</v>
      </c>
      <c r="B30" s="3">
        <v>22990000</v>
      </c>
      <c r="C30" s="3">
        <v>22990000</v>
      </c>
      <c r="D30" s="25">
        <v>22990000</v>
      </c>
      <c r="E30" s="37" t="s">
        <v>31</v>
      </c>
      <c r="F30" s="37">
        <v>22990000</v>
      </c>
      <c r="G30" s="4">
        <v>20890000</v>
      </c>
    </row>
    <row r="31" spans="1:7" x14ac:dyDescent="0.2">
      <c r="A31" t="s">
        <v>120</v>
      </c>
      <c r="B31" s="3">
        <v>5790000</v>
      </c>
      <c r="C31" s="3">
        <v>5790000</v>
      </c>
      <c r="D31" s="34">
        <v>5790000</v>
      </c>
      <c r="E31" s="38">
        <v>5490000</v>
      </c>
      <c r="F31" s="38">
        <v>5750000</v>
      </c>
      <c r="G31" s="4">
        <v>5450000</v>
      </c>
    </row>
    <row r="32" spans="1:7" x14ac:dyDescent="0.2">
      <c r="A32" t="s">
        <v>162</v>
      </c>
      <c r="B32" s="37">
        <v>4790000</v>
      </c>
      <c r="C32" s="37">
        <v>4790000</v>
      </c>
      <c r="D32" s="39">
        <v>4790000</v>
      </c>
      <c r="E32" s="38">
        <v>4790000</v>
      </c>
      <c r="F32" s="37">
        <v>4690000</v>
      </c>
      <c r="G32" s="4">
        <v>4790000</v>
      </c>
    </row>
    <row r="33" spans="1:7" x14ac:dyDescent="0.2">
      <c r="A33" t="s">
        <v>163</v>
      </c>
      <c r="B33" s="37">
        <v>3490000</v>
      </c>
      <c r="C33" s="37">
        <v>3490000</v>
      </c>
      <c r="D33" s="39">
        <v>3490000</v>
      </c>
      <c r="E33" s="38">
        <v>3290000</v>
      </c>
      <c r="F33" s="37">
        <v>3390000</v>
      </c>
      <c r="G33" s="4">
        <v>3490000</v>
      </c>
    </row>
    <row r="34" spans="1:7" x14ac:dyDescent="0.2">
      <c r="A34" t="s">
        <v>121</v>
      </c>
      <c r="B34" s="3">
        <v>4090000</v>
      </c>
      <c r="C34" s="3">
        <v>4090000</v>
      </c>
      <c r="D34" s="25">
        <v>4090000</v>
      </c>
      <c r="E34" s="40">
        <v>3890000</v>
      </c>
      <c r="F34" s="39">
        <v>4090000</v>
      </c>
      <c r="G34" s="4" t="s">
        <v>179</v>
      </c>
    </row>
    <row r="35" spans="1:7" x14ac:dyDescent="0.2">
      <c r="A35" t="s">
        <v>122</v>
      </c>
      <c r="B35" s="37">
        <v>3090000</v>
      </c>
      <c r="C35" s="37">
        <v>3090000</v>
      </c>
      <c r="D35" s="39">
        <v>3090000</v>
      </c>
      <c r="E35" s="38">
        <v>2790000</v>
      </c>
      <c r="F35" s="39">
        <v>3090000</v>
      </c>
      <c r="G35" s="4">
        <v>2750000</v>
      </c>
    </row>
    <row r="36" spans="1:7" x14ac:dyDescent="0.2">
      <c r="A36" t="s">
        <v>123</v>
      </c>
      <c r="B36" s="3">
        <v>18990000</v>
      </c>
      <c r="C36" s="3">
        <v>18990000</v>
      </c>
      <c r="D36" s="34">
        <v>18490000</v>
      </c>
      <c r="E36" s="37"/>
      <c r="F36" s="34">
        <v>18390000</v>
      </c>
      <c r="G36" s="3">
        <v>17490000</v>
      </c>
    </row>
    <row r="37" spans="1:7" x14ac:dyDescent="0.2">
      <c r="A37" t="s">
        <v>124</v>
      </c>
      <c r="B37" s="3">
        <v>24490000</v>
      </c>
      <c r="C37" s="3">
        <v>24490000</v>
      </c>
      <c r="D37" s="3">
        <v>23990000</v>
      </c>
      <c r="E37" s="37"/>
      <c r="F37" s="34">
        <v>22990000</v>
      </c>
      <c r="G37" s="4">
        <v>22990000</v>
      </c>
    </row>
    <row r="38" spans="1:7" x14ac:dyDescent="0.2">
      <c r="A38" t="s">
        <v>125</v>
      </c>
      <c r="B38" s="3">
        <v>27490000</v>
      </c>
      <c r="C38" s="3">
        <v>27490000</v>
      </c>
      <c r="D38" s="34">
        <v>26990000</v>
      </c>
      <c r="E38" s="37"/>
      <c r="F38" s="34">
        <v>25990000</v>
      </c>
      <c r="G38" s="3">
        <v>26490000</v>
      </c>
    </row>
    <row r="39" spans="1:7" x14ac:dyDescent="0.2">
      <c r="A39" t="s">
        <v>126</v>
      </c>
      <c r="B39" s="3">
        <v>31990000</v>
      </c>
      <c r="C39" s="3">
        <v>31990000</v>
      </c>
      <c r="D39" s="3">
        <v>31290000</v>
      </c>
      <c r="E39" s="37"/>
      <c r="F39" s="39">
        <v>31190000</v>
      </c>
      <c r="G39" s="3">
        <v>31590000</v>
      </c>
    </row>
    <row r="40" spans="1:7" x14ac:dyDescent="0.2">
      <c r="A40" t="s">
        <v>127</v>
      </c>
      <c r="B40" s="3">
        <v>38990000</v>
      </c>
      <c r="C40" s="3">
        <v>38990000</v>
      </c>
      <c r="D40" s="3">
        <v>38190000</v>
      </c>
      <c r="E40" s="37"/>
      <c r="F40" s="39" t="s">
        <v>31</v>
      </c>
      <c r="G40" s="4"/>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FDF2-4D49-4DA2-BE6E-077C06CB097C}">
  <sheetPr codeName="Sheet29"/>
  <dimension ref="A1:K40"/>
  <sheetViews>
    <sheetView zoomScale="93" zoomScaleNormal="12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7" t="s">
        <v>1</v>
      </c>
      <c r="C1" s="47" t="s">
        <v>0</v>
      </c>
      <c r="D1" s="47" t="s">
        <v>2</v>
      </c>
      <c r="E1" s="47" t="s">
        <v>6</v>
      </c>
      <c r="F1" s="47" t="s">
        <v>3</v>
      </c>
      <c r="G1" s="47" t="s">
        <v>100</v>
      </c>
    </row>
    <row r="2" spans="1:11" x14ac:dyDescent="0.2">
      <c r="A2" t="s">
        <v>134</v>
      </c>
      <c r="B2" s="3">
        <v>22390000</v>
      </c>
      <c r="C2" s="3">
        <v>22390000</v>
      </c>
      <c r="D2" s="43">
        <v>21690000</v>
      </c>
      <c r="E2" s="40">
        <v>21690000</v>
      </c>
      <c r="F2" s="38">
        <v>21690000</v>
      </c>
      <c r="G2" s="3">
        <v>21790000</v>
      </c>
    </row>
    <row r="3" spans="1:11" x14ac:dyDescent="0.2">
      <c r="A3" t="s">
        <v>135</v>
      </c>
      <c r="B3" s="3">
        <v>25790000</v>
      </c>
      <c r="C3" s="3">
        <v>25790000</v>
      </c>
      <c r="D3" s="42">
        <v>25290000</v>
      </c>
      <c r="E3" s="40">
        <v>24690000</v>
      </c>
      <c r="F3" s="38">
        <v>24990000</v>
      </c>
      <c r="G3" s="3">
        <v>24990000</v>
      </c>
    </row>
    <row r="4" spans="1:11" x14ac:dyDescent="0.2">
      <c r="A4" t="s">
        <v>136</v>
      </c>
      <c r="B4" s="3">
        <v>28790000</v>
      </c>
      <c r="C4" s="3">
        <v>28790000</v>
      </c>
      <c r="D4" s="43">
        <v>28490000</v>
      </c>
      <c r="E4" s="38">
        <v>28490000</v>
      </c>
      <c r="F4" s="38">
        <v>28490000</v>
      </c>
      <c r="G4" s="4">
        <v>28590000</v>
      </c>
    </row>
    <row r="5" spans="1:11" x14ac:dyDescent="0.2">
      <c r="A5" t="s">
        <v>137</v>
      </c>
      <c r="B5" s="3">
        <v>34790000</v>
      </c>
      <c r="C5" s="3">
        <v>34790000</v>
      </c>
      <c r="D5" s="42">
        <v>34290000</v>
      </c>
      <c r="E5" s="38">
        <v>33490000</v>
      </c>
      <c r="F5" s="38">
        <v>34090000</v>
      </c>
      <c r="G5" s="4">
        <v>34490000</v>
      </c>
    </row>
    <row r="6" spans="1:11" x14ac:dyDescent="0.2">
      <c r="A6" t="s">
        <v>102</v>
      </c>
      <c r="B6" s="3">
        <v>19590000</v>
      </c>
      <c r="C6" s="3">
        <v>19590000</v>
      </c>
      <c r="D6" s="43">
        <v>19690000</v>
      </c>
      <c r="E6" s="38">
        <v>19190000</v>
      </c>
      <c r="F6" s="38">
        <v>19490000</v>
      </c>
      <c r="G6" s="4" t="s">
        <v>200</v>
      </c>
    </row>
    <row r="7" spans="1:11" x14ac:dyDescent="0.2">
      <c r="A7" t="s">
        <v>103</v>
      </c>
      <c r="B7" s="3">
        <v>22590000</v>
      </c>
      <c r="C7" s="3">
        <v>22590000</v>
      </c>
      <c r="D7" s="43">
        <v>22690000</v>
      </c>
      <c r="E7" s="38">
        <v>21990000</v>
      </c>
      <c r="F7" s="40">
        <v>22590000</v>
      </c>
      <c r="G7" s="4">
        <v>22690000</v>
      </c>
      <c r="I7" t="s">
        <v>140</v>
      </c>
      <c r="J7" t="s">
        <v>141</v>
      </c>
      <c r="K7" s="35" t="b">
        <v>1</v>
      </c>
    </row>
    <row r="8" spans="1:11" x14ac:dyDescent="0.2">
      <c r="A8" t="s">
        <v>104</v>
      </c>
      <c r="B8" s="3" t="s">
        <v>31</v>
      </c>
      <c r="C8" s="43" t="s">
        <v>31</v>
      </c>
      <c r="D8" s="43" t="s">
        <v>31</v>
      </c>
      <c r="E8" s="37" t="s">
        <v>31</v>
      </c>
      <c r="F8" s="40">
        <v>25590000</v>
      </c>
      <c r="G8" s="4">
        <v>24390000</v>
      </c>
      <c r="I8" t="s">
        <v>1</v>
      </c>
      <c r="J8" t="s">
        <v>145</v>
      </c>
      <c r="K8" s="35" t="b">
        <v>1</v>
      </c>
    </row>
    <row r="9" spans="1:11" x14ac:dyDescent="0.2">
      <c r="A9" t="s">
        <v>105</v>
      </c>
      <c r="B9" s="3">
        <v>29390000</v>
      </c>
      <c r="C9" s="3">
        <v>29390000</v>
      </c>
      <c r="D9" s="3">
        <v>29490000</v>
      </c>
      <c r="E9" s="38">
        <v>28490000</v>
      </c>
      <c r="F9" s="40">
        <v>28990000</v>
      </c>
      <c r="G9" s="3">
        <v>28490000</v>
      </c>
      <c r="I9" t="s">
        <v>2</v>
      </c>
      <c r="J9" t="s">
        <v>180</v>
      </c>
      <c r="K9" s="35" t="b">
        <v>1</v>
      </c>
    </row>
    <row r="10" spans="1:11" x14ac:dyDescent="0.2">
      <c r="A10" t="s">
        <v>34</v>
      </c>
      <c r="B10" s="3">
        <v>20390000</v>
      </c>
      <c r="C10" s="3">
        <v>20390000</v>
      </c>
      <c r="D10" s="25">
        <v>19990000</v>
      </c>
      <c r="E10" s="40">
        <v>19690000</v>
      </c>
      <c r="F10" s="39">
        <v>19690000</v>
      </c>
      <c r="G10" s="3">
        <v>20090000</v>
      </c>
      <c r="I10" t="s">
        <v>6</v>
      </c>
      <c r="J10" t="s">
        <v>181</v>
      </c>
      <c r="K10" s="35" t="b">
        <v>1</v>
      </c>
    </row>
    <row r="11" spans="1:11" x14ac:dyDescent="0.2">
      <c r="A11" t="s">
        <v>40</v>
      </c>
      <c r="B11" s="3">
        <v>17390000</v>
      </c>
      <c r="C11" s="3">
        <v>17390000</v>
      </c>
      <c r="D11" s="39">
        <v>17090000</v>
      </c>
      <c r="E11" s="37" t="s">
        <v>31</v>
      </c>
      <c r="F11" s="39">
        <v>16850000</v>
      </c>
      <c r="G11" s="4">
        <v>17290000</v>
      </c>
      <c r="I11" t="s">
        <v>3</v>
      </c>
      <c r="J11" t="s">
        <v>143</v>
      </c>
      <c r="K11" s="35" t="b">
        <v>1</v>
      </c>
    </row>
    <row r="12" spans="1:11" x14ac:dyDescent="0.2">
      <c r="A12" t="s">
        <v>37</v>
      </c>
      <c r="B12" s="3">
        <v>13490000</v>
      </c>
      <c r="C12" s="3">
        <v>13490000</v>
      </c>
      <c r="D12" s="39">
        <v>13490000</v>
      </c>
      <c r="E12" s="38">
        <v>13490000</v>
      </c>
      <c r="F12" s="34">
        <v>13390000</v>
      </c>
      <c r="G12" s="4" t="s">
        <v>202</v>
      </c>
      <c r="I12" t="s">
        <v>149</v>
      </c>
      <c r="J12" t="s">
        <v>150</v>
      </c>
      <c r="K12" s="35" t="b">
        <v>1</v>
      </c>
    </row>
    <row r="13" spans="1:11" x14ac:dyDescent="0.2">
      <c r="A13" t="s">
        <v>42</v>
      </c>
      <c r="B13" s="3">
        <v>11990000</v>
      </c>
      <c r="C13" s="3">
        <v>11990000</v>
      </c>
      <c r="D13" s="25">
        <v>10990000</v>
      </c>
      <c r="E13" s="37">
        <v>10990000</v>
      </c>
      <c r="F13" s="39">
        <v>10890000</v>
      </c>
      <c r="G13" s="4">
        <v>12290000</v>
      </c>
    </row>
    <row r="14" spans="1:11" x14ac:dyDescent="0.2">
      <c r="A14" t="s">
        <v>46</v>
      </c>
      <c r="B14" s="3">
        <v>8940000</v>
      </c>
      <c r="C14" s="3">
        <v>8940000</v>
      </c>
      <c r="D14" s="25">
        <v>8990000</v>
      </c>
      <c r="E14" s="40">
        <v>8490000</v>
      </c>
      <c r="F14" s="39">
        <v>8790000</v>
      </c>
      <c r="G14" s="4">
        <v>8790000</v>
      </c>
    </row>
    <row r="15" spans="1:11" x14ac:dyDescent="0.2">
      <c r="A15" t="s">
        <v>108</v>
      </c>
      <c r="B15" s="3">
        <v>11990000</v>
      </c>
      <c r="C15" s="37" t="s">
        <v>31</v>
      </c>
      <c r="D15" s="3">
        <v>11990000</v>
      </c>
      <c r="E15" s="37" t="s">
        <v>31</v>
      </c>
      <c r="F15" s="34">
        <v>11990000</v>
      </c>
      <c r="G15" s="4">
        <v>12650000</v>
      </c>
    </row>
    <row r="16" spans="1:11" x14ac:dyDescent="0.2">
      <c r="A16" t="s">
        <v>109</v>
      </c>
      <c r="B16" s="3">
        <v>9290000</v>
      </c>
      <c r="C16" s="3">
        <v>9290000</v>
      </c>
      <c r="D16" s="3">
        <v>8990000</v>
      </c>
      <c r="E16" s="40">
        <v>9690000</v>
      </c>
      <c r="F16" s="39">
        <v>9590000</v>
      </c>
      <c r="G16" s="4">
        <v>9290000</v>
      </c>
    </row>
    <row r="17" spans="1:7" x14ac:dyDescent="0.2">
      <c r="A17" t="s">
        <v>110</v>
      </c>
      <c r="B17" s="3">
        <v>7040000</v>
      </c>
      <c r="C17" s="3">
        <v>7040000</v>
      </c>
      <c r="D17" s="3">
        <v>7090000</v>
      </c>
      <c r="E17" s="40">
        <v>6990000</v>
      </c>
      <c r="F17" s="39">
        <v>7090000</v>
      </c>
      <c r="G17" s="4">
        <v>7090000</v>
      </c>
    </row>
    <row r="18" spans="1:7" x14ac:dyDescent="0.2">
      <c r="A18" t="s">
        <v>171</v>
      </c>
      <c r="B18" s="3">
        <v>16890000</v>
      </c>
      <c r="C18" s="3">
        <v>16890000</v>
      </c>
      <c r="D18" s="3">
        <v>16690000</v>
      </c>
      <c r="E18" s="40">
        <v>16190000</v>
      </c>
      <c r="F18" s="34">
        <v>16590000</v>
      </c>
      <c r="G18" s="3">
        <v>15990000</v>
      </c>
    </row>
    <row r="19" spans="1:7" x14ac:dyDescent="0.2">
      <c r="A19" t="s">
        <v>172</v>
      </c>
      <c r="B19" s="3">
        <v>22290000</v>
      </c>
      <c r="C19" s="3">
        <v>22290000</v>
      </c>
      <c r="D19" s="25">
        <v>21990000</v>
      </c>
      <c r="E19" s="40">
        <v>21190000</v>
      </c>
      <c r="F19" s="39">
        <v>21490000</v>
      </c>
      <c r="G19" s="3">
        <v>21290000</v>
      </c>
    </row>
    <row r="20" spans="1:7" x14ac:dyDescent="0.2">
      <c r="A20" t="s">
        <v>146</v>
      </c>
      <c r="B20" s="3">
        <v>27590000</v>
      </c>
      <c r="C20" s="3">
        <v>27590000</v>
      </c>
      <c r="D20" s="3">
        <v>27590000</v>
      </c>
      <c r="E20" s="37">
        <v>27215000</v>
      </c>
      <c r="F20" s="39">
        <v>27690000</v>
      </c>
      <c r="G20" s="4">
        <v>27190000</v>
      </c>
    </row>
    <row r="21" spans="1:7" x14ac:dyDescent="0.2">
      <c r="A21" t="s">
        <v>148</v>
      </c>
      <c r="B21" s="3">
        <v>36790000</v>
      </c>
      <c r="C21" s="3">
        <v>36790000</v>
      </c>
      <c r="D21" s="25">
        <v>36790000</v>
      </c>
      <c r="E21" s="37">
        <v>36490000</v>
      </c>
      <c r="F21" s="39">
        <v>36990000</v>
      </c>
      <c r="G21" s="4">
        <v>36890000</v>
      </c>
    </row>
    <row r="22" spans="1:7" x14ac:dyDescent="0.2">
      <c r="A22" t="s">
        <v>191</v>
      </c>
      <c r="B22" s="3">
        <v>5740000</v>
      </c>
      <c r="C22" s="3">
        <v>5740000</v>
      </c>
      <c r="D22" s="3">
        <v>5890000</v>
      </c>
      <c r="E22" s="40" t="s">
        <v>204</v>
      </c>
      <c r="F22" s="39">
        <v>5990000</v>
      </c>
      <c r="G22" s="4">
        <v>5890000</v>
      </c>
    </row>
    <row r="23" spans="1:7" x14ac:dyDescent="0.2">
      <c r="A23" t="s">
        <v>192</v>
      </c>
      <c r="B23" s="3">
        <v>7240000</v>
      </c>
      <c r="C23" s="37" t="s">
        <v>31</v>
      </c>
      <c r="D23" s="3">
        <v>7190000</v>
      </c>
      <c r="E23" s="40" t="s">
        <v>204</v>
      </c>
      <c r="F23" s="39">
        <v>7290000</v>
      </c>
      <c r="G23" s="4">
        <v>7390000</v>
      </c>
    </row>
    <row r="24" spans="1:7" x14ac:dyDescent="0.2">
      <c r="A24" t="s">
        <v>193</v>
      </c>
      <c r="B24" s="3">
        <v>6540000</v>
      </c>
      <c r="C24" s="3">
        <v>6540000</v>
      </c>
      <c r="D24" s="3">
        <v>6690000</v>
      </c>
      <c r="E24" s="40" t="s">
        <v>204</v>
      </c>
      <c r="F24" s="39">
        <v>6790000</v>
      </c>
      <c r="G24" s="4">
        <v>6790000</v>
      </c>
    </row>
    <row r="25" spans="1:7" x14ac:dyDescent="0.2">
      <c r="A25" t="s">
        <v>194</v>
      </c>
      <c r="B25" s="3">
        <v>7940000</v>
      </c>
      <c r="C25" s="37" t="s">
        <v>31</v>
      </c>
      <c r="D25" s="3">
        <v>7990000</v>
      </c>
      <c r="E25" s="40" t="s">
        <v>204</v>
      </c>
      <c r="F25" s="39">
        <v>8090000</v>
      </c>
      <c r="G25" s="3" t="s">
        <v>205</v>
      </c>
    </row>
    <row r="26" spans="1:7" x14ac:dyDescent="0.2">
      <c r="A26" t="s">
        <v>195</v>
      </c>
      <c r="B26" s="3">
        <v>10690000</v>
      </c>
      <c r="C26" s="3">
        <v>10690000</v>
      </c>
      <c r="D26" s="25">
        <v>10990000</v>
      </c>
      <c r="E26" s="40">
        <v>10490000</v>
      </c>
      <c r="F26" s="39">
        <v>10990000</v>
      </c>
      <c r="G26" s="4">
        <v>10990000</v>
      </c>
    </row>
    <row r="27" spans="1:7" x14ac:dyDescent="0.2">
      <c r="A27" t="s">
        <v>196</v>
      </c>
      <c r="B27" s="3">
        <v>13290000</v>
      </c>
      <c r="C27" s="37" t="s">
        <v>31</v>
      </c>
      <c r="D27" s="25">
        <v>13590000</v>
      </c>
      <c r="E27" s="40">
        <v>12990000</v>
      </c>
      <c r="F27" s="39">
        <v>13590000</v>
      </c>
      <c r="G27" s="4">
        <v>13590000</v>
      </c>
    </row>
    <row r="28" spans="1:7" x14ac:dyDescent="0.2">
      <c r="A28" t="s">
        <v>197</v>
      </c>
      <c r="B28" s="3">
        <v>11690000</v>
      </c>
      <c r="C28" s="3">
        <v>11690000</v>
      </c>
      <c r="D28" s="25">
        <v>11790000</v>
      </c>
      <c r="E28" s="40">
        <v>11290000</v>
      </c>
      <c r="F28" s="34">
        <v>11690000</v>
      </c>
      <c r="G28" s="4" t="s">
        <v>198</v>
      </c>
    </row>
    <row r="29" spans="1:7" x14ac:dyDescent="0.2">
      <c r="A29" t="s">
        <v>199</v>
      </c>
      <c r="B29" s="37">
        <v>14290000</v>
      </c>
      <c r="C29" s="37" t="s">
        <v>31</v>
      </c>
      <c r="D29" s="25">
        <v>14390000</v>
      </c>
      <c r="E29" s="40">
        <v>13890000</v>
      </c>
      <c r="F29" s="39">
        <v>14390000</v>
      </c>
      <c r="G29" s="4">
        <v>14390000</v>
      </c>
    </row>
    <row r="30" spans="1:7" x14ac:dyDescent="0.2">
      <c r="A30" t="s">
        <v>119</v>
      </c>
      <c r="B30" s="3">
        <v>22990000</v>
      </c>
      <c r="C30" s="25">
        <v>22990000</v>
      </c>
      <c r="D30" s="25">
        <v>22990000</v>
      </c>
      <c r="E30" s="37" t="s">
        <v>31</v>
      </c>
      <c r="F30" s="37">
        <v>22990000</v>
      </c>
      <c r="G30" s="4">
        <v>20890000</v>
      </c>
    </row>
    <row r="31" spans="1:7" x14ac:dyDescent="0.2">
      <c r="A31" t="s">
        <v>120</v>
      </c>
      <c r="B31" s="3">
        <v>5740000</v>
      </c>
      <c r="C31" s="3">
        <v>5740000</v>
      </c>
      <c r="D31" s="39">
        <v>5790000</v>
      </c>
      <c r="E31" s="38">
        <v>5520000</v>
      </c>
      <c r="F31" s="40">
        <v>5750000</v>
      </c>
      <c r="G31" s="4">
        <v>5450000</v>
      </c>
    </row>
    <row r="32" spans="1:7" x14ac:dyDescent="0.2">
      <c r="A32" t="s">
        <v>162</v>
      </c>
      <c r="B32" s="37">
        <v>4740000</v>
      </c>
      <c r="C32" s="37">
        <v>4790000</v>
      </c>
      <c r="D32" s="39">
        <v>4790000</v>
      </c>
      <c r="E32" s="38">
        <v>4590000</v>
      </c>
      <c r="F32" s="37">
        <v>4690000</v>
      </c>
      <c r="G32" s="3">
        <v>4690000</v>
      </c>
    </row>
    <row r="33" spans="1:7" x14ac:dyDescent="0.2">
      <c r="A33" t="s">
        <v>163</v>
      </c>
      <c r="B33" s="37">
        <v>3490000</v>
      </c>
      <c r="C33" s="37">
        <v>3490000</v>
      </c>
      <c r="D33" s="39">
        <v>3490000</v>
      </c>
      <c r="E33" s="40">
        <v>3290000</v>
      </c>
      <c r="F33" s="37">
        <v>3390000</v>
      </c>
      <c r="G33" s="4">
        <v>3390000</v>
      </c>
    </row>
    <row r="34" spans="1:7" x14ac:dyDescent="0.2">
      <c r="A34" t="s">
        <v>121</v>
      </c>
      <c r="B34" s="3">
        <v>4040000</v>
      </c>
      <c r="C34" s="3">
        <v>4040000</v>
      </c>
      <c r="D34" s="25">
        <v>4090000</v>
      </c>
      <c r="E34" s="40">
        <v>3890000</v>
      </c>
      <c r="F34" s="39">
        <v>4090000</v>
      </c>
      <c r="G34" s="4" t="s">
        <v>179</v>
      </c>
    </row>
    <row r="35" spans="1:7" x14ac:dyDescent="0.2">
      <c r="A35" t="s">
        <v>122</v>
      </c>
      <c r="B35" s="37">
        <v>3090000</v>
      </c>
      <c r="C35" s="37">
        <v>3090000</v>
      </c>
      <c r="D35" s="39">
        <v>3090000</v>
      </c>
      <c r="E35" s="40">
        <v>2790000</v>
      </c>
      <c r="F35" s="39">
        <v>3090000</v>
      </c>
      <c r="G35" s="4">
        <v>2750000</v>
      </c>
    </row>
    <row r="36" spans="1:7" x14ac:dyDescent="0.2">
      <c r="A36" t="s">
        <v>123</v>
      </c>
      <c r="B36" s="3">
        <v>18290000</v>
      </c>
      <c r="C36" s="3">
        <v>18290000</v>
      </c>
      <c r="D36" s="34">
        <v>18390000</v>
      </c>
      <c r="E36" s="37"/>
      <c r="F36" s="34">
        <v>18190000</v>
      </c>
      <c r="G36" s="4">
        <v>17490000</v>
      </c>
    </row>
    <row r="37" spans="1:7" x14ac:dyDescent="0.2">
      <c r="A37" t="s">
        <v>124</v>
      </c>
      <c r="B37" s="3" t="s">
        <v>31</v>
      </c>
      <c r="C37" s="25">
        <v>24490000</v>
      </c>
      <c r="D37" s="3">
        <v>22690000</v>
      </c>
      <c r="E37" s="37"/>
      <c r="F37" s="34">
        <v>22590000</v>
      </c>
      <c r="G37" s="3">
        <v>23290000</v>
      </c>
    </row>
    <row r="38" spans="1:7" x14ac:dyDescent="0.2">
      <c r="A38" t="s">
        <v>125</v>
      </c>
      <c r="B38" s="3">
        <v>25590000</v>
      </c>
      <c r="C38" s="3">
        <v>25590000</v>
      </c>
      <c r="D38" s="34">
        <v>25790000</v>
      </c>
      <c r="E38" s="37"/>
      <c r="F38" s="39" t="s">
        <v>31</v>
      </c>
      <c r="G38" s="4">
        <v>26490000</v>
      </c>
    </row>
    <row r="39" spans="1:7" x14ac:dyDescent="0.2">
      <c r="A39" t="s">
        <v>126</v>
      </c>
      <c r="B39" s="3" t="s">
        <v>31</v>
      </c>
      <c r="C39" s="25">
        <v>31990000</v>
      </c>
      <c r="D39" s="3">
        <v>30990000</v>
      </c>
      <c r="E39" s="37"/>
      <c r="F39" s="34">
        <v>30990000</v>
      </c>
      <c r="G39" s="3">
        <v>30990000</v>
      </c>
    </row>
    <row r="40" spans="1:7" x14ac:dyDescent="0.2">
      <c r="A40" t="s">
        <v>127</v>
      </c>
      <c r="B40" s="3">
        <v>36690000</v>
      </c>
      <c r="C40" s="3">
        <v>36690000</v>
      </c>
      <c r="D40" s="3">
        <v>36490000</v>
      </c>
      <c r="E40" s="37"/>
      <c r="F40" s="39" t="s">
        <v>31</v>
      </c>
      <c r="G40" s="4"/>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B199-D82A-8642-B950-0D8674DCEBD3}">
  <sheetPr codeName="Sheet30"/>
  <dimension ref="A1:K40"/>
  <sheetViews>
    <sheetView zoomScale="119"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7" t="s">
        <v>1</v>
      </c>
      <c r="C1" s="47" t="s">
        <v>0</v>
      </c>
      <c r="D1" s="47" t="s">
        <v>2</v>
      </c>
      <c r="E1" s="47" t="s">
        <v>6</v>
      </c>
      <c r="F1" s="47" t="s">
        <v>3</v>
      </c>
      <c r="G1" s="47" t="s">
        <v>100</v>
      </c>
    </row>
    <row r="2" spans="1:11" x14ac:dyDescent="0.2">
      <c r="A2" t="s">
        <v>134</v>
      </c>
      <c r="B2" s="37">
        <v>22390000</v>
      </c>
      <c r="C2" s="25">
        <v>22390000</v>
      </c>
      <c r="D2" s="43">
        <v>21690000</v>
      </c>
      <c r="E2" s="38">
        <v>21990000</v>
      </c>
      <c r="F2" s="38">
        <v>21790000</v>
      </c>
      <c r="G2" s="3">
        <v>21690000</v>
      </c>
    </row>
    <row r="3" spans="1:11" x14ac:dyDescent="0.2">
      <c r="A3" t="s">
        <v>135</v>
      </c>
      <c r="B3" s="3">
        <v>25490000</v>
      </c>
      <c r="C3" s="3">
        <v>25490000</v>
      </c>
      <c r="D3" s="42">
        <v>24990000</v>
      </c>
      <c r="E3" s="38">
        <v>24990000</v>
      </c>
      <c r="F3" s="38">
        <v>24890000</v>
      </c>
      <c r="G3" s="4">
        <v>24990000</v>
      </c>
    </row>
    <row r="4" spans="1:11" x14ac:dyDescent="0.2">
      <c r="A4" t="s">
        <v>136</v>
      </c>
      <c r="B4" s="3">
        <v>28690000</v>
      </c>
      <c r="C4" s="3">
        <v>28690000</v>
      </c>
      <c r="D4" s="42">
        <v>28290000</v>
      </c>
      <c r="E4" s="40">
        <v>27990000</v>
      </c>
      <c r="F4" s="38">
        <v>28290000</v>
      </c>
      <c r="G4" s="3">
        <v>28490000</v>
      </c>
    </row>
    <row r="5" spans="1:11" x14ac:dyDescent="0.2">
      <c r="A5" t="s">
        <v>137</v>
      </c>
      <c r="B5" s="3">
        <v>34290000</v>
      </c>
      <c r="C5" s="3">
        <v>34290000</v>
      </c>
      <c r="D5" s="42">
        <v>33890000</v>
      </c>
      <c r="E5" s="38">
        <v>33190000</v>
      </c>
      <c r="F5" s="38">
        <v>33890000</v>
      </c>
      <c r="G5" s="3">
        <v>33890000</v>
      </c>
    </row>
    <row r="6" spans="1:11" x14ac:dyDescent="0.2">
      <c r="A6" t="s">
        <v>102</v>
      </c>
      <c r="B6" s="37">
        <v>19590000</v>
      </c>
      <c r="C6" s="37">
        <v>19590000</v>
      </c>
      <c r="D6" s="43">
        <v>19690000</v>
      </c>
      <c r="E6" s="38">
        <v>19490000</v>
      </c>
      <c r="F6" s="40">
        <v>19490000</v>
      </c>
      <c r="G6" s="3" t="s">
        <v>206</v>
      </c>
    </row>
    <row r="7" spans="1:11" x14ac:dyDescent="0.2">
      <c r="A7" t="s">
        <v>103</v>
      </c>
      <c r="B7" s="37">
        <v>22590000</v>
      </c>
      <c r="C7" s="37">
        <v>22590000</v>
      </c>
      <c r="D7" s="43">
        <v>22690000</v>
      </c>
      <c r="E7" s="38">
        <v>22490000</v>
      </c>
      <c r="F7" s="40">
        <v>22590000</v>
      </c>
      <c r="G7" s="3">
        <v>22390000</v>
      </c>
      <c r="I7" t="s">
        <v>140</v>
      </c>
      <c r="J7" t="s">
        <v>141</v>
      </c>
      <c r="K7" s="35" t="b">
        <v>1</v>
      </c>
    </row>
    <row r="8" spans="1:11" x14ac:dyDescent="0.2">
      <c r="A8" t="s">
        <v>104</v>
      </c>
      <c r="B8" s="37" t="s">
        <v>31</v>
      </c>
      <c r="C8" s="43" t="s">
        <v>31</v>
      </c>
      <c r="D8" s="43" t="s">
        <v>31</v>
      </c>
      <c r="E8" s="37" t="s">
        <v>31</v>
      </c>
      <c r="F8" s="40">
        <v>25590000</v>
      </c>
      <c r="G8" s="4">
        <v>24390000</v>
      </c>
      <c r="I8" t="s">
        <v>1</v>
      </c>
      <c r="J8" t="s">
        <v>145</v>
      </c>
      <c r="K8" s="35" t="b">
        <v>1</v>
      </c>
    </row>
    <row r="9" spans="1:11" x14ac:dyDescent="0.2">
      <c r="A9" t="s">
        <v>105</v>
      </c>
      <c r="B9" s="37">
        <v>29390000</v>
      </c>
      <c r="C9" s="37">
        <v>29390000</v>
      </c>
      <c r="D9" s="25">
        <v>29490000</v>
      </c>
      <c r="E9" s="38">
        <v>28990000</v>
      </c>
      <c r="F9" s="40">
        <v>28990000</v>
      </c>
      <c r="G9" s="3">
        <v>28490000</v>
      </c>
      <c r="I9" t="s">
        <v>2</v>
      </c>
      <c r="J9" t="s">
        <v>180</v>
      </c>
      <c r="K9" s="35" t="b">
        <v>1</v>
      </c>
    </row>
    <row r="10" spans="1:11" x14ac:dyDescent="0.2">
      <c r="A10" t="s">
        <v>34</v>
      </c>
      <c r="B10" s="37">
        <v>20390000</v>
      </c>
      <c r="C10" s="37">
        <v>20390000</v>
      </c>
      <c r="D10" s="25">
        <v>19990000</v>
      </c>
      <c r="E10" s="40">
        <v>19690000</v>
      </c>
      <c r="F10" s="39">
        <v>19690000</v>
      </c>
      <c r="G10" s="3">
        <v>20090000</v>
      </c>
      <c r="I10" t="s">
        <v>6</v>
      </c>
      <c r="J10" t="s">
        <v>181</v>
      </c>
      <c r="K10" s="35" t="b">
        <v>1</v>
      </c>
    </row>
    <row r="11" spans="1:11" x14ac:dyDescent="0.2">
      <c r="A11" t="s">
        <v>40</v>
      </c>
      <c r="B11" s="3">
        <v>17190000</v>
      </c>
      <c r="C11" s="3">
        <v>17190000</v>
      </c>
      <c r="D11" s="38">
        <v>17490000</v>
      </c>
      <c r="E11" s="37" t="s">
        <v>31</v>
      </c>
      <c r="F11" s="39">
        <v>16850000</v>
      </c>
      <c r="G11" s="4">
        <v>17290000</v>
      </c>
      <c r="I11" t="s">
        <v>3</v>
      </c>
      <c r="J11" t="s">
        <v>143</v>
      </c>
      <c r="K11" s="35" t="b">
        <v>1</v>
      </c>
    </row>
    <row r="12" spans="1:11" x14ac:dyDescent="0.2">
      <c r="A12" t="s">
        <v>37</v>
      </c>
      <c r="B12" s="3">
        <v>13490000</v>
      </c>
      <c r="C12" s="3">
        <v>13490000</v>
      </c>
      <c r="D12" s="39">
        <v>13490000</v>
      </c>
      <c r="E12" s="38">
        <v>13290000</v>
      </c>
      <c r="F12" s="39">
        <v>13390000</v>
      </c>
      <c r="G12" s="3" t="s">
        <v>207</v>
      </c>
      <c r="I12" t="s">
        <v>149</v>
      </c>
      <c r="J12" t="s">
        <v>150</v>
      </c>
      <c r="K12" s="35" t="b">
        <v>1</v>
      </c>
    </row>
    <row r="13" spans="1:11" x14ac:dyDescent="0.2">
      <c r="A13" t="s">
        <v>42</v>
      </c>
      <c r="B13" s="3">
        <v>11890000</v>
      </c>
      <c r="C13" s="3">
        <v>11890000</v>
      </c>
      <c r="D13" s="25">
        <v>10990000</v>
      </c>
      <c r="E13" s="37">
        <v>10990000</v>
      </c>
      <c r="F13" s="39">
        <v>10890000</v>
      </c>
      <c r="G13" s="4">
        <v>12290000</v>
      </c>
    </row>
    <row r="14" spans="1:11" x14ac:dyDescent="0.2">
      <c r="A14" t="s">
        <v>46</v>
      </c>
      <c r="B14" s="37">
        <v>8940000</v>
      </c>
      <c r="C14" s="37">
        <v>8940000</v>
      </c>
      <c r="D14" s="25">
        <v>8990000</v>
      </c>
      <c r="E14" s="40">
        <v>8490000</v>
      </c>
      <c r="F14" s="39">
        <v>8750000</v>
      </c>
      <c r="G14" s="4">
        <v>8790000</v>
      </c>
    </row>
    <row r="15" spans="1:11" x14ac:dyDescent="0.2">
      <c r="A15" t="s">
        <v>108</v>
      </c>
      <c r="B15" s="37">
        <v>11990000</v>
      </c>
      <c r="C15" s="37" t="s">
        <v>31</v>
      </c>
      <c r="D15" s="25">
        <v>11990000</v>
      </c>
      <c r="E15" s="37" t="s">
        <v>31</v>
      </c>
      <c r="F15" s="34">
        <v>11690000</v>
      </c>
      <c r="G15" s="3">
        <v>11690000</v>
      </c>
    </row>
    <row r="16" spans="1:11" x14ac:dyDescent="0.2">
      <c r="A16" t="s">
        <v>109</v>
      </c>
      <c r="B16" s="37">
        <v>9290000</v>
      </c>
      <c r="C16" s="37">
        <v>9290000</v>
      </c>
      <c r="D16" s="3">
        <v>8890000</v>
      </c>
      <c r="E16" s="38">
        <v>8990000</v>
      </c>
      <c r="F16" s="39">
        <v>8790000</v>
      </c>
      <c r="G16" s="3">
        <v>8790000</v>
      </c>
    </row>
    <row r="17" spans="1:7" x14ac:dyDescent="0.2">
      <c r="A17" t="s">
        <v>110</v>
      </c>
      <c r="B17" s="37">
        <v>7040000</v>
      </c>
      <c r="C17" s="37">
        <v>7040000</v>
      </c>
      <c r="D17" s="25">
        <v>7090000</v>
      </c>
      <c r="E17" s="40">
        <v>6990000</v>
      </c>
      <c r="F17" s="39">
        <v>7090000</v>
      </c>
      <c r="G17" s="4">
        <v>7090000</v>
      </c>
    </row>
    <row r="18" spans="1:7" x14ac:dyDescent="0.2">
      <c r="A18" t="s">
        <v>171</v>
      </c>
      <c r="B18" s="3">
        <v>15190000</v>
      </c>
      <c r="C18" s="3">
        <v>15190000</v>
      </c>
      <c r="D18" s="3">
        <v>14890000</v>
      </c>
      <c r="E18" s="38">
        <v>15190000</v>
      </c>
      <c r="F18" s="34">
        <v>15290000</v>
      </c>
      <c r="G18" s="3">
        <v>14790000</v>
      </c>
    </row>
    <row r="19" spans="1:7" x14ac:dyDescent="0.2">
      <c r="A19" t="s">
        <v>172</v>
      </c>
      <c r="B19" s="3">
        <v>20790000</v>
      </c>
      <c r="C19" s="3">
        <v>20790000</v>
      </c>
      <c r="D19" s="3">
        <v>20690000</v>
      </c>
      <c r="E19" s="40">
        <v>21190000</v>
      </c>
      <c r="F19" s="39">
        <v>21490000</v>
      </c>
      <c r="G19" s="3">
        <v>20790000</v>
      </c>
    </row>
    <row r="20" spans="1:7" x14ac:dyDescent="0.2">
      <c r="A20" t="s">
        <v>146</v>
      </c>
      <c r="B20" s="37">
        <v>27590000</v>
      </c>
      <c r="C20" s="37">
        <v>27590000</v>
      </c>
      <c r="D20" s="25">
        <v>27590000</v>
      </c>
      <c r="E20" s="38">
        <v>26890000</v>
      </c>
      <c r="F20" s="39">
        <v>27690000</v>
      </c>
      <c r="G20" s="4">
        <v>27190000</v>
      </c>
    </row>
    <row r="21" spans="1:7" x14ac:dyDescent="0.2">
      <c r="A21" t="s">
        <v>148</v>
      </c>
      <c r="B21" s="37">
        <v>36790000</v>
      </c>
      <c r="C21" s="37">
        <v>36790000</v>
      </c>
      <c r="D21" s="25">
        <v>36790000</v>
      </c>
      <c r="E21" s="37">
        <v>36490000</v>
      </c>
      <c r="F21" s="39">
        <v>36990000</v>
      </c>
      <c r="G21" s="3">
        <v>36490000</v>
      </c>
    </row>
    <row r="22" spans="1:7" x14ac:dyDescent="0.2">
      <c r="A22" t="s">
        <v>191</v>
      </c>
      <c r="B22" s="37">
        <v>5740000</v>
      </c>
      <c r="C22" s="37">
        <v>5740000</v>
      </c>
      <c r="D22" s="25">
        <v>5890000</v>
      </c>
      <c r="E22" s="40" t="s">
        <v>204</v>
      </c>
      <c r="F22" s="39">
        <v>5990000</v>
      </c>
      <c r="G22" s="3">
        <v>5790000</v>
      </c>
    </row>
    <row r="23" spans="1:7" x14ac:dyDescent="0.2">
      <c r="A23" t="s">
        <v>192</v>
      </c>
      <c r="B23" s="3">
        <v>7040000</v>
      </c>
      <c r="C23" s="37" t="s">
        <v>31</v>
      </c>
      <c r="D23" s="25">
        <v>7190000</v>
      </c>
      <c r="E23" s="40" t="s">
        <v>204</v>
      </c>
      <c r="F23" s="39">
        <v>7290000</v>
      </c>
      <c r="G23" s="3">
        <v>7290000</v>
      </c>
    </row>
    <row r="24" spans="1:7" x14ac:dyDescent="0.2">
      <c r="A24" t="s">
        <v>193</v>
      </c>
      <c r="B24" s="37">
        <v>6540000</v>
      </c>
      <c r="C24" s="37">
        <v>6540000</v>
      </c>
      <c r="D24" s="25">
        <v>6690000</v>
      </c>
      <c r="E24" s="40" t="s">
        <v>204</v>
      </c>
      <c r="F24" s="39">
        <v>6790000</v>
      </c>
      <c r="G24" s="3">
        <v>6590000</v>
      </c>
    </row>
    <row r="25" spans="1:7" x14ac:dyDescent="0.2">
      <c r="A25" t="s">
        <v>194</v>
      </c>
      <c r="B25" s="3">
        <v>7740000</v>
      </c>
      <c r="C25" s="37" t="s">
        <v>31</v>
      </c>
      <c r="D25" s="25">
        <v>7990000</v>
      </c>
      <c r="E25" s="40" t="s">
        <v>204</v>
      </c>
      <c r="F25" s="39">
        <v>8090000</v>
      </c>
      <c r="G25" s="4" t="s">
        <v>205</v>
      </c>
    </row>
    <row r="26" spans="1:7" x14ac:dyDescent="0.2">
      <c r="A26" t="s">
        <v>195</v>
      </c>
      <c r="B26" s="3">
        <v>10690000</v>
      </c>
      <c r="C26" s="39">
        <v>10690000</v>
      </c>
      <c r="D26" s="25">
        <v>10990000</v>
      </c>
      <c r="E26" s="40">
        <v>10490000</v>
      </c>
      <c r="F26" s="39">
        <v>10890000</v>
      </c>
      <c r="G26" s="4">
        <v>10990000</v>
      </c>
    </row>
    <row r="27" spans="1:7" x14ac:dyDescent="0.2">
      <c r="A27" t="s">
        <v>196</v>
      </c>
      <c r="B27" s="3">
        <v>13490000</v>
      </c>
      <c r="C27" s="37" t="s">
        <v>31</v>
      </c>
      <c r="D27" s="25">
        <v>13590000</v>
      </c>
      <c r="E27" s="40">
        <v>12990000</v>
      </c>
      <c r="F27" s="39">
        <v>13590000</v>
      </c>
      <c r="G27" s="4">
        <v>13590000</v>
      </c>
    </row>
    <row r="28" spans="1:7" x14ac:dyDescent="0.2">
      <c r="A28" t="s">
        <v>197</v>
      </c>
      <c r="B28" s="3">
        <v>11690000</v>
      </c>
      <c r="C28" s="39">
        <v>11690000</v>
      </c>
      <c r="D28" s="25">
        <v>11790000</v>
      </c>
      <c r="E28" s="40">
        <v>11290000</v>
      </c>
      <c r="F28" s="34">
        <v>11690000</v>
      </c>
      <c r="G28" s="4" t="s">
        <v>198</v>
      </c>
    </row>
    <row r="29" spans="1:7" x14ac:dyDescent="0.2">
      <c r="A29" t="s">
        <v>199</v>
      </c>
      <c r="B29" s="37">
        <v>14290000</v>
      </c>
      <c r="C29" s="37" t="s">
        <v>31</v>
      </c>
      <c r="D29" s="25">
        <v>14390000</v>
      </c>
      <c r="E29" s="40">
        <v>13890000</v>
      </c>
      <c r="F29" s="39">
        <v>14390000</v>
      </c>
      <c r="G29" s="4">
        <v>14390000</v>
      </c>
    </row>
    <row r="30" spans="1:7" x14ac:dyDescent="0.2">
      <c r="A30" t="s">
        <v>119</v>
      </c>
      <c r="B30" s="3">
        <v>22790000</v>
      </c>
      <c r="C30" s="3">
        <v>22790000</v>
      </c>
      <c r="D30" s="25">
        <v>22990000</v>
      </c>
      <c r="E30" s="37" t="s">
        <v>31</v>
      </c>
      <c r="F30" s="38">
        <v>22590000</v>
      </c>
      <c r="G30" s="4">
        <v>20890000</v>
      </c>
    </row>
    <row r="31" spans="1:7" x14ac:dyDescent="0.2">
      <c r="A31" t="s">
        <v>120</v>
      </c>
      <c r="B31" s="3">
        <v>5640000</v>
      </c>
      <c r="C31" s="3">
        <v>5640000</v>
      </c>
      <c r="D31" s="39">
        <v>5790000</v>
      </c>
      <c r="E31" s="40">
        <v>5520000</v>
      </c>
      <c r="F31" s="38">
        <v>5490000</v>
      </c>
      <c r="G31" s="4">
        <v>5450000</v>
      </c>
    </row>
    <row r="32" spans="1:7" x14ac:dyDescent="0.2">
      <c r="A32" t="s">
        <v>162</v>
      </c>
      <c r="B32" s="3">
        <v>4540000</v>
      </c>
      <c r="C32" s="3">
        <v>4540000</v>
      </c>
      <c r="D32" s="38">
        <v>4590000</v>
      </c>
      <c r="E32" s="40">
        <v>4590000</v>
      </c>
      <c r="F32" s="37">
        <v>4660000</v>
      </c>
      <c r="G32" s="3">
        <v>4590000</v>
      </c>
    </row>
    <row r="33" spans="1:7" x14ac:dyDescent="0.2">
      <c r="A33" t="s">
        <v>163</v>
      </c>
      <c r="B33" s="3">
        <v>3340000</v>
      </c>
      <c r="C33" s="39">
        <v>3340000</v>
      </c>
      <c r="D33" s="38">
        <v>3390000</v>
      </c>
      <c r="E33" s="40">
        <v>3290000</v>
      </c>
      <c r="F33" s="37">
        <v>3360000</v>
      </c>
      <c r="G33" s="3">
        <v>3360000</v>
      </c>
    </row>
    <row r="34" spans="1:7" x14ac:dyDescent="0.2">
      <c r="A34" t="s">
        <v>121</v>
      </c>
      <c r="B34" s="3">
        <v>4040000</v>
      </c>
      <c r="C34" s="39">
        <v>4040000</v>
      </c>
      <c r="D34" s="42">
        <v>3690000</v>
      </c>
      <c r="E34" s="40">
        <v>3890000</v>
      </c>
      <c r="F34" s="39">
        <v>3790000</v>
      </c>
      <c r="G34" s="4" t="s">
        <v>179</v>
      </c>
    </row>
    <row r="35" spans="1:7" x14ac:dyDescent="0.2">
      <c r="A35" t="s">
        <v>122</v>
      </c>
      <c r="B35" s="37">
        <v>3090000</v>
      </c>
      <c r="C35" s="37">
        <v>3090000</v>
      </c>
      <c r="D35" s="38">
        <v>2990000</v>
      </c>
      <c r="E35" s="40">
        <v>2790000</v>
      </c>
      <c r="F35" s="39">
        <v>3090000</v>
      </c>
      <c r="G35" s="4">
        <v>2750000</v>
      </c>
    </row>
    <row r="36" spans="1:7" x14ac:dyDescent="0.2">
      <c r="A36" t="s">
        <v>123</v>
      </c>
      <c r="B36" s="3">
        <v>18090000</v>
      </c>
      <c r="C36" s="3">
        <v>18090000</v>
      </c>
      <c r="D36" s="34">
        <v>17890000</v>
      </c>
      <c r="E36" s="37"/>
      <c r="F36" s="34">
        <v>18290000</v>
      </c>
      <c r="G36" s="4">
        <v>17490000</v>
      </c>
    </row>
    <row r="37" spans="1:7" x14ac:dyDescent="0.2">
      <c r="A37" t="s">
        <v>124</v>
      </c>
      <c r="B37" s="3">
        <v>23190000</v>
      </c>
      <c r="C37" s="3">
        <v>23190000</v>
      </c>
      <c r="D37" s="3">
        <v>22790000</v>
      </c>
      <c r="E37" s="37"/>
      <c r="F37" s="34">
        <v>22490000</v>
      </c>
      <c r="G37" s="3">
        <v>22790000</v>
      </c>
    </row>
    <row r="38" spans="1:7" x14ac:dyDescent="0.2">
      <c r="A38" t="s">
        <v>125</v>
      </c>
      <c r="B38" s="3">
        <v>25790000</v>
      </c>
      <c r="C38" s="3">
        <v>25790000</v>
      </c>
      <c r="D38" s="34">
        <v>25690000</v>
      </c>
      <c r="E38" s="37"/>
      <c r="F38" s="39">
        <v>26490000</v>
      </c>
      <c r="G38" s="4">
        <v>26490000</v>
      </c>
    </row>
    <row r="39" spans="1:7" x14ac:dyDescent="0.2">
      <c r="A39" t="s">
        <v>126</v>
      </c>
      <c r="B39" s="3">
        <v>30890000</v>
      </c>
      <c r="C39" s="3">
        <v>30890000</v>
      </c>
      <c r="D39" s="3">
        <v>31390000</v>
      </c>
      <c r="E39" s="37"/>
      <c r="F39" s="34">
        <v>30990000</v>
      </c>
      <c r="G39" s="4">
        <v>30990000</v>
      </c>
    </row>
    <row r="40" spans="1:7" x14ac:dyDescent="0.2">
      <c r="A40" t="s">
        <v>127</v>
      </c>
      <c r="B40" s="37">
        <v>36690000</v>
      </c>
      <c r="C40" s="37">
        <v>36690000</v>
      </c>
      <c r="D40" s="3">
        <v>36290000</v>
      </c>
      <c r="E40" s="37"/>
      <c r="F40" s="39" t="s">
        <v>31</v>
      </c>
      <c r="G40" s="4"/>
    </row>
  </sheetData>
  <pageMargins left="0.7" right="0.7" top="0.75" bottom="0.75" header="0.3" footer="0.3"/>
  <pageSetup paperSize="9" orientation="portrait" horizontalDpi="0" verticalDpi="0"/>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19E3-6BB8-D649-9B1B-FC99D7C4C18A}">
  <sheetPr codeName="Sheet31"/>
  <dimension ref="A1:K40"/>
  <sheetViews>
    <sheetView zoomScale="130" zoomScaleNormal="130" workbookViewId="0">
      <pane xSplit="1" ySplit="1" topLeftCell="B7"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7" t="s">
        <v>1</v>
      </c>
      <c r="C1" s="47" t="s">
        <v>0</v>
      </c>
      <c r="D1" s="47" t="s">
        <v>2</v>
      </c>
      <c r="E1" s="47" t="s">
        <v>6</v>
      </c>
      <c r="F1" s="47" t="s">
        <v>3</v>
      </c>
      <c r="G1" s="47" t="s">
        <v>100</v>
      </c>
    </row>
    <row r="2" spans="1:11" x14ac:dyDescent="0.2">
      <c r="A2" t="s">
        <v>134</v>
      </c>
      <c r="B2" s="3">
        <v>22290000</v>
      </c>
      <c r="C2" s="3">
        <v>22290000</v>
      </c>
      <c r="D2" s="42">
        <v>21490000</v>
      </c>
      <c r="E2" s="40">
        <v>21990000</v>
      </c>
      <c r="F2" s="38">
        <v>21490000</v>
      </c>
      <c r="G2" s="4">
        <v>21690000</v>
      </c>
    </row>
    <row r="3" spans="1:11" x14ac:dyDescent="0.2">
      <c r="A3" t="s">
        <v>135</v>
      </c>
      <c r="B3" s="3">
        <v>25690000</v>
      </c>
      <c r="C3" s="3">
        <v>25690000</v>
      </c>
      <c r="D3" s="42">
        <v>25090000</v>
      </c>
      <c r="E3" s="40">
        <v>24990000</v>
      </c>
      <c r="F3" s="40">
        <v>24890000</v>
      </c>
      <c r="G3" s="4">
        <v>24990000</v>
      </c>
    </row>
    <row r="4" spans="1:11" x14ac:dyDescent="0.2">
      <c r="A4" t="s">
        <v>136</v>
      </c>
      <c r="B4" s="3">
        <v>28890000</v>
      </c>
      <c r="C4" s="3">
        <v>28890000</v>
      </c>
      <c r="D4" s="42">
        <v>28090000</v>
      </c>
      <c r="E4" s="40">
        <v>27990000</v>
      </c>
      <c r="F4" s="40">
        <v>28290000</v>
      </c>
      <c r="G4" s="3">
        <v>28290000</v>
      </c>
    </row>
    <row r="5" spans="1:11" x14ac:dyDescent="0.2">
      <c r="A5" t="s">
        <v>137</v>
      </c>
      <c r="B5" s="3">
        <v>34490000</v>
      </c>
      <c r="C5" s="3">
        <v>34490000</v>
      </c>
      <c r="D5" s="42">
        <v>33590000</v>
      </c>
      <c r="E5" s="38">
        <v>33490000</v>
      </c>
      <c r="F5" s="38">
        <v>33590000</v>
      </c>
      <c r="G5" s="3">
        <v>33590000</v>
      </c>
    </row>
    <row r="6" spans="1:11" x14ac:dyDescent="0.2">
      <c r="A6" t="s">
        <v>102</v>
      </c>
      <c r="B6" s="3">
        <v>19890000</v>
      </c>
      <c r="C6" s="3">
        <v>19890000</v>
      </c>
      <c r="D6" s="42">
        <v>19590000</v>
      </c>
      <c r="E6" s="40">
        <v>19490000</v>
      </c>
      <c r="F6" s="40">
        <v>19490000</v>
      </c>
      <c r="G6" s="4" t="s">
        <v>206</v>
      </c>
    </row>
    <row r="7" spans="1:11" x14ac:dyDescent="0.2">
      <c r="A7" t="s">
        <v>103</v>
      </c>
      <c r="B7" s="3">
        <v>22890000</v>
      </c>
      <c r="C7" s="3">
        <v>22890000</v>
      </c>
      <c r="D7" s="43">
        <v>22690000</v>
      </c>
      <c r="E7" s="40">
        <v>22490000</v>
      </c>
      <c r="F7" s="40">
        <v>22590000</v>
      </c>
      <c r="G7" s="4">
        <v>22390000</v>
      </c>
      <c r="I7" t="s">
        <v>140</v>
      </c>
      <c r="J7" t="s">
        <v>141</v>
      </c>
      <c r="K7" s="35" t="b">
        <v>1</v>
      </c>
    </row>
    <row r="8" spans="1:11" x14ac:dyDescent="0.2">
      <c r="A8" t="s">
        <v>104</v>
      </c>
      <c r="B8" s="37" t="s">
        <v>31</v>
      </c>
      <c r="C8" s="43" t="s">
        <v>31</v>
      </c>
      <c r="D8" s="43" t="s">
        <v>31</v>
      </c>
      <c r="E8" s="37" t="s">
        <v>31</v>
      </c>
      <c r="F8" s="40">
        <v>25590000</v>
      </c>
      <c r="G8" s="4">
        <v>24390000</v>
      </c>
      <c r="I8" t="s">
        <v>1</v>
      </c>
      <c r="J8" t="s">
        <v>145</v>
      </c>
      <c r="K8" s="35" t="b">
        <v>1</v>
      </c>
    </row>
    <row r="9" spans="1:11" x14ac:dyDescent="0.2">
      <c r="A9" t="s">
        <v>105</v>
      </c>
      <c r="B9" s="3">
        <v>29590000</v>
      </c>
      <c r="C9" s="3">
        <v>29590000</v>
      </c>
      <c r="D9" s="3">
        <v>29590000</v>
      </c>
      <c r="E9" s="38">
        <v>28990000</v>
      </c>
      <c r="F9" s="40">
        <v>28990000</v>
      </c>
      <c r="G9" s="4">
        <v>28490000</v>
      </c>
      <c r="H9" t="s">
        <v>208</v>
      </c>
      <c r="I9" t="s">
        <v>2</v>
      </c>
      <c r="J9" t="s">
        <v>180</v>
      </c>
      <c r="K9" s="35" t="b">
        <v>1</v>
      </c>
    </row>
    <row r="10" spans="1:11" x14ac:dyDescent="0.2">
      <c r="A10" t="s">
        <v>34</v>
      </c>
      <c r="B10" s="3">
        <v>20090000</v>
      </c>
      <c r="C10" s="3">
        <v>20090000</v>
      </c>
      <c r="D10" s="3">
        <v>20090000</v>
      </c>
      <c r="E10" s="40">
        <v>19690000</v>
      </c>
      <c r="F10" s="39">
        <v>19690000</v>
      </c>
      <c r="G10" s="4">
        <v>20090000</v>
      </c>
      <c r="I10" t="s">
        <v>6</v>
      </c>
      <c r="J10" t="s">
        <v>181</v>
      </c>
      <c r="K10" s="35" t="b">
        <v>1</v>
      </c>
    </row>
    <row r="11" spans="1:11" x14ac:dyDescent="0.2">
      <c r="A11" t="s">
        <v>40</v>
      </c>
      <c r="B11" s="3">
        <v>17490000</v>
      </c>
      <c r="C11" s="3">
        <v>17490000</v>
      </c>
      <c r="D11" s="38">
        <v>17390000</v>
      </c>
      <c r="E11" s="37" t="s">
        <v>31</v>
      </c>
      <c r="F11" s="39">
        <v>16850000</v>
      </c>
      <c r="G11" s="4">
        <v>17290000</v>
      </c>
      <c r="I11" t="s">
        <v>3</v>
      </c>
      <c r="J11" t="s">
        <v>143</v>
      </c>
      <c r="K11" s="35" t="b">
        <v>1</v>
      </c>
    </row>
    <row r="12" spans="1:11" x14ac:dyDescent="0.2">
      <c r="A12" t="s">
        <v>37</v>
      </c>
      <c r="B12" s="3">
        <v>13490000</v>
      </c>
      <c r="C12" s="3">
        <v>13490000</v>
      </c>
      <c r="D12" s="34">
        <v>13390000</v>
      </c>
      <c r="E12" s="40">
        <v>13290000</v>
      </c>
      <c r="F12" s="39">
        <v>13390000</v>
      </c>
      <c r="G12" s="4" t="s">
        <v>207</v>
      </c>
      <c r="I12" t="s">
        <v>149</v>
      </c>
      <c r="J12" t="s">
        <v>150</v>
      </c>
      <c r="K12" s="35" t="b">
        <v>1</v>
      </c>
    </row>
    <row r="13" spans="1:11" x14ac:dyDescent="0.2">
      <c r="A13" t="s">
        <v>42</v>
      </c>
      <c r="B13" s="3">
        <v>11590000</v>
      </c>
      <c r="C13" s="3">
        <v>11590000</v>
      </c>
      <c r="D13" s="25">
        <v>10990000</v>
      </c>
      <c r="E13" s="37">
        <v>10990000</v>
      </c>
      <c r="F13" s="39">
        <v>10890000</v>
      </c>
      <c r="G13" s="4">
        <v>12290000</v>
      </c>
    </row>
    <row r="14" spans="1:11" x14ac:dyDescent="0.2">
      <c r="A14" t="s">
        <v>46</v>
      </c>
      <c r="B14" s="3">
        <v>8990000</v>
      </c>
      <c r="C14" s="3">
        <v>8990000</v>
      </c>
      <c r="D14" s="25">
        <v>8990000</v>
      </c>
      <c r="E14" s="40">
        <v>8490000</v>
      </c>
      <c r="F14" s="39">
        <v>8790000</v>
      </c>
      <c r="G14" s="4">
        <v>8790000</v>
      </c>
    </row>
    <row r="15" spans="1:11" x14ac:dyDescent="0.2">
      <c r="A15" t="s">
        <v>138</v>
      </c>
      <c r="B15" s="37">
        <v>13990000</v>
      </c>
      <c r="C15" s="37">
        <v>13990000</v>
      </c>
      <c r="D15" s="25">
        <v>13990000</v>
      </c>
      <c r="E15" s="37" t="s">
        <v>31</v>
      </c>
      <c r="F15" s="39">
        <v>13990000</v>
      </c>
      <c r="G15" s="3">
        <v>13990000</v>
      </c>
    </row>
    <row r="16" spans="1:11" x14ac:dyDescent="0.2">
      <c r="A16" t="s">
        <v>109</v>
      </c>
      <c r="B16" s="3">
        <v>9190000</v>
      </c>
      <c r="C16" s="3">
        <v>9190000</v>
      </c>
      <c r="D16" s="3">
        <v>8590000</v>
      </c>
      <c r="E16" s="38">
        <v>8690000</v>
      </c>
      <c r="F16" s="39">
        <v>8750000</v>
      </c>
      <c r="G16" s="4">
        <v>8790000</v>
      </c>
    </row>
    <row r="17" spans="1:7" x14ac:dyDescent="0.2">
      <c r="A17" t="s">
        <v>110</v>
      </c>
      <c r="B17" s="3">
        <v>7090000</v>
      </c>
      <c r="C17" s="3">
        <v>7090000</v>
      </c>
      <c r="D17" s="3">
        <v>7050000</v>
      </c>
      <c r="E17" s="40">
        <v>6990000</v>
      </c>
      <c r="F17" s="39">
        <v>7090000</v>
      </c>
      <c r="G17" s="4">
        <v>7090000</v>
      </c>
    </row>
    <row r="18" spans="1:7" x14ac:dyDescent="0.2">
      <c r="A18" t="s">
        <v>171</v>
      </c>
      <c r="B18" s="3">
        <v>15090000</v>
      </c>
      <c r="C18" s="3">
        <v>15090000</v>
      </c>
      <c r="D18" s="25">
        <v>14890000</v>
      </c>
      <c r="E18" s="38">
        <v>15190000</v>
      </c>
      <c r="F18" s="34">
        <v>14890000</v>
      </c>
      <c r="G18" s="4">
        <v>14790000</v>
      </c>
    </row>
    <row r="19" spans="1:7" x14ac:dyDescent="0.2">
      <c r="A19" t="s">
        <v>172</v>
      </c>
      <c r="B19" s="3">
        <v>20840000</v>
      </c>
      <c r="C19" s="3">
        <v>20840000</v>
      </c>
      <c r="D19" s="25">
        <v>20690000</v>
      </c>
      <c r="E19" s="38">
        <v>21490000</v>
      </c>
      <c r="F19" s="34">
        <v>20990000</v>
      </c>
      <c r="G19" s="4">
        <v>20990000</v>
      </c>
    </row>
    <row r="20" spans="1:7" x14ac:dyDescent="0.2">
      <c r="A20" t="s">
        <v>146</v>
      </c>
      <c r="B20" s="3">
        <v>27490000</v>
      </c>
      <c r="C20" s="3">
        <v>27490000</v>
      </c>
      <c r="D20" s="3">
        <v>27490000</v>
      </c>
      <c r="E20" s="38">
        <v>27190000</v>
      </c>
      <c r="F20" s="39">
        <v>27590000</v>
      </c>
      <c r="G20" s="4">
        <v>27190000</v>
      </c>
    </row>
    <row r="21" spans="1:7" x14ac:dyDescent="0.2">
      <c r="A21" t="s">
        <v>148</v>
      </c>
      <c r="B21" s="37">
        <v>36790000</v>
      </c>
      <c r="C21" s="37">
        <v>36790000</v>
      </c>
      <c r="D21" s="25">
        <v>36790000</v>
      </c>
      <c r="E21" s="37">
        <v>36490000</v>
      </c>
      <c r="F21" s="39">
        <v>36990000</v>
      </c>
      <c r="G21" s="4">
        <v>36490000</v>
      </c>
    </row>
    <row r="22" spans="1:7" x14ac:dyDescent="0.2">
      <c r="A22" t="s">
        <v>209</v>
      </c>
      <c r="B22" s="3">
        <v>5990000</v>
      </c>
      <c r="C22" s="3">
        <v>5990000</v>
      </c>
      <c r="D22" s="25">
        <v>5890000</v>
      </c>
      <c r="E22" s="40">
        <v>5790000</v>
      </c>
      <c r="F22" s="39">
        <v>5990000</v>
      </c>
      <c r="G22" s="4">
        <v>5790000</v>
      </c>
    </row>
    <row r="23" spans="1:7" x14ac:dyDescent="0.2">
      <c r="A23" t="s">
        <v>210</v>
      </c>
      <c r="B23" s="3">
        <v>7290000</v>
      </c>
      <c r="C23" s="37" t="s">
        <v>31</v>
      </c>
      <c r="D23" s="25">
        <v>7190000</v>
      </c>
      <c r="E23" s="40">
        <v>7290000</v>
      </c>
      <c r="F23" s="39">
        <v>7290000</v>
      </c>
      <c r="G23" s="3">
        <v>7190000</v>
      </c>
    </row>
    <row r="24" spans="1:7" x14ac:dyDescent="0.2">
      <c r="A24" t="s">
        <v>211</v>
      </c>
      <c r="B24" s="3">
        <v>6790000</v>
      </c>
      <c r="C24" s="3">
        <v>6790000</v>
      </c>
      <c r="D24" s="25">
        <v>6690000</v>
      </c>
      <c r="E24" s="40">
        <v>6590000</v>
      </c>
      <c r="F24" s="39">
        <v>6790000</v>
      </c>
      <c r="G24" s="4">
        <v>6590000</v>
      </c>
    </row>
    <row r="25" spans="1:7" x14ac:dyDescent="0.2">
      <c r="A25" t="s">
        <v>212</v>
      </c>
      <c r="B25" s="3">
        <v>7990000</v>
      </c>
      <c r="C25" s="37" t="s">
        <v>31</v>
      </c>
      <c r="D25" s="25">
        <v>7990000</v>
      </c>
      <c r="E25" s="40">
        <v>7990000</v>
      </c>
      <c r="F25" s="39">
        <v>8090000</v>
      </c>
      <c r="G25" s="4" t="s">
        <v>205</v>
      </c>
    </row>
    <row r="26" spans="1:7" x14ac:dyDescent="0.2">
      <c r="A26" t="s">
        <v>195</v>
      </c>
      <c r="B26" s="3">
        <v>10990000</v>
      </c>
      <c r="C26" s="3">
        <v>10990000</v>
      </c>
      <c r="D26" s="25">
        <v>10990000</v>
      </c>
      <c r="E26" s="40">
        <v>10490000</v>
      </c>
      <c r="F26" s="39">
        <v>10890000</v>
      </c>
      <c r="G26" s="4">
        <v>10990000</v>
      </c>
    </row>
    <row r="27" spans="1:7" x14ac:dyDescent="0.2">
      <c r="A27" t="s">
        <v>196</v>
      </c>
      <c r="B27" s="3">
        <v>13590000</v>
      </c>
      <c r="C27" s="37" t="s">
        <v>31</v>
      </c>
      <c r="D27" s="25">
        <v>13590000</v>
      </c>
      <c r="E27" s="40">
        <v>12990000</v>
      </c>
      <c r="F27" s="39">
        <v>13590000</v>
      </c>
      <c r="G27" s="4">
        <v>13590000</v>
      </c>
    </row>
    <row r="28" spans="1:7" x14ac:dyDescent="0.2">
      <c r="A28" t="s">
        <v>197</v>
      </c>
      <c r="B28" s="3">
        <v>11790000</v>
      </c>
      <c r="C28" s="3">
        <v>11790000</v>
      </c>
      <c r="D28" s="25">
        <v>11790000</v>
      </c>
      <c r="E28" s="40">
        <v>11290000</v>
      </c>
      <c r="F28" s="39">
        <v>11690000</v>
      </c>
      <c r="G28" s="4" t="s">
        <v>198</v>
      </c>
    </row>
    <row r="29" spans="1:7" x14ac:dyDescent="0.2">
      <c r="A29" t="s">
        <v>199</v>
      </c>
      <c r="B29" s="3">
        <v>14390000</v>
      </c>
      <c r="C29" s="37" t="s">
        <v>31</v>
      </c>
      <c r="D29" s="25">
        <v>14390000</v>
      </c>
      <c r="E29" s="40">
        <v>13890000</v>
      </c>
      <c r="F29" s="39">
        <v>14390000</v>
      </c>
      <c r="G29" s="4">
        <v>14390000</v>
      </c>
    </row>
    <row r="30" spans="1:7" x14ac:dyDescent="0.2">
      <c r="A30" t="s">
        <v>119</v>
      </c>
      <c r="B30" s="3">
        <v>22990000</v>
      </c>
      <c r="C30" s="3">
        <v>22990000</v>
      </c>
      <c r="D30" s="25">
        <v>22990000</v>
      </c>
      <c r="E30" s="37" t="s">
        <v>31</v>
      </c>
      <c r="F30" s="40">
        <v>22590000</v>
      </c>
      <c r="G30" s="4">
        <v>20890000</v>
      </c>
    </row>
    <row r="31" spans="1:7" x14ac:dyDescent="0.2">
      <c r="A31" t="s">
        <v>120</v>
      </c>
      <c r="B31" s="3">
        <v>5790000</v>
      </c>
      <c r="C31" s="3">
        <v>5790000</v>
      </c>
      <c r="D31" s="34">
        <v>5590000</v>
      </c>
      <c r="E31" s="38">
        <v>5390000</v>
      </c>
      <c r="F31" s="40">
        <v>5490000</v>
      </c>
      <c r="G31" s="4">
        <v>5450000</v>
      </c>
    </row>
    <row r="32" spans="1:7" x14ac:dyDescent="0.2">
      <c r="A32" t="s">
        <v>162</v>
      </c>
      <c r="B32" s="3">
        <v>4790000</v>
      </c>
      <c r="C32" s="3">
        <v>4790000</v>
      </c>
      <c r="D32" s="38">
        <v>4790000</v>
      </c>
      <c r="E32" s="40">
        <v>4590000</v>
      </c>
      <c r="F32" s="38">
        <v>4590000</v>
      </c>
      <c r="G32" s="3">
        <v>4590000</v>
      </c>
    </row>
    <row r="33" spans="1:7" x14ac:dyDescent="0.2">
      <c r="A33" t="s">
        <v>163</v>
      </c>
      <c r="B33" s="3">
        <v>3490000</v>
      </c>
      <c r="C33" s="3">
        <v>3490000</v>
      </c>
      <c r="D33" s="38">
        <v>3490000</v>
      </c>
      <c r="E33" s="40">
        <v>3290000</v>
      </c>
      <c r="F33" s="37">
        <v>3360000</v>
      </c>
      <c r="G33" s="3">
        <v>3360000</v>
      </c>
    </row>
    <row r="34" spans="1:7" x14ac:dyDescent="0.2">
      <c r="A34" t="s">
        <v>121</v>
      </c>
      <c r="B34" s="3">
        <v>4090000</v>
      </c>
      <c r="C34" s="3">
        <v>4090000</v>
      </c>
      <c r="D34" s="42">
        <v>3590000</v>
      </c>
      <c r="E34" s="40">
        <v>3890000</v>
      </c>
      <c r="F34" s="39">
        <v>3790000</v>
      </c>
      <c r="G34" s="4" t="s">
        <v>179</v>
      </c>
    </row>
    <row r="35" spans="1:7" x14ac:dyDescent="0.2">
      <c r="A35" t="s">
        <v>122</v>
      </c>
      <c r="B35" s="37">
        <v>3090000</v>
      </c>
      <c r="C35" s="37">
        <v>3090000</v>
      </c>
      <c r="D35" s="40">
        <v>2990000</v>
      </c>
      <c r="E35" s="40">
        <v>2790000</v>
      </c>
      <c r="F35" s="39">
        <v>3090000</v>
      </c>
      <c r="G35" s="4">
        <v>2750000</v>
      </c>
    </row>
    <row r="36" spans="1:7" x14ac:dyDescent="0.2">
      <c r="A36" t="s">
        <v>123</v>
      </c>
      <c r="B36" s="3">
        <v>18190000</v>
      </c>
      <c r="C36" s="3">
        <v>18190000</v>
      </c>
      <c r="D36" s="34">
        <v>17990000</v>
      </c>
      <c r="E36" s="37"/>
      <c r="F36" s="34">
        <v>18090000</v>
      </c>
      <c r="G36" s="4">
        <v>17490000</v>
      </c>
    </row>
    <row r="37" spans="1:7" x14ac:dyDescent="0.2">
      <c r="A37" t="s">
        <v>124</v>
      </c>
      <c r="B37" s="3">
        <v>23290000</v>
      </c>
      <c r="C37" s="3">
        <v>23290000</v>
      </c>
      <c r="D37" s="3">
        <v>23090000</v>
      </c>
      <c r="E37" s="37"/>
      <c r="F37" s="34">
        <v>22590000</v>
      </c>
      <c r="G37" s="3">
        <v>22790000</v>
      </c>
    </row>
    <row r="38" spans="1:7" x14ac:dyDescent="0.2">
      <c r="A38" t="s">
        <v>125</v>
      </c>
      <c r="B38" s="3">
        <v>26090000</v>
      </c>
      <c r="C38" s="3">
        <v>26090000</v>
      </c>
      <c r="D38" s="34">
        <v>25790000</v>
      </c>
      <c r="E38" s="37"/>
      <c r="F38" s="34">
        <v>25990000</v>
      </c>
      <c r="G38" s="4">
        <v>26490000</v>
      </c>
    </row>
    <row r="39" spans="1:7" x14ac:dyDescent="0.2">
      <c r="A39" t="s">
        <v>126</v>
      </c>
      <c r="B39" s="3">
        <v>31290000</v>
      </c>
      <c r="C39" s="3">
        <v>31290000</v>
      </c>
      <c r="D39" s="3">
        <v>31190000</v>
      </c>
      <c r="E39" s="37"/>
      <c r="F39" s="34">
        <v>30690000</v>
      </c>
      <c r="G39" s="4">
        <v>30990000</v>
      </c>
    </row>
    <row r="40" spans="1:7" x14ac:dyDescent="0.2">
      <c r="A40" t="s">
        <v>127</v>
      </c>
      <c r="B40" s="3">
        <v>36290000</v>
      </c>
      <c r="C40" s="3">
        <v>36290000</v>
      </c>
      <c r="D40" s="25">
        <v>36290000</v>
      </c>
      <c r="E40" s="37"/>
      <c r="F40" s="39" t="s">
        <v>31</v>
      </c>
      <c r="G40" s="39" t="s">
        <v>31</v>
      </c>
    </row>
  </sheetData>
  <pageMargins left="0.7" right="0.7" top="0.75" bottom="0.75" header="0.3" footer="0.3"/>
  <pageSetup paperSize="9" orientation="portrait" horizontalDpi="0" verticalDpi="0"/>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2CCE-845A-49C1-AB3B-D33DFFBFB71D}">
  <sheetPr codeName="Sheet32"/>
  <dimension ref="A1:K40"/>
  <sheetViews>
    <sheetView zoomScale="135" zoomScaleNormal="171" workbookViewId="0">
      <pane xSplit="1" ySplit="1" topLeftCell="B23"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7" t="s">
        <v>1</v>
      </c>
      <c r="C1" s="47" t="s">
        <v>0</v>
      </c>
      <c r="D1" s="47" t="s">
        <v>2</v>
      </c>
      <c r="E1" s="47" t="s">
        <v>6</v>
      </c>
      <c r="F1" s="47" t="s">
        <v>3</v>
      </c>
      <c r="G1" s="47" t="s">
        <v>100</v>
      </c>
    </row>
    <row r="2" spans="1:11" x14ac:dyDescent="0.2">
      <c r="A2" t="s">
        <v>134</v>
      </c>
      <c r="B2" s="3">
        <v>22590000</v>
      </c>
      <c r="C2" s="3">
        <v>22590000</v>
      </c>
      <c r="D2" s="43">
        <v>21490000</v>
      </c>
      <c r="E2" s="40">
        <v>21990000</v>
      </c>
      <c r="F2" s="38">
        <v>21290000</v>
      </c>
      <c r="G2" s="3">
        <v>21490000</v>
      </c>
    </row>
    <row r="3" spans="1:11" x14ac:dyDescent="0.2">
      <c r="A3" t="s">
        <v>135</v>
      </c>
      <c r="B3" s="3">
        <v>25990000</v>
      </c>
      <c r="C3" s="3">
        <v>25990000</v>
      </c>
      <c r="D3" s="42">
        <v>24990000</v>
      </c>
      <c r="E3" s="40">
        <v>24990000</v>
      </c>
      <c r="F3" s="40">
        <v>24890000</v>
      </c>
      <c r="G3" s="3">
        <v>24890000</v>
      </c>
    </row>
    <row r="4" spans="1:11" x14ac:dyDescent="0.2">
      <c r="A4" t="s">
        <v>136</v>
      </c>
      <c r="B4" s="3">
        <v>28990000</v>
      </c>
      <c r="C4" s="3">
        <v>28590000</v>
      </c>
      <c r="D4" s="42">
        <v>27790000</v>
      </c>
      <c r="E4" s="38">
        <v>27710000</v>
      </c>
      <c r="F4" s="38">
        <v>27490000</v>
      </c>
      <c r="G4" s="3">
        <v>27490000</v>
      </c>
    </row>
    <row r="5" spans="1:11" x14ac:dyDescent="0.2">
      <c r="A5" t="s">
        <v>137</v>
      </c>
      <c r="B5" s="3">
        <v>34590000</v>
      </c>
      <c r="C5" s="3">
        <v>34590000</v>
      </c>
      <c r="D5" s="42">
        <v>32990000</v>
      </c>
      <c r="E5" s="38">
        <v>32990000</v>
      </c>
      <c r="F5" s="38">
        <v>32990000</v>
      </c>
      <c r="G5" s="3">
        <v>32990000</v>
      </c>
    </row>
    <row r="6" spans="1:11" x14ac:dyDescent="0.2">
      <c r="A6" t="s">
        <v>102</v>
      </c>
      <c r="B6" s="3">
        <v>19990000</v>
      </c>
      <c r="C6" s="3">
        <v>19990000</v>
      </c>
      <c r="D6" s="43">
        <v>19590000</v>
      </c>
      <c r="E6" s="40">
        <v>19490000</v>
      </c>
      <c r="F6" s="40">
        <v>19490000</v>
      </c>
      <c r="G6" s="4" t="s">
        <v>206</v>
      </c>
    </row>
    <row r="7" spans="1:11" x14ac:dyDescent="0.2">
      <c r="A7" t="s">
        <v>103</v>
      </c>
      <c r="B7" s="3">
        <v>22990000</v>
      </c>
      <c r="C7" s="3">
        <v>22990000</v>
      </c>
      <c r="D7" s="43">
        <v>22690000</v>
      </c>
      <c r="E7" s="40">
        <v>22490000</v>
      </c>
      <c r="F7" s="40">
        <v>22590000</v>
      </c>
      <c r="G7" s="4">
        <v>22390000</v>
      </c>
      <c r="I7" t="s">
        <v>140</v>
      </c>
      <c r="J7" t="s">
        <v>141</v>
      </c>
      <c r="K7" s="35" t="b">
        <v>1</v>
      </c>
    </row>
    <row r="8" spans="1:11" x14ac:dyDescent="0.2">
      <c r="A8" t="s">
        <v>104</v>
      </c>
      <c r="B8" s="37" t="s">
        <v>31</v>
      </c>
      <c r="C8" s="43" t="s">
        <v>31</v>
      </c>
      <c r="D8" s="43" t="s">
        <v>31</v>
      </c>
      <c r="E8" s="37" t="s">
        <v>31</v>
      </c>
      <c r="F8" s="37" t="s">
        <v>31</v>
      </c>
      <c r="G8" s="4">
        <v>24390000</v>
      </c>
      <c r="I8" t="s">
        <v>1</v>
      </c>
      <c r="J8" t="s">
        <v>145</v>
      </c>
      <c r="K8" s="35" t="b">
        <v>1</v>
      </c>
    </row>
    <row r="9" spans="1:11" x14ac:dyDescent="0.2">
      <c r="A9" t="s">
        <v>105</v>
      </c>
      <c r="B9" s="37">
        <v>29590000</v>
      </c>
      <c r="C9" s="37">
        <v>29590000</v>
      </c>
      <c r="D9" s="3">
        <v>28990000</v>
      </c>
      <c r="E9" s="40">
        <v>28990000</v>
      </c>
      <c r="F9" s="40">
        <v>28990000</v>
      </c>
      <c r="G9" s="4">
        <v>28490000</v>
      </c>
      <c r="H9" t="s">
        <v>208</v>
      </c>
      <c r="I9" t="s">
        <v>2</v>
      </c>
      <c r="J9" t="s">
        <v>180</v>
      </c>
      <c r="K9" s="35" t="b">
        <v>1</v>
      </c>
    </row>
    <row r="10" spans="1:11" x14ac:dyDescent="0.2">
      <c r="A10" t="s">
        <v>34</v>
      </c>
      <c r="B10" s="3">
        <v>20590000</v>
      </c>
      <c r="C10" s="3">
        <v>20590000</v>
      </c>
      <c r="D10" s="3">
        <v>19990000</v>
      </c>
      <c r="E10" s="40">
        <v>19690000</v>
      </c>
      <c r="F10" s="39">
        <v>19690000</v>
      </c>
      <c r="G10" s="4">
        <v>20090000</v>
      </c>
      <c r="I10" t="s">
        <v>6</v>
      </c>
      <c r="J10" t="s">
        <v>181</v>
      </c>
      <c r="K10" s="35" t="b">
        <v>1</v>
      </c>
    </row>
    <row r="11" spans="1:11" x14ac:dyDescent="0.2">
      <c r="A11" t="s">
        <v>40</v>
      </c>
      <c r="B11" s="3">
        <v>17590000</v>
      </c>
      <c r="C11" s="3">
        <v>17590000</v>
      </c>
      <c r="D11" s="38">
        <v>17190000</v>
      </c>
      <c r="E11" s="40">
        <v>16990000</v>
      </c>
      <c r="F11" s="39">
        <v>16850000</v>
      </c>
      <c r="G11" s="4">
        <v>17290000</v>
      </c>
      <c r="I11" t="s">
        <v>3</v>
      </c>
      <c r="J11" t="s">
        <v>143</v>
      </c>
      <c r="K11" s="35" t="b">
        <v>1</v>
      </c>
    </row>
    <row r="12" spans="1:11" x14ac:dyDescent="0.2">
      <c r="A12" t="s">
        <v>37</v>
      </c>
      <c r="B12" s="3">
        <v>13990000</v>
      </c>
      <c r="C12" s="3">
        <v>13990000</v>
      </c>
      <c r="D12" s="34">
        <v>13290000</v>
      </c>
      <c r="E12" s="40">
        <v>13290000</v>
      </c>
      <c r="F12" s="34">
        <v>13290000</v>
      </c>
      <c r="G12" s="3" t="s">
        <v>213</v>
      </c>
      <c r="I12" t="s">
        <v>149</v>
      </c>
      <c r="J12" t="s">
        <v>150</v>
      </c>
      <c r="K12" s="35" t="b">
        <v>1</v>
      </c>
    </row>
    <row r="13" spans="1:11" x14ac:dyDescent="0.2">
      <c r="A13" t="s">
        <v>42</v>
      </c>
      <c r="B13" s="37">
        <v>11590000</v>
      </c>
      <c r="C13" s="37">
        <v>11590000</v>
      </c>
      <c r="D13" s="25" t="s">
        <v>31</v>
      </c>
      <c r="E13" s="37">
        <v>10990000</v>
      </c>
      <c r="F13" s="39">
        <v>10890000</v>
      </c>
      <c r="G13" s="4">
        <v>12290000</v>
      </c>
    </row>
    <row r="14" spans="1:11" x14ac:dyDescent="0.2">
      <c r="A14" t="s">
        <v>46</v>
      </c>
      <c r="B14" s="37">
        <v>8990000</v>
      </c>
      <c r="C14" s="37">
        <v>8990000</v>
      </c>
      <c r="D14" s="3">
        <v>8690000</v>
      </c>
      <c r="E14" s="40">
        <v>8490000</v>
      </c>
      <c r="F14" s="34">
        <v>8390000</v>
      </c>
      <c r="G14" s="4" t="s">
        <v>31</v>
      </c>
    </row>
    <row r="15" spans="1:11" x14ac:dyDescent="0.2">
      <c r="A15" t="s">
        <v>138</v>
      </c>
      <c r="B15" s="37">
        <v>13990000</v>
      </c>
      <c r="C15" s="37">
        <v>13990000</v>
      </c>
      <c r="D15" s="25">
        <v>13990000</v>
      </c>
      <c r="E15" s="37" t="s">
        <v>31</v>
      </c>
      <c r="F15" s="39">
        <v>13990000</v>
      </c>
      <c r="G15" s="4">
        <v>13990000</v>
      </c>
    </row>
    <row r="16" spans="1:11" x14ac:dyDescent="0.2">
      <c r="A16" t="s">
        <v>109</v>
      </c>
      <c r="B16" s="3">
        <v>9390000</v>
      </c>
      <c r="C16" s="3">
        <v>8990000</v>
      </c>
      <c r="D16" s="25">
        <v>8590000</v>
      </c>
      <c r="E16" s="38">
        <v>8490000</v>
      </c>
      <c r="F16" s="34">
        <v>8690000</v>
      </c>
      <c r="G16" s="4">
        <v>8790000</v>
      </c>
    </row>
    <row r="17" spans="1:7" x14ac:dyDescent="0.2">
      <c r="A17" t="s">
        <v>110</v>
      </c>
      <c r="B17" s="37">
        <v>7090000</v>
      </c>
      <c r="C17" s="37">
        <v>7090000</v>
      </c>
      <c r="D17" s="25">
        <v>7050000</v>
      </c>
      <c r="E17" s="40">
        <v>6990000</v>
      </c>
      <c r="F17" s="39">
        <v>7050000</v>
      </c>
      <c r="G17" s="4">
        <v>7090000</v>
      </c>
    </row>
    <row r="18" spans="1:7" x14ac:dyDescent="0.2">
      <c r="A18" t="s">
        <v>171</v>
      </c>
      <c r="B18" s="3">
        <v>15290000</v>
      </c>
      <c r="C18" s="25">
        <v>15090000</v>
      </c>
      <c r="D18" s="25">
        <v>14890000</v>
      </c>
      <c r="E18" s="38">
        <v>14642000</v>
      </c>
      <c r="F18" s="39">
        <v>14890000</v>
      </c>
      <c r="G18" s="3">
        <v>14390000</v>
      </c>
    </row>
    <row r="19" spans="1:7" x14ac:dyDescent="0.2">
      <c r="A19" t="s">
        <v>172</v>
      </c>
      <c r="B19" s="3">
        <v>20990000</v>
      </c>
      <c r="C19" s="25">
        <v>20840000</v>
      </c>
      <c r="D19" s="25">
        <v>20690000</v>
      </c>
      <c r="E19" s="40">
        <v>21275000</v>
      </c>
      <c r="F19" s="39">
        <v>20990000</v>
      </c>
      <c r="G19" s="4">
        <v>20990000</v>
      </c>
    </row>
    <row r="20" spans="1:7" x14ac:dyDescent="0.2">
      <c r="A20" t="s">
        <v>146</v>
      </c>
      <c r="B20" s="3">
        <v>27790000</v>
      </c>
      <c r="C20" s="25">
        <v>27490000</v>
      </c>
      <c r="D20" s="25">
        <v>27490000</v>
      </c>
      <c r="E20" s="40">
        <v>27190000</v>
      </c>
      <c r="F20" s="39">
        <v>27590000</v>
      </c>
      <c r="G20" s="4">
        <v>27190000</v>
      </c>
    </row>
    <row r="21" spans="1:7" x14ac:dyDescent="0.2">
      <c r="A21" t="s">
        <v>148</v>
      </c>
      <c r="B21" s="3">
        <v>37290000</v>
      </c>
      <c r="C21" s="37" t="s">
        <v>31</v>
      </c>
      <c r="D21" s="25">
        <v>36790000</v>
      </c>
      <c r="E21" s="37">
        <v>36490000</v>
      </c>
      <c r="F21" s="39">
        <v>36990000</v>
      </c>
      <c r="G21" s="4">
        <v>36490000</v>
      </c>
    </row>
    <row r="22" spans="1:7" x14ac:dyDescent="0.2">
      <c r="A22" t="s">
        <v>209</v>
      </c>
      <c r="B22" s="3">
        <v>5790000</v>
      </c>
      <c r="C22" s="3">
        <v>5790000</v>
      </c>
      <c r="D22" s="3">
        <v>5790000</v>
      </c>
      <c r="E22" s="40">
        <v>5790000</v>
      </c>
      <c r="F22" s="34">
        <v>5690000</v>
      </c>
      <c r="G22" s="4">
        <v>5790000</v>
      </c>
    </row>
    <row r="23" spans="1:7" x14ac:dyDescent="0.2">
      <c r="A23" t="s">
        <v>210</v>
      </c>
      <c r="B23" s="3">
        <v>7090000</v>
      </c>
      <c r="C23" s="3">
        <v>7090000</v>
      </c>
      <c r="D23" s="3">
        <v>7090000</v>
      </c>
      <c r="E23" s="40">
        <v>7290000</v>
      </c>
      <c r="F23" s="39">
        <v>7290000</v>
      </c>
      <c r="G23" s="4">
        <v>7190000</v>
      </c>
    </row>
    <row r="24" spans="1:7" x14ac:dyDescent="0.2">
      <c r="A24" t="s">
        <v>211</v>
      </c>
      <c r="B24" s="3">
        <v>6590000</v>
      </c>
      <c r="C24" s="3">
        <v>6590000</v>
      </c>
      <c r="D24" s="3">
        <v>6590000</v>
      </c>
      <c r="E24" s="40">
        <v>6590000</v>
      </c>
      <c r="F24" s="39">
        <v>6790000</v>
      </c>
      <c r="G24" s="4">
        <v>6590000</v>
      </c>
    </row>
    <row r="25" spans="1:7" x14ac:dyDescent="0.2">
      <c r="A25" t="s">
        <v>212</v>
      </c>
      <c r="B25" s="3">
        <v>7890000</v>
      </c>
      <c r="C25" s="3">
        <v>7890000</v>
      </c>
      <c r="D25" s="3">
        <v>7890000</v>
      </c>
      <c r="E25" s="40">
        <v>7990000</v>
      </c>
      <c r="F25" s="39">
        <v>8090000</v>
      </c>
      <c r="G25" s="4" t="s">
        <v>205</v>
      </c>
    </row>
    <row r="26" spans="1:7" x14ac:dyDescent="0.2">
      <c r="A26" t="s">
        <v>195</v>
      </c>
      <c r="B26" s="3">
        <v>10790000</v>
      </c>
      <c r="C26" s="3">
        <v>10790000</v>
      </c>
      <c r="D26" s="3">
        <v>9990000</v>
      </c>
      <c r="E26" s="40">
        <v>10490000</v>
      </c>
      <c r="F26" s="39">
        <v>10890000</v>
      </c>
      <c r="G26" s="4">
        <v>10990000</v>
      </c>
    </row>
    <row r="27" spans="1:7" x14ac:dyDescent="0.2">
      <c r="A27" t="s">
        <v>196</v>
      </c>
      <c r="B27" s="3">
        <v>13390000</v>
      </c>
      <c r="C27" s="3">
        <v>13390000</v>
      </c>
      <c r="D27" s="25">
        <v>13590000</v>
      </c>
      <c r="E27" s="40">
        <v>12990000</v>
      </c>
      <c r="F27" s="39">
        <v>13590000</v>
      </c>
      <c r="G27" s="4">
        <v>13590000</v>
      </c>
    </row>
    <row r="28" spans="1:7" x14ac:dyDescent="0.2">
      <c r="A28" t="s">
        <v>197</v>
      </c>
      <c r="B28" s="37">
        <v>11790000</v>
      </c>
      <c r="C28" s="37">
        <v>11790000</v>
      </c>
      <c r="D28" s="25">
        <v>11790000</v>
      </c>
      <c r="E28" s="40">
        <v>11290000</v>
      </c>
      <c r="F28" s="39">
        <v>11690000</v>
      </c>
      <c r="G28" s="4" t="s">
        <v>198</v>
      </c>
    </row>
    <row r="29" spans="1:7" x14ac:dyDescent="0.2">
      <c r="A29" t="s">
        <v>199</v>
      </c>
      <c r="B29" s="37">
        <v>14390000</v>
      </c>
      <c r="C29" s="37">
        <v>14390000</v>
      </c>
      <c r="D29" s="25">
        <v>14390000</v>
      </c>
      <c r="E29" s="40">
        <v>13890000</v>
      </c>
      <c r="F29" s="39">
        <v>14390000</v>
      </c>
      <c r="G29" s="4">
        <v>14390000</v>
      </c>
    </row>
    <row r="30" spans="1:7" x14ac:dyDescent="0.2">
      <c r="A30" t="s">
        <v>119</v>
      </c>
      <c r="B30" s="37">
        <v>22990000</v>
      </c>
      <c r="C30" s="37">
        <v>22990000</v>
      </c>
      <c r="D30" s="25">
        <v>22990000</v>
      </c>
      <c r="E30" s="37" t="s">
        <v>31</v>
      </c>
      <c r="F30" s="40">
        <v>22590000</v>
      </c>
      <c r="G30" s="4">
        <v>20890000</v>
      </c>
    </row>
    <row r="31" spans="1:7" x14ac:dyDescent="0.2">
      <c r="A31" t="s">
        <v>120</v>
      </c>
      <c r="B31" s="3">
        <v>5690000</v>
      </c>
      <c r="C31" s="3">
        <v>5690000</v>
      </c>
      <c r="D31" s="39">
        <v>5590000</v>
      </c>
      <c r="E31" s="40">
        <v>5390000</v>
      </c>
      <c r="F31" s="40">
        <v>5490000</v>
      </c>
      <c r="G31" s="4">
        <v>5450000</v>
      </c>
    </row>
    <row r="32" spans="1:7" x14ac:dyDescent="0.2">
      <c r="A32" t="s">
        <v>162</v>
      </c>
      <c r="B32" s="3">
        <v>4590000</v>
      </c>
      <c r="C32" s="3">
        <v>4590000</v>
      </c>
      <c r="D32" s="38">
        <v>4590000</v>
      </c>
      <c r="E32" s="40">
        <v>4590000</v>
      </c>
      <c r="F32" s="38">
        <v>4590000</v>
      </c>
      <c r="G32" s="4">
        <v>4590000</v>
      </c>
    </row>
    <row r="33" spans="1:7" x14ac:dyDescent="0.2">
      <c r="A33" t="s">
        <v>163</v>
      </c>
      <c r="B33" s="3">
        <v>3390000</v>
      </c>
      <c r="C33" s="3">
        <v>3390000</v>
      </c>
      <c r="D33" s="38">
        <v>3390000</v>
      </c>
      <c r="E33" s="40">
        <v>3290000</v>
      </c>
      <c r="F33" s="40">
        <v>3290000</v>
      </c>
      <c r="G33" s="4">
        <v>3360000</v>
      </c>
    </row>
    <row r="34" spans="1:7" x14ac:dyDescent="0.2">
      <c r="A34" t="s">
        <v>121</v>
      </c>
      <c r="B34" s="37">
        <v>4090000</v>
      </c>
      <c r="C34" s="37">
        <v>4090000</v>
      </c>
      <c r="D34" s="43">
        <v>3590000</v>
      </c>
      <c r="E34" s="40">
        <v>3890000</v>
      </c>
      <c r="F34" s="39">
        <v>3790000</v>
      </c>
      <c r="G34" s="4" t="s">
        <v>179</v>
      </c>
    </row>
    <row r="35" spans="1:7" x14ac:dyDescent="0.2">
      <c r="A35" t="s">
        <v>122</v>
      </c>
      <c r="B35" s="37" t="s">
        <v>31</v>
      </c>
      <c r="C35" s="37" t="s">
        <v>31</v>
      </c>
      <c r="D35" s="40">
        <v>2990000</v>
      </c>
      <c r="E35" s="40" t="s">
        <v>31</v>
      </c>
      <c r="F35" s="39">
        <v>3090000</v>
      </c>
      <c r="G35" s="4">
        <v>2750000</v>
      </c>
    </row>
    <row r="36" spans="1:7" x14ac:dyDescent="0.2">
      <c r="A36" t="s">
        <v>123</v>
      </c>
      <c r="B36" s="37">
        <v>18190000</v>
      </c>
      <c r="C36" s="42">
        <v>17490000</v>
      </c>
      <c r="D36" s="34">
        <v>17790000</v>
      </c>
      <c r="E36" s="37"/>
      <c r="F36" s="34">
        <v>17590000</v>
      </c>
      <c r="G36" s="3">
        <v>16990000</v>
      </c>
    </row>
    <row r="37" spans="1:7" x14ac:dyDescent="0.2">
      <c r="A37" t="s">
        <v>124</v>
      </c>
      <c r="B37" s="3">
        <v>22990000</v>
      </c>
      <c r="C37" s="25">
        <v>23290000</v>
      </c>
      <c r="D37" s="3">
        <v>22490000</v>
      </c>
      <c r="E37" s="37"/>
      <c r="F37" s="34">
        <v>22290000</v>
      </c>
      <c r="G37" s="3">
        <v>22290000</v>
      </c>
    </row>
    <row r="38" spans="1:7" x14ac:dyDescent="0.2">
      <c r="A38" t="s">
        <v>125</v>
      </c>
      <c r="B38" s="37">
        <v>26090000</v>
      </c>
      <c r="C38" s="37" t="s">
        <v>31</v>
      </c>
      <c r="D38" s="39">
        <v>25790000</v>
      </c>
      <c r="E38" s="37"/>
      <c r="F38" s="34">
        <v>25990000</v>
      </c>
      <c r="G38" s="3">
        <v>25990000</v>
      </c>
    </row>
    <row r="39" spans="1:7" x14ac:dyDescent="0.2">
      <c r="A39" t="s">
        <v>126</v>
      </c>
      <c r="B39" s="3">
        <v>30790000</v>
      </c>
      <c r="C39" s="37" t="s">
        <v>31</v>
      </c>
      <c r="D39" s="25">
        <v>31190000</v>
      </c>
      <c r="E39" s="37"/>
      <c r="F39" s="34">
        <v>30690000</v>
      </c>
      <c r="G39" s="3">
        <v>30190000</v>
      </c>
    </row>
    <row r="40" spans="1:7" x14ac:dyDescent="0.2">
      <c r="A40" t="s">
        <v>127</v>
      </c>
      <c r="B40" s="3">
        <v>36490000</v>
      </c>
      <c r="C40" s="37" t="s">
        <v>31</v>
      </c>
      <c r="D40" s="25">
        <v>36290000</v>
      </c>
      <c r="E40" s="37"/>
      <c r="F40" s="39" t="s">
        <v>31</v>
      </c>
      <c r="G40" s="39" t="s">
        <v>31</v>
      </c>
    </row>
  </sheetData>
  <pageMargins left="0.7" right="0.7" top="0.75" bottom="0.75" header="0.3" footer="0.3"/>
  <pageSetup paperSize="9" orientation="portrait" horizontalDpi="0" verticalDpi="0"/>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FB9A-0824-C845-B28C-FB3BDD3EBDB9}">
  <sheetPr codeName="Sheet33"/>
  <dimension ref="A1:K40"/>
  <sheetViews>
    <sheetView zoomScale="114" zoomScaleNormal="160" workbookViewId="0">
      <pane xSplit="1" ySplit="1" topLeftCell="H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
        <v>21890000</v>
      </c>
      <c r="C2" s="3">
        <v>21890000</v>
      </c>
      <c r="D2" s="43">
        <v>21490000</v>
      </c>
      <c r="E2" s="40">
        <v>21990000</v>
      </c>
      <c r="F2" s="38">
        <v>21490000</v>
      </c>
      <c r="G2" s="4">
        <v>21490000</v>
      </c>
    </row>
    <row r="3" spans="1:11" x14ac:dyDescent="0.2">
      <c r="A3" t="s">
        <v>135</v>
      </c>
      <c r="B3" s="3">
        <v>25390000</v>
      </c>
      <c r="C3" s="3">
        <v>25390000</v>
      </c>
      <c r="D3" s="43">
        <v>24990000</v>
      </c>
      <c r="E3" s="40">
        <v>24990000</v>
      </c>
      <c r="F3" s="40">
        <v>24890000</v>
      </c>
      <c r="G3" s="4">
        <v>24890000</v>
      </c>
    </row>
    <row r="4" spans="1:11" x14ac:dyDescent="0.2">
      <c r="A4" t="s">
        <v>136</v>
      </c>
      <c r="B4" s="3">
        <v>28190000</v>
      </c>
      <c r="C4" s="3">
        <v>28190000</v>
      </c>
      <c r="D4" s="42">
        <v>27890000</v>
      </c>
      <c r="E4" s="38">
        <v>28190000</v>
      </c>
      <c r="F4" s="38">
        <v>27790000</v>
      </c>
      <c r="G4" s="3">
        <v>27790000</v>
      </c>
    </row>
    <row r="5" spans="1:11" x14ac:dyDescent="0.2">
      <c r="A5" t="s">
        <v>137</v>
      </c>
      <c r="B5" s="3">
        <v>33890000</v>
      </c>
      <c r="C5" s="3">
        <v>33890000</v>
      </c>
      <c r="D5" s="42">
        <v>33490000</v>
      </c>
      <c r="E5" s="40">
        <v>32990000</v>
      </c>
      <c r="F5" s="38">
        <v>33490000</v>
      </c>
      <c r="G5" s="3">
        <v>33490000</v>
      </c>
    </row>
    <row r="6" spans="1:11" x14ac:dyDescent="0.2">
      <c r="A6" t="s">
        <v>102</v>
      </c>
      <c r="B6" s="3">
        <v>19590000</v>
      </c>
      <c r="C6" s="3">
        <v>19590000</v>
      </c>
      <c r="D6" s="42">
        <v>19490000</v>
      </c>
      <c r="E6" s="40">
        <v>19490000</v>
      </c>
      <c r="F6" s="40">
        <v>19490000</v>
      </c>
      <c r="G6" s="4" t="s">
        <v>206</v>
      </c>
    </row>
    <row r="7" spans="1:11" x14ac:dyDescent="0.2">
      <c r="A7" t="s">
        <v>103</v>
      </c>
      <c r="B7" s="3">
        <v>22590000</v>
      </c>
      <c r="C7" s="3">
        <v>22590000</v>
      </c>
      <c r="D7" s="42">
        <v>22590000</v>
      </c>
      <c r="E7" s="40">
        <v>22490000</v>
      </c>
      <c r="F7" s="38">
        <v>22490000</v>
      </c>
      <c r="G7" s="4">
        <v>22390000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
        <v>29190000</v>
      </c>
      <c r="C9" s="3">
        <v>29190000</v>
      </c>
      <c r="D9" s="3">
        <v>29290000</v>
      </c>
      <c r="E9" s="40">
        <v>28990000</v>
      </c>
      <c r="F9" s="38">
        <v>29190000</v>
      </c>
      <c r="G9" s="3">
        <v>28690000</v>
      </c>
      <c r="H9" t="s">
        <v>208</v>
      </c>
      <c r="I9" t="s">
        <v>2</v>
      </c>
      <c r="J9" t="s">
        <v>180</v>
      </c>
      <c r="K9" s="35" t="b">
        <v>1</v>
      </c>
    </row>
    <row r="10" spans="1:11" x14ac:dyDescent="0.2">
      <c r="A10" t="s">
        <v>34</v>
      </c>
      <c r="B10" s="3">
        <v>19690000</v>
      </c>
      <c r="C10" s="3">
        <v>19690000</v>
      </c>
      <c r="D10" s="3">
        <v>19690000</v>
      </c>
      <c r="E10" s="40">
        <v>19690000</v>
      </c>
      <c r="F10" s="39">
        <v>19690000</v>
      </c>
      <c r="G10" s="4">
        <v>20090000</v>
      </c>
      <c r="I10" t="s">
        <v>6</v>
      </c>
      <c r="J10" t="s">
        <v>181</v>
      </c>
      <c r="K10" s="35" t="b">
        <v>1</v>
      </c>
    </row>
    <row r="11" spans="1:11" x14ac:dyDescent="0.2">
      <c r="A11" t="s">
        <v>40</v>
      </c>
      <c r="B11" s="3">
        <v>17090000</v>
      </c>
      <c r="C11" s="3">
        <v>17090000</v>
      </c>
      <c r="D11" s="38">
        <v>16990000</v>
      </c>
      <c r="E11" s="38">
        <v>16490000</v>
      </c>
      <c r="F11" s="39">
        <v>16850000</v>
      </c>
      <c r="G11" s="4">
        <v>17290000</v>
      </c>
      <c r="I11" t="s">
        <v>3</v>
      </c>
      <c r="J11" t="s">
        <v>143</v>
      </c>
      <c r="K11" s="35" t="b">
        <v>1</v>
      </c>
    </row>
    <row r="12" spans="1:11" x14ac:dyDescent="0.2">
      <c r="A12" t="s">
        <v>37</v>
      </c>
      <c r="B12" s="3">
        <v>13490000</v>
      </c>
      <c r="C12" s="3">
        <v>13490000</v>
      </c>
      <c r="D12" s="34">
        <v>13490000</v>
      </c>
      <c r="E12" s="40">
        <v>13290000</v>
      </c>
      <c r="F12" s="34">
        <v>13390000</v>
      </c>
      <c r="G12" s="4" t="s">
        <v>213</v>
      </c>
      <c r="I12" t="s">
        <v>149</v>
      </c>
      <c r="J12" t="s">
        <v>150</v>
      </c>
      <c r="K12" s="35" t="b">
        <v>1</v>
      </c>
    </row>
    <row r="13" spans="1:11" x14ac:dyDescent="0.2">
      <c r="A13" t="s">
        <v>42</v>
      </c>
      <c r="B13" s="3">
        <v>11490000</v>
      </c>
      <c r="C13" s="3">
        <v>11490000</v>
      </c>
      <c r="D13" s="25" t="s">
        <v>31</v>
      </c>
      <c r="E13" s="37">
        <v>10990000</v>
      </c>
      <c r="F13" s="39">
        <v>10890000</v>
      </c>
      <c r="G13" s="4">
        <v>12290000</v>
      </c>
    </row>
    <row r="14" spans="1:11" x14ac:dyDescent="0.2">
      <c r="A14" t="s">
        <v>46</v>
      </c>
      <c r="B14" s="3">
        <v>8740000</v>
      </c>
      <c r="C14" s="3">
        <v>8740000</v>
      </c>
      <c r="D14" s="3">
        <v>8790000</v>
      </c>
      <c r="E14" s="40">
        <v>8490000</v>
      </c>
      <c r="F14" s="34">
        <v>8790000</v>
      </c>
      <c r="G14" s="4" t="s">
        <v>31</v>
      </c>
    </row>
    <row r="15" spans="1:11" x14ac:dyDescent="0.2">
      <c r="A15" t="s">
        <v>138</v>
      </c>
      <c r="B15" s="3">
        <v>13990000</v>
      </c>
      <c r="C15" s="25">
        <v>13990000</v>
      </c>
      <c r="D15" s="25">
        <v>13990000</v>
      </c>
      <c r="E15" s="37" t="s">
        <v>31</v>
      </c>
      <c r="F15" s="39">
        <v>13990000</v>
      </c>
      <c r="G15" s="4">
        <v>13990000</v>
      </c>
    </row>
    <row r="16" spans="1:11" x14ac:dyDescent="0.2">
      <c r="A16" t="s">
        <v>109</v>
      </c>
      <c r="B16" s="3">
        <v>9690000</v>
      </c>
      <c r="C16" s="3">
        <v>9690000</v>
      </c>
      <c r="D16" s="3">
        <v>9590000</v>
      </c>
      <c r="E16" s="38">
        <v>9290000</v>
      </c>
      <c r="F16" s="34">
        <v>9390000</v>
      </c>
      <c r="G16" s="3">
        <v>9290000</v>
      </c>
    </row>
    <row r="17" spans="1:7" x14ac:dyDescent="0.2">
      <c r="A17" t="s">
        <v>110</v>
      </c>
      <c r="B17" s="3">
        <v>7040000</v>
      </c>
      <c r="C17" s="3">
        <v>7040000</v>
      </c>
      <c r="D17" s="25">
        <v>7050000</v>
      </c>
      <c r="E17" s="40">
        <v>6990000</v>
      </c>
      <c r="F17" s="39">
        <v>7050000</v>
      </c>
      <c r="G17" s="4">
        <v>7090000</v>
      </c>
    </row>
    <row r="18" spans="1:7" x14ac:dyDescent="0.2">
      <c r="A18" t="s">
        <v>171</v>
      </c>
      <c r="B18" s="3">
        <v>16890000</v>
      </c>
      <c r="C18" s="3">
        <v>16890000</v>
      </c>
      <c r="D18" s="3">
        <v>16490000</v>
      </c>
      <c r="E18" s="38">
        <v>15830000</v>
      </c>
      <c r="F18" s="34">
        <v>16490000</v>
      </c>
      <c r="G18" s="3">
        <v>15990000</v>
      </c>
    </row>
    <row r="19" spans="1:7" x14ac:dyDescent="0.2">
      <c r="A19" t="s">
        <v>172</v>
      </c>
      <c r="B19" s="3">
        <v>22290000</v>
      </c>
      <c r="C19" s="3">
        <v>22290000</v>
      </c>
      <c r="D19" s="3">
        <v>21690000</v>
      </c>
      <c r="E19" s="40">
        <v>21275000</v>
      </c>
      <c r="F19" s="34">
        <v>21490000</v>
      </c>
      <c r="G19" s="4">
        <v>20990000</v>
      </c>
    </row>
    <row r="20" spans="1:7" x14ac:dyDescent="0.2">
      <c r="A20" t="s">
        <v>146</v>
      </c>
      <c r="B20" s="3">
        <v>27590000</v>
      </c>
      <c r="C20" s="3">
        <v>27590000</v>
      </c>
      <c r="D20" s="25">
        <v>27490000</v>
      </c>
      <c r="E20" s="40">
        <v>26918000</v>
      </c>
      <c r="F20" s="39">
        <v>27590000</v>
      </c>
      <c r="G20" s="4">
        <v>27190000</v>
      </c>
    </row>
    <row r="21" spans="1:7" x14ac:dyDescent="0.2">
      <c r="A21" t="s">
        <v>148</v>
      </c>
      <c r="B21" s="3">
        <v>37090000</v>
      </c>
      <c r="C21" s="37" t="s">
        <v>31</v>
      </c>
      <c r="D21" s="25">
        <v>36790000</v>
      </c>
      <c r="E21" s="38">
        <v>36490000</v>
      </c>
      <c r="F21" s="39">
        <v>36990000</v>
      </c>
      <c r="G21" s="4">
        <v>36490000</v>
      </c>
    </row>
    <row r="22" spans="1:7" x14ac:dyDescent="0.2">
      <c r="A22" t="s">
        <v>209</v>
      </c>
      <c r="B22" s="3">
        <v>5940000</v>
      </c>
      <c r="C22" s="3">
        <v>5940000</v>
      </c>
      <c r="D22" s="25">
        <v>5790000</v>
      </c>
      <c r="E22" s="40">
        <v>5790000</v>
      </c>
      <c r="F22" s="34">
        <v>5990000</v>
      </c>
      <c r="G22" s="4">
        <v>5790000</v>
      </c>
    </row>
    <row r="23" spans="1:7" x14ac:dyDescent="0.2">
      <c r="A23" t="s">
        <v>210</v>
      </c>
      <c r="B23" s="3">
        <v>7240000</v>
      </c>
      <c r="C23" s="3">
        <v>7240000</v>
      </c>
      <c r="D23" s="25">
        <v>7090000</v>
      </c>
      <c r="E23" s="40">
        <v>7290000</v>
      </c>
      <c r="F23" s="39">
        <v>7290000</v>
      </c>
      <c r="G23" s="3">
        <v>7290000</v>
      </c>
    </row>
    <row r="24" spans="1:7" x14ac:dyDescent="0.2">
      <c r="A24" t="s">
        <v>211</v>
      </c>
      <c r="B24" s="3">
        <v>6740000</v>
      </c>
      <c r="C24" s="3">
        <v>6740000</v>
      </c>
      <c r="D24" s="25">
        <v>6590000</v>
      </c>
      <c r="E24" s="40">
        <v>6590000</v>
      </c>
      <c r="F24" s="39">
        <v>6790000</v>
      </c>
      <c r="G24" s="4">
        <v>6590000</v>
      </c>
    </row>
    <row r="25" spans="1:7" x14ac:dyDescent="0.2">
      <c r="A25" t="s">
        <v>212</v>
      </c>
      <c r="B25" s="3">
        <v>8040000</v>
      </c>
      <c r="C25" s="3">
        <v>8040000</v>
      </c>
      <c r="D25" s="25">
        <v>7890000</v>
      </c>
      <c r="E25" s="40">
        <v>7990000</v>
      </c>
      <c r="F25" s="39">
        <v>8090000</v>
      </c>
      <c r="G25" s="4" t="s">
        <v>205</v>
      </c>
    </row>
    <row r="26" spans="1:7" x14ac:dyDescent="0.2">
      <c r="A26" t="s">
        <v>195</v>
      </c>
      <c r="B26" s="37">
        <v>10790000</v>
      </c>
      <c r="C26" s="37">
        <v>10790000</v>
      </c>
      <c r="D26" s="3">
        <v>10990000</v>
      </c>
      <c r="E26" s="40">
        <v>10490000</v>
      </c>
      <c r="F26" s="39">
        <v>10890000</v>
      </c>
      <c r="G26" s="4">
        <v>10990000</v>
      </c>
    </row>
    <row r="27" spans="1:7" x14ac:dyDescent="0.2">
      <c r="A27" t="s">
        <v>196</v>
      </c>
      <c r="B27" s="3">
        <v>13440000</v>
      </c>
      <c r="C27" s="3">
        <v>13440000</v>
      </c>
      <c r="D27" s="25">
        <v>13590000</v>
      </c>
      <c r="E27" s="40">
        <v>12990000</v>
      </c>
      <c r="F27" s="39">
        <v>13590000</v>
      </c>
      <c r="G27" s="4">
        <v>13590000</v>
      </c>
    </row>
    <row r="28" spans="1:7" x14ac:dyDescent="0.2">
      <c r="A28" t="s">
        <v>197</v>
      </c>
      <c r="B28" s="3">
        <v>11740000</v>
      </c>
      <c r="C28" s="3">
        <v>11740000</v>
      </c>
      <c r="D28" s="25">
        <v>11790000</v>
      </c>
      <c r="E28" s="40">
        <v>11290000</v>
      </c>
      <c r="F28" s="39">
        <v>11690000</v>
      </c>
      <c r="G28" s="4" t="s">
        <v>198</v>
      </c>
    </row>
    <row r="29" spans="1:7" x14ac:dyDescent="0.2">
      <c r="A29" t="s">
        <v>199</v>
      </c>
      <c r="B29" s="3">
        <v>14340000</v>
      </c>
      <c r="C29" s="3">
        <v>14340000</v>
      </c>
      <c r="D29" s="25">
        <v>14390000</v>
      </c>
      <c r="E29" s="40">
        <v>13890000</v>
      </c>
      <c r="F29" s="39">
        <v>14390000</v>
      </c>
      <c r="G29" s="4">
        <v>14390000</v>
      </c>
    </row>
    <row r="30" spans="1:7" x14ac:dyDescent="0.2">
      <c r="A30" t="s">
        <v>119</v>
      </c>
      <c r="B30" s="3">
        <v>22290000</v>
      </c>
      <c r="C30" s="3">
        <v>22290000</v>
      </c>
      <c r="D30" s="25">
        <v>22990000</v>
      </c>
      <c r="E30" s="38">
        <v>21770000</v>
      </c>
      <c r="F30" s="40">
        <v>22590000</v>
      </c>
      <c r="G30" s="3">
        <v>22990000</v>
      </c>
    </row>
    <row r="31" spans="1:7" x14ac:dyDescent="0.2">
      <c r="A31" t="s">
        <v>120</v>
      </c>
      <c r="B31" s="3">
        <v>5740000</v>
      </c>
      <c r="C31" s="3">
        <v>5740000</v>
      </c>
      <c r="D31" s="34">
        <v>5690000</v>
      </c>
      <c r="E31" s="38">
        <v>5590000</v>
      </c>
      <c r="F31" s="38">
        <v>5650000</v>
      </c>
      <c r="G31" s="4">
        <v>5450000</v>
      </c>
    </row>
    <row r="32" spans="1:7" x14ac:dyDescent="0.2">
      <c r="A32" t="s">
        <v>162</v>
      </c>
      <c r="B32" s="3">
        <v>4590000</v>
      </c>
      <c r="C32" s="25">
        <v>4590000</v>
      </c>
      <c r="D32" s="40">
        <v>4590000</v>
      </c>
      <c r="E32" s="40">
        <v>4590000</v>
      </c>
      <c r="F32" s="40">
        <v>4590000</v>
      </c>
      <c r="G32" s="4">
        <v>4590000</v>
      </c>
    </row>
    <row r="33" spans="1:7" x14ac:dyDescent="0.2">
      <c r="A33" t="s">
        <v>163</v>
      </c>
      <c r="B33" s="37">
        <v>3390000</v>
      </c>
      <c r="C33" s="37">
        <v>3390000</v>
      </c>
      <c r="D33" s="40">
        <v>3390000</v>
      </c>
      <c r="E33" s="40">
        <v>3290000</v>
      </c>
      <c r="F33" s="40">
        <v>3290000</v>
      </c>
      <c r="G33" s="4">
        <v>3360000</v>
      </c>
    </row>
    <row r="34" spans="1:7" x14ac:dyDescent="0.2">
      <c r="A34" t="s">
        <v>121</v>
      </c>
      <c r="B34" s="3">
        <v>3990000</v>
      </c>
      <c r="C34" s="3">
        <v>3990000</v>
      </c>
      <c r="D34" s="42">
        <v>3990000</v>
      </c>
      <c r="E34" s="38">
        <v>4150000</v>
      </c>
      <c r="F34" s="39">
        <v>3790000</v>
      </c>
      <c r="G34" s="4" t="s">
        <v>31</v>
      </c>
    </row>
    <row r="35" spans="1:7" x14ac:dyDescent="0.2">
      <c r="A35" t="s">
        <v>122</v>
      </c>
      <c r="B35" s="37" t="s">
        <v>31</v>
      </c>
      <c r="C35" s="37" t="s">
        <v>31</v>
      </c>
      <c r="D35" s="40">
        <v>2990000</v>
      </c>
      <c r="E35" s="40" t="s">
        <v>31</v>
      </c>
      <c r="F35" s="39">
        <v>3090000</v>
      </c>
      <c r="G35" s="4" t="s">
        <v>31</v>
      </c>
    </row>
    <row r="36" spans="1:7" x14ac:dyDescent="0.2">
      <c r="A36" t="s">
        <v>123</v>
      </c>
      <c r="B36" s="3">
        <v>17990000</v>
      </c>
      <c r="C36" s="3">
        <v>17990000</v>
      </c>
      <c r="D36" s="34">
        <v>17990000</v>
      </c>
      <c r="E36" s="37"/>
      <c r="F36" s="34">
        <v>18090000</v>
      </c>
      <c r="G36" s="3">
        <v>17490000</v>
      </c>
    </row>
    <row r="37" spans="1:7" x14ac:dyDescent="0.2">
      <c r="A37" t="s">
        <v>165</v>
      </c>
      <c r="B37" s="3">
        <v>24290000</v>
      </c>
      <c r="C37" s="25">
        <v>24290000</v>
      </c>
      <c r="D37" s="3">
        <v>22390000</v>
      </c>
      <c r="E37" s="37"/>
      <c r="F37" s="34">
        <v>24490000</v>
      </c>
      <c r="G37" s="4">
        <v>22290000</v>
      </c>
    </row>
    <row r="38" spans="1:7" x14ac:dyDescent="0.2">
      <c r="A38" t="s">
        <v>214</v>
      </c>
      <c r="B38" s="37">
        <v>27490000</v>
      </c>
      <c r="C38" s="37" t="s">
        <v>31</v>
      </c>
      <c r="D38" s="34">
        <v>25490000</v>
      </c>
      <c r="E38" s="37"/>
      <c r="F38" s="39">
        <v>25990000</v>
      </c>
      <c r="G38" s="4">
        <v>25990000</v>
      </c>
    </row>
    <row r="39" spans="1:7" x14ac:dyDescent="0.2">
      <c r="A39" t="s">
        <v>215</v>
      </c>
      <c r="B39" s="3">
        <v>32590000</v>
      </c>
      <c r="C39" s="37" t="s">
        <v>31</v>
      </c>
      <c r="D39" s="25">
        <v>31190000</v>
      </c>
      <c r="E39" s="37"/>
      <c r="F39" s="39">
        <v>30690000</v>
      </c>
      <c r="G39" s="4">
        <v>30190000</v>
      </c>
    </row>
    <row r="40" spans="1:7" x14ac:dyDescent="0.2">
      <c r="A40" t="s">
        <v>127</v>
      </c>
      <c r="B40" s="3">
        <v>35790000</v>
      </c>
      <c r="C40" s="37" t="s">
        <v>31</v>
      </c>
      <c r="D40" s="3">
        <v>35790000</v>
      </c>
      <c r="E40" s="37"/>
      <c r="F40" s="39" t="s">
        <v>31</v>
      </c>
      <c r="G40" s="39" t="s">
        <v>31</v>
      </c>
    </row>
  </sheetData>
  <pageMargins left="0.7" right="0.7" top="0.75" bottom="0.75" header="0.3" footer="0.3"/>
  <pageSetup paperSize="9" orientation="portrait" horizontalDpi="0" verticalDpi="0"/>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9FD2-B467-4469-933C-2ABAA885D1ED}">
  <sheetPr codeName="Sheet34"/>
  <dimension ref="A1:K39"/>
  <sheetViews>
    <sheetView zoomScale="125" zoomScaleNormal="16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7">
        <v>21890000</v>
      </c>
      <c r="C2" s="37">
        <v>21890000</v>
      </c>
      <c r="D2" s="42">
        <v>21590000</v>
      </c>
      <c r="E2" s="40">
        <v>21990000</v>
      </c>
      <c r="F2" s="38">
        <v>21490000</v>
      </c>
      <c r="G2" s="4">
        <v>21490000</v>
      </c>
    </row>
    <row r="3" spans="1:11" x14ac:dyDescent="0.2">
      <c r="A3" t="s">
        <v>135</v>
      </c>
      <c r="B3" s="3">
        <v>25290000</v>
      </c>
      <c r="C3" s="3">
        <v>25290000</v>
      </c>
      <c r="D3" s="43">
        <v>24990000</v>
      </c>
      <c r="E3" s="40">
        <v>24990000</v>
      </c>
      <c r="F3" s="40">
        <v>24890000</v>
      </c>
      <c r="G3" s="4">
        <v>24890000</v>
      </c>
    </row>
    <row r="4" spans="1:11" x14ac:dyDescent="0.2">
      <c r="A4" t="s">
        <v>136</v>
      </c>
      <c r="B4" s="3">
        <v>28290000</v>
      </c>
      <c r="C4" s="3">
        <v>28290000</v>
      </c>
      <c r="D4" s="43">
        <v>27890000</v>
      </c>
      <c r="E4" s="40">
        <v>28190000</v>
      </c>
      <c r="F4" s="38">
        <v>27790000</v>
      </c>
      <c r="G4" s="4">
        <v>27790000</v>
      </c>
    </row>
    <row r="5" spans="1:11" x14ac:dyDescent="0.2">
      <c r="A5" t="s">
        <v>137</v>
      </c>
      <c r="B5" s="3">
        <v>33390000</v>
      </c>
      <c r="C5" s="3">
        <v>33390000</v>
      </c>
      <c r="D5" s="43">
        <v>33490000</v>
      </c>
      <c r="E5" s="40">
        <v>32990000</v>
      </c>
      <c r="F5" s="38">
        <v>33190000</v>
      </c>
      <c r="G5" s="3">
        <v>32990000</v>
      </c>
    </row>
    <row r="6" spans="1:11" x14ac:dyDescent="0.2">
      <c r="A6" t="s">
        <v>102</v>
      </c>
      <c r="B6" s="3">
        <v>19490000</v>
      </c>
      <c r="C6" s="3">
        <v>19490000</v>
      </c>
      <c r="D6" s="43">
        <v>19490000</v>
      </c>
      <c r="E6" s="40">
        <v>19490000</v>
      </c>
      <c r="F6" s="40">
        <v>19490000</v>
      </c>
      <c r="G6" s="3">
        <v>19290000</v>
      </c>
    </row>
    <row r="7" spans="1:11" x14ac:dyDescent="0.2">
      <c r="A7" t="s">
        <v>103</v>
      </c>
      <c r="B7" s="37">
        <v>22590000</v>
      </c>
      <c r="C7" s="37">
        <v>22590000</v>
      </c>
      <c r="D7" s="43">
        <v>22590000</v>
      </c>
      <c r="E7" s="40">
        <v>22490000</v>
      </c>
      <c r="F7" s="38">
        <v>22490000</v>
      </c>
      <c r="G7" s="4">
        <v>22390000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7">
        <v>29190000</v>
      </c>
      <c r="C9" s="37">
        <v>29190000</v>
      </c>
      <c r="D9" s="25">
        <v>29290000</v>
      </c>
      <c r="E9" s="40" t="s">
        <v>31</v>
      </c>
      <c r="F9" s="38">
        <v>29190000</v>
      </c>
      <c r="G9" s="3">
        <v>28390000</v>
      </c>
      <c r="H9" t="s">
        <v>208</v>
      </c>
      <c r="I9" t="s">
        <v>2</v>
      </c>
      <c r="J9" t="s">
        <v>180</v>
      </c>
      <c r="K9" s="35" t="b">
        <v>1</v>
      </c>
    </row>
    <row r="10" spans="1:11" x14ac:dyDescent="0.2">
      <c r="A10" t="s">
        <v>34</v>
      </c>
      <c r="B10" s="37">
        <v>19690000</v>
      </c>
      <c r="C10" s="37">
        <v>19690000</v>
      </c>
      <c r="D10" s="25">
        <v>19690000</v>
      </c>
      <c r="E10" s="38">
        <v>18990000</v>
      </c>
      <c r="F10" s="39">
        <v>19690000</v>
      </c>
      <c r="G10" s="4">
        <v>20090000</v>
      </c>
      <c r="I10" t="s">
        <v>6</v>
      </c>
      <c r="J10" t="s">
        <v>181</v>
      </c>
      <c r="K10" s="35" t="b">
        <v>1</v>
      </c>
    </row>
    <row r="11" spans="1:11" x14ac:dyDescent="0.2">
      <c r="A11" t="s">
        <v>40</v>
      </c>
      <c r="B11" s="37">
        <v>17090000</v>
      </c>
      <c r="C11" s="37">
        <v>17090000</v>
      </c>
      <c r="D11" s="40">
        <v>16990000</v>
      </c>
      <c r="E11" s="37" t="s">
        <v>31</v>
      </c>
      <c r="F11" s="39">
        <v>16850000</v>
      </c>
      <c r="G11" s="4">
        <v>17290000</v>
      </c>
      <c r="I11" t="s">
        <v>3</v>
      </c>
      <c r="J11" t="s">
        <v>143</v>
      </c>
      <c r="K11" s="35" t="b">
        <v>1</v>
      </c>
    </row>
    <row r="12" spans="1:11" x14ac:dyDescent="0.2">
      <c r="A12" t="s">
        <v>37</v>
      </c>
      <c r="B12" s="37">
        <v>13490000</v>
      </c>
      <c r="C12" s="37">
        <v>13490000</v>
      </c>
      <c r="D12" s="34">
        <v>13590000</v>
      </c>
      <c r="E12" s="40">
        <v>13290000</v>
      </c>
      <c r="F12" s="39">
        <v>13390000</v>
      </c>
      <c r="G12" s="4" t="s">
        <v>213</v>
      </c>
      <c r="I12" t="s">
        <v>149</v>
      </c>
      <c r="J12" t="s">
        <v>150</v>
      </c>
      <c r="K12" s="35" t="b">
        <v>1</v>
      </c>
    </row>
    <row r="13" spans="1:11" x14ac:dyDescent="0.2">
      <c r="A13" t="s">
        <v>42</v>
      </c>
      <c r="B13" s="37">
        <v>11490000</v>
      </c>
      <c r="C13" s="37">
        <v>11490000</v>
      </c>
      <c r="D13" s="25" t="s">
        <v>31</v>
      </c>
      <c r="E13" s="37">
        <v>10990000</v>
      </c>
      <c r="F13" s="39">
        <v>10890000</v>
      </c>
      <c r="G13" s="4">
        <v>12290000</v>
      </c>
    </row>
    <row r="14" spans="1:11" x14ac:dyDescent="0.2">
      <c r="A14" t="s">
        <v>46</v>
      </c>
      <c r="B14" s="3">
        <v>8840000</v>
      </c>
      <c r="C14" s="3">
        <v>8840000</v>
      </c>
      <c r="D14" s="25">
        <v>8790000</v>
      </c>
      <c r="E14" s="40">
        <v>8490000</v>
      </c>
      <c r="F14" s="34">
        <v>8790000</v>
      </c>
      <c r="G14" s="4" t="s">
        <v>31</v>
      </c>
    </row>
    <row r="15" spans="1:11" x14ac:dyDescent="0.2">
      <c r="A15" t="s">
        <v>138</v>
      </c>
      <c r="B15" s="3">
        <v>13890000</v>
      </c>
      <c r="C15" s="3">
        <v>13890000</v>
      </c>
      <c r="D15" s="25">
        <v>13990000</v>
      </c>
      <c r="E15" s="37" t="s">
        <v>31</v>
      </c>
      <c r="F15" s="39">
        <v>13990000</v>
      </c>
      <c r="G15" s="3">
        <v>13690000</v>
      </c>
    </row>
    <row r="16" spans="1:11" x14ac:dyDescent="0.2">
      <c r="A16" t="s">
        <v>109</v>
      </c>
      <c r="B16" s="3">
        <v>8940000</v>
      </c>
      <c r="C16" s="3">
        <v>8940000</v>
      </c>
      <c r="D16" s="3">
        <v>8990000</v>
      </c>
      <c r="E16" s="40">
        <v>9290000</v>
      </c>
      <c r="F16" s="34">
        <v>8750000</v>
      </c>
      <c r="G16" s="3">
        <v>8550000</v>
      </c>
    </row>
    <row r="17" spans="1:7" x14ac:dyDescent="0.2">
      <c r="A17" t="s">
        <v>110</v>
      </c>
      <c r="B17" s="37">
        <v>7040000</v>
      </c>
      <c r="C17" s="37">
        <v>7040000</v>
      </c>
      <c r="D17" s="25">
        <v>7050000</v>
      </c>
      <c r="E17" s="40">
        <v>6990000</v>
      </c>
      <c r="F17" s="39">
        <v>7050000</v>
      </c>
      <c r="G17" s="4">
        <v>7090000</v>
      </c>
    </row>
    <row r="18" spans="1:7" x14ac:dyDescent="0.2">
      <c r="A18" t="s">
        <v>171</v>
      </c>
      <c r="B18" s="3">
        <v>14990000</v>
      </c>
      <c r="C18" s="3">
        <v>14990000</v>
      </c>
      <c r="D18" s="3">
        <v>14890000</v>
      </c>
      <c r="E18" s="38">
        <v>14490000</v>
      </c>
      <c r="F18" s="34">
        <v>14990000</v>
      </c>
      <c r="G18" s="3">
        <v>14490000</v>
      </c>
    </row>
    <row r="19" spans="1:7" x14ac:dyDescent="0.2">
      <c r="A19" t="s">
        <v>172</v>
      </c>
      <c r="B19" s="3">
        <v>20590000</v>
      </c>
      <c r="C19" s="3">
        <v>20590000</v>
      </c>
      <c r="D19" s="3">
        <v>20690000</v>
      </c>
      <c r="E19" s="40">
        <v>21275000</v>
      </c>
      <c r="F19" s="34">
        <v>20590000</v>
      </c>
      <c r="G19" s="3">
        <v>20890000</v>
      </c>
    </row>
    <row r="20" spans="1:7" x14ac:dyDescent="0.2">
      <c r="A20" t="s">
        <v>146</v>
      </c>
      <c r="B20" s="37">
        <v>27590000</v>
      </c>
      <c r="C20" s="37">
        <v>27590000</v>
      </c>
      <c r="D20" s="25">
        <v>27490000</v>
      </c>
      <c r="E20" s="40">
        <v>26918000</v>
      </c>
      <c r="F20" s="39">
        <v>27590000</v>
      </c>
      <c r="G20" s="4">
        <v>27190000</v>
      </c>
    </row>
    <row r="21" spans="1:7" x14ac:dyDescent="0.2">
      <c r="A21" t="s">
        <v>148</v>
      </c>
      <c r="B21" s="37">
        <v>37090000</v>
      </c>
      <c r="C21" s="37">
        <v>37090000</v>
      </c>
      <c r="D21" s="25">
        <v>36790000</v>
      </c>
      <c r="E21" s="40">
        <v>36490000</v>
      </c>
      <c r="F21" s="39">
        <v>36990000</v>
      </c>
      <c r="G21" s="4">
        <v>36490000</v>
      </c>
    </row>
    <row r="22" spans="1:7" x14ac:dyDescent="0.2">
      <c r="A22" t="s">
        <v>209</v>
      </c>
      <c r="B22" s="37">
        <v>5940000</v>
      </c>
      <c r="C22" s="37">
        <v>5940000</v>
      </c>
      <c r="D22" s="25">
        <v>5790000</v>
      </c>
      <c r="E22" s="40">
        <v>5790000</v>
      </c>
      <c r="F22" s="39">
        <v>5990000</v>
      </c>
      <c r="G22" s="4">
        <v>5790000</v>
      </c>
    </row>
    <row r="23" spans="1:7" x14ac:dyDescent="0.2">
      <c r="A23" t="s">
        <v>210</v>
      </c>
      <c r="B23" s="37">
        <v>7240000</v>
      </c>
      <c r="C23" s="37">
        <v>7240000</v>
      </c>
      <c r="D23" s="25">
        <v>7090000</v>
      </c>
      <c r="E23" s="40">
        <v>7290000</v>
      </c>
      <c r="F23" s="39">
        <v>7290000</v>
      </c>
      <c r="G23" s="3">
        <v>7190000</v>
      </c>
    </row>
    <row r="24" spans="1:7" x14ac:dyDescent="0.2">
      <c r="A24" t="s">
        <v>211</v>
      </c>
      <c r="B24" s="37">
        <v>6740000</v>
      </c>
      <c r="C24" s="37">
        <v>6740000</v>
      </c>
      <c r="D24" s="25">
        <v>6590000</v>
      </c>
      <c r="E24" s="40">
        <v>6590000</v>
      </c>
      <c r="F24" s="39">
        <v>6790000</v>
      </c>
      <c r="G24" s="4">
        <v>6590000</v>
      </c>
    </row>
    <row r="25" spans="1:7" x14ac:dyDescent="0.2">
      <c r="A25" t="s">
        <v>212</v>
      </c>
      <c r="B25" s="37">
        <v>8040000</v>
      </c>
      <c r="C25" s="37">
        <v>8040000</v>
      </c>
      <c r="D25" s="25">
        <v>7890000</v>
      </c>
      <c r="E25" s="40">
        <v>7990000</v>
      </c>
      <c r="F25" s="39">
        <v>8090000</v>
      </c>
      <c r="G25" s="4" t="s">
        <v>205</v>
      </c>
    </row>
    <row r="26" spans="1:7" x14ac:dyDescent="0.2">
      <c r="A26" t="s">
        <v>195</v>
      </c>
      <c r="B26" s="37">
        <v>10790000</v>
      </c>
      <c r="C26" s="37">
        <v>10790000</v>
      </c>
      <c r="D26" s="3">
        <v>10790000</v>
      </c>
      <c r="E26" s="40">
        <v>10490000</v>
      </c>
      <c r="F26" s="39">
        <v>10890000</v>
      </c>
      <c r="G26" s="4">
        <v>10990000</v>
      </c>
    </row>
    <row r="27" spans="1:7" x14ac:dyDescent="0.2">
      <c r="A27" t="s">
        <v>196</v>
      </c>
      <c r="B27" s="3">
        <v>13390000</v>
      </c>
      <c r="C27" s="25">
        <v>13390000</v>
      </c>
      <c r="D27" s="3">
        <v>13390000</v>
      </c>
      <c r="E27" s="40">
        <v>12990000</v>
      </c>
      <c r="F27" s="39">
        <v>13590000</v>
      </c>
      <c r="G27" s="4">
        <v>13590000</v>
      </c>
    </row>
    <row r="28" spans="1:7" x14ac:dyDescent="0.2">
      <c r="A28" t="s">
        <v>197</v>
      </c>
      <c r="B28" s="3">
        <v>11690000</v>
      </c>
      <c r="C28" s="3">
        <v>11690000</v>
      </c>
      <c r="D28" s="3">
        <v>11590000</v>
      </c>
      <c r="E28" s="40">
        <v>11290000</v>
      </c>
      <c r="F28" s="39">
        <v>11690000</v>
      </c>
      <c r="G28" s="4" t="s">
        <v>198</v>
      </c>
    </row>
    <row r="29" spans="1:7" x14ac:dyDescent="0.2">
      <c r="A29" t="s">
        <v>199</v>
      </c>
      <c r="B29" s="3">
        <v>14290000</v>
      </c>
      <c r="C29" s="3">
        <v>14290000</v>
      </c>
      <c r="D29" s="3">
        <v>14190000</v>
      </c>
      <c r="E29" s="40">
        <v>13890000</v>
      </c>
      <c r="F29" s="39">
        <v>14390000</v>
      </c>
      <c r="G29" s="4">
        <v>14390000</v>
      </c>
    </row>
    <row r="30" spans="1:7" x14ac:dyDescent="0.2">
      <c r="A30" t="s">
        <v>119</v>
      </c>
      <c r="B30" s="37">
        <v>22290000</v>
      </c>
      <c r="C30" s="37">
        <v>22290000</v>
      </c>
      <c r="D30" s="25">
        <v>22990000</v>
      </c>
      <c r="E30" s="40">
        <v>21770000</v>
      </c>
      <c r="F30" s="40">
        <v>22590000</v>
      </c>
      <c r="G30" s="4">
        <v>22990000</v>
      </c>
    </row>
    <row r="31" spans="1:7" x14ac:dyDescent="0.2">
      <c r="A31" t="s">
        <v>120</v>
      </c>
      <c r="B31" s="37">
        <v>5740000</v>
      </c>
      <c r="C31" s="37">
        <v>5740000</v>
      </c>
      <c r="D31" s="39">
        <v>5690000</v>
      </c>
      <c r="E31" s="38">
        <v>5690000</v>
      </c>
      <c r="F31" s="40">
        <v>5650000</v>
      </c>
      <c r="G31" s="4">
        <v>5450000</v>
      </c>
    </row>
    <row r="32" spans="1:7" x14ac:dyDescent="0.2">
      <c r="A32" t="s">
        <v>162</v>
      </c>
      <c r="B32" s="37">
        <v>4590000</v>
      </c>
      <c r="C32" s="37">
        <v>4590000</v>
      </c>
      <c r="D32" s="40">
        <v>4590000</v>
      </c>
      <c r="E32" s="40">
        <v>4590000</v>
      </c>
      <c r="F32" s="40">
        <v>4590000</v>
      </c>
      <c r="G32" s="4">
        <v>4590000</v>
      </c>
    </row>
    <row r="33" spans="1:7" x14ac:dyDescent="0.2">
      <c r="A33" t="s">
        <v>163</v>
      </c>
      <c r="B33" s="37">
        <v>3390000</v>
      </c>
      <c r="C33" s="37">
        <v>3390000</v>
      </c>
      <c r="D33" s="40">
        <v>3390000</v>
      </c>
      <c r="E33" s="40">
        <v>3290000</v>
      </c>
      <c r="F33" s="40">
        <v>3290000</v>
      </c>
      <c r="G33" s="4">
        <v>3360000</v>
      </c>
    </row>
    <row r="34" spans="1:7" x14ac:dyDescent="0.2">
      <c r="A34" t="s">
        <v>121</v>
      </c>
      <c r="B34" s="37">
        <v>3990000</v>
      </c>
      <c r="C34" s="37">
        <v>3990000</v>
      </c>
      <c r="D34" s="43">
        <v>3990000</v>
      </c>
      <c r="E34" s="38">
        <v>3890000</v>
      </c>
      <c r="F34" s="39">
        <v>3790000</v>
      </c>
      <c r="G34" s="4" t="s">
        <v>31</v>
      </c>
    </row>
    <row r="35" spans="1:7" x14ac:dyDescent="0.2">
      <c r="A35" t="s">
        <v>123</v>
      </c>
      <c r="B35" s="37">
        <v>17990000</v>
      </c>
      <c r="C35" s="37">
        <v>17990000</v>
      </c>
      <c r="D35" s="39">
        <v>17990000</v>
      </c>
      <c r="E35" s="37"/>
      <c r="F35" s="39">
        <v>18090000</v>
      </c>
      <c r="G35" s="4">
        <v>17490000</v>
      </c>
    </row>
    <row r="36" spans="1:7" x14ac:dyDescent="0.2">
      <c r="A36" t="s">
        <v>165</v>
      </c>
      <c r="B36" s="37">
        <v>24290000</v>
      </c>
      <c r="C36" s="25">
        <v>24290000</v>
      </c>
      <c r="D36" s="25">
        <v>24290000</v>
      </c>
      <c r="E36" s="37"/>
      <c r="F36" s="34">
        <v>24290000</v>
      </c>
      <c r="G36" s="4">
        <v>24490000</v>
      </c>
    </row>
    <row r="37" spans="1:7" x14ac:dyDescent="0.2">
      <c r="A37" t="s">
        <v>214</v>
      </c>
      <c r="B37" s="37">
        <v>27490000</v>
      </c>
      <c r="C37" s="37" t="s">
        <v>31</v>
      </c>
      <c r="D37" s="39">
        <v>27490000</v>
      </c>
      <c r="E37" s="37"/>
      <c r="F37" s="39">
        <v>27590000</v>
      </c>
      <c r="G37" s="4">
        <v>27190000</v>
      </c>
    </row>
    <row r="38" spans="1:7" x14ac:dyDescent="0.2">
      <c r="A38" t="s">
        <v>215</v>
      </c>
      <c r="B38" s="37">
        <v>32590000</v>
      </c>
      <c r="C38" s="37" t="s">
        <v>31</v>
      </c>
      <c r="D38" s="25">
        <v>31190000</v>
      </c>
      <c r="E38" s="37"/>
      <c r="F38" s="34">
        <v>32990000</v>
      </c>
      <c r="G38" s="4">
        <v>30190000</v>
      </c>
    </row>
    <row r="39" spans="1:7" x14ac:dyDescent="0.2">
      <c r="A39" t="s">
        <v>168</v>
      </c>
      <c r="B39" s="3" t="s">
        <v>31</v>
      </c>
      <c r="C39" s="37" t="s">
        <v>31</v>
      </c>
      <c r="D39" s="25">
        <v>35790000</v>
      </c>
      <c r="E39" s="37"/>
      <c r="F39" s="39">
        <v>39990000</v>
      </c>
      <c r="G39" s="39" t="s">
        <v>31</v>
      </c>
    </row>
  </sheetData>
  <pageMargins left="0.7" right="0.7" top="0.75" bottom="0.75" header="0.3" footer="0.3"/>
  <pageSetup paperSize="9" orientation="portrait" horizontalDpi="0" verticalDpi="0"/>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54F3-6EAF-4169-AD44-DBD6624F934D}">
  <sheetPr codeName="Sheet35"/>
  <dimension ref="A1:K39"/>
  <sheetViews>
    <sheetView zoomScale="130" zoomScaleNormal="13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
        <v>22390000</v>
      </c>
      <c r="C2" s="3">
        <v>22290000</v>
      </c>
      <c r="D2" s="43">
        <v>21590000</v>
      </c>
      <c r="E2" s="40">
        <v>21990000</v>
      </c>
      <c r="F2" s="38">
        <v>21590000</v>
      </c>
      <c r="G2" s="4">
        <v>21490000</v>
      </c>
    </row>
    <row r="3" spans="1:11" x14ac:dyDescent="0.2">
      <c r="A3" t="s">
        <v>135</v>
      </c>
      <c r="B3" s="3">
        <v>25790000</v>
      </c>
      <c r="C3" s="3">
        <v>25390000</v>
      </c>
      <c r="D3" s="42">
        <v>24790000</v>
      </c>
      <c r="E3" s="40">
        <v>24990000</v>
      </c>
      <c r="F3" s="38">
        <v>24790000</v>
      </c>
      <c r="G3" s="4">
        <v>24890000</v>
      </c>
    </row>
    <row r="4" spans="1:11" x14ac:dyDescent="0.2">
      <c r="A4" t="s">
        <v>136</v>
      </c>
      <c r="B4" s="3">
        <v>28390000</v>
      </c>
      <c r="C4" s="3">
        <v>28590000</v>
      </c>
      <c r="D4" s="42">
        <v>27990000</v>
      </c>
      <c r="E4" s="40">
        <v>28190000</v>
      </c>
      <c r="F4" s="40">
        <v>27790000</v>
      </c>
      <c r="G4" s="4">
        <v>27790000</v>
      </c>
    </row>
    <row r="5" spans="1:11" x14ac:dyDescent="0.2">
      <c r="A5" t="s">
        <v>137</v>
      </c>
      <c r="B5" s="3">
        <v>34390000</v>
      </c>
      <c r="C5" s="3">
        <v>34190000</v>
      </c>
      <c r="D5" s="43">
        <v>33490000</v>
      </c>
      <c r="E5" s="40">
        <v>32990000</v>
      </c>
      <c r="F5" s="40">
        <v>33190000</v>
      </c>
      <c r="G5" s="3">
        <v>33190000</v>
      </c>
    </row>
    <row r="6" spans="1:11" x14ac:dyDescent="0.2">
      <c r="A6" t="s">
        <v>102</v>
      </c>
      <c r="B6" s="3">
        <v>19690000</v>
      </c>
      <c r="C6" s="3">
        <v>19890000</v>
      </c>
      <c r="D6" s="43">
        <v>19490000</v>
      </c>
      <c r="E6" s="40">
        <v>19490000</v>
      </c>
      <c r="F6" s="40">
        <v>19490000</v>
      </c>
      <c r="G6" s="3">
        <v>19190000</v>
      </c>
    </row>
    <row r="7" spans="1:11" x14ac:dyDescent="0.2">
      <c r="A7" t="s">
        <v>103</v>
      </c>
      <c r="B7" s="37">
        <v>22590000</v>
      </c>
      <c r="C7" s="37">
        <v>22590000</v>
      </c>
      <c r="D7" s="43">
        <v>22590000</v>
      </c>
      <c r="E7" s="40">
        <v>22490000</v>
      </c>
      <c r="F7" s="40">
        <v>22490000</v>
      </c>
      <c r="G7" s="3">
        <v>22190000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
        <v>29290000</v>
      </c>
      <c r="C9" s="3">
        <v>29590000</v>
      </c>
      <c r="D9" s="25">
        <v>29290000</v>
      </c>
      <c r="E9" s="40" t="s">
        <v>31</v>
      </c>
      <c r="F9" s="40">
        <v>29190000</v>
      </c>
      <c r="G9" s="3">
        <v>28890000</v>
      </c>
      <c r="H9" t="s">
        <v>208</v>
      </c>
      <c r="I9" t="s">
        <v>2</v>
      </c>
      <c r="J9" t="s">
        <v>180</v>
      </c>
      <c r="K9" s="35" t="b">
        <v>1</v>
      </c>
    </row>
    <row r="10" spans="1:11" x14ac:dyDescent="0.2">
      <c r="A10" t="s">
        <v>34</v>
      </c>
      <c r="B10" s="3">
        <v>19790000</v>
      </c>
      <c r="C10" s="3">
        <v>19990000</v>
      </c>
      <c r="D10" s="25">
        <v>19690000</v>
      </c>
      <c r="E10" s="40">
        <v>18990000</v>
      </c>
      <c r="F10" s="39">
        <v>19690000</v>
      </c>
      <c r="G10" s="4">
        <v>20090000</v>
      </c>
      <c r="I10" t="s">
        <v>6</v>
      </c>
      <c r="J10" t="s">
        <v>181</v>
      </c>
      <c r="K10" s="35" t="b">
        <v>1</v>
      </c>
    </row>
    <row r="11" spans="1:11" x14ac:dyDescent="0.2">
      <c r="A11" t="s">
        <v>40</v>
      </c>
      <c r="B11" s="3">
        <v>17190000</v>
      </c>
      <c r="C11" s="3">
        <v>17190000</v>
      </c>
      <c r="D11" s="40">
        <v>16990000</v>
      </c>
      <c r="E11" s="37" t="s">
        <v>31</v>
      </c>
      <c r="F11" s="39">
        <v>16850000</v>
      </c>
      <c r="G11" s="4">
        <v>17290000</v>
      </c>
      <c r="I11" t="s">
        <v>3</v>
      </c>
      <c r="J11" t="s">
        <v>143</v>
      </c>
      <c r="K11" s="35" t="b">
        <v>1</v>
      </c>
    </row>
    <row r="12" spans="1:11" x14ac:dyDescent="0.2">
      <c r="A12" t="s">
        <v>37</v>
      </c>
      <c r="B12" s="3">
        <v>13590000</v>
      </c>
      <c r="C12" s="3">
        <v>13790000</v>
      </c>
      <c r="D12" s="39">
        <v>13590000</v>
      </c>
      <c r="E12" s="40">
        <v>13290000</v>
      </c>
      <c r="F12" s="39">
        <v>13390000</v>
      </c>
      <c r="G12" s="4" t="s">
        <v>213</v>
      </c>
      <c r="I12" t="s">
        <v>149</v>
      </c>
      <c r="J12" t="s">
        <v>150</v>
      </c>
      <c r="K12" s="35" t="b">
        <v>1</v>
      </c>
    </row>
    <row r="13" spans="1:11" x14ac:dyDescent="0.2">
      <c r="A13" t="s">
        <v>42</v>
      </c>
      <c r="B13" s="3">
        <v>10990000</v>
      </c>
      <c r="C13" s="3">
        <v>11590000</v>
      </c>
      <c r="D13" s="25" t="s">
        <v>31</v>
      </c>
      <c r="E13" s="37">
        <v>10990000</v>
      </c>
      <c r="F13" s="39">
        <v>10890000</v>
      </c>
      <c r="G13" s="4">
        <v>12290000</v>
      </c>
    </row>
    <row r="14" spans="1:11" x14ac:dyDescent="0.2">
      <c r="A14" t="s">
        <v>46</v>
      </c>
      <c r="B14" s="3">
        <v>8890000</v>
      </c>
      <c r="C14" s="3">
        <v>8990000</v>
      </c>
      <c r="D14" s="25">
        <v>8790000</v>
      </c>
      <c r="E14" s="40">
        <v>8490000</v>
      </c>
      <c r="F14" s="34">
        <v>8890000</v>
      </c>
      <c r="G14" s="4" t="s">
        <v>31</v>
      </c>
    </row>
    <row r="15" spans="1:11" x14ac:dyDescent="0.2">
      <c r="A15" t="s">
        <v>138</v>
      </c>
      <c r="B15" s="3">
        <v>13990000</v>
      </c>
      <c r="C15" s="3">
        <v>13990000</v>
      </c>
      <c r="D15" s="25">
        <v>13990000</v>
      </c>
      <c r="E15" s="37" t="s">
        <v>31</v>
      </c>
      <c r="F15" s="39">
        <v>13990000</v>
      </c>
      <c r="G15" s="4">
        <v>13690000</v>
      </c>
    </row>
    <row r="16" spans="1:11" x14ac:dyDescent="0.2">
      <c r="A16" t="s">
        <v>109</v>
      </c>
      <c r="B16" s="3">
        <v>8990000</v>
      </c>
      <c r="C16" s="3">
        <v>8990000</v>
      </c>
      <c r="D16" s="3">
        <v>8890000</v>
      </c>
      <c r="E16" s="38">
        <v>8690000</v>
      </c>
      <c r="F16" s="39">
        <v>8750000</v>
      </c>
      <c r="G16" s="4">
        <v>8550000</v>
      </c>
    </row>
    <row r="17" spans="1:7" x14ac:dyDescent="0.2">
      <c r="A17" t="s">
        <v>110</v>
      </c>
      <c r="B17" s="3">
        <v>7090000</v>
      </c>
      <c r="C17" s="3">
        <v>7090000</v>
      </c>
      <c r="D17" s="25">
        <v>7050000</v>
      </c>
      <c r="E17" s="40">
        <v>6990000</v>
      </c>
      <c r="F17" s="39">
        <v>7050000</v>
      </c>
      <c r="G17" s="4">
        <v>7090000</v>
      </c>
    </row>
    <row r="18" spans="1:7" x14ac:dyDescent="0.2">
      <c r="A18" t="s">
        <v>171</v>
      </c>
      <c r="B18" s="37">
        <v>14990000</v>
      </c>
      <c r="C18" s="37">
        <v>14990000</v>
      </c>
      <c r="D18" s="25">
        <v>14890000</v>
      </c>
      <c r="E18" s="38">
        <v>14345000</v>
      </c>
      <c r="F18" s="39">
        <v>14990000</v>
      </c>
      <c r="G18" s="4">
        <v>14490000</v>
      </c>
    </row>
    <row r="19" spans="1:7" x14ac:dyDescent="0.2">
      <c r="A19" t="s">
        <v>172</v>
      </c>
      <c r="B19" s="37">
        <v>20590000</v>
      </c>
      <c r="C19" s="37">
        <v>20590000</v>
      </c>
      <c r="D19" s="25">
        <v>20690000</v>
      </c>
      <c r="E19" s="40">
        <v>21275000</v>
      </c>
      <c r="F19" s="39">
        <v>20590000</v>
      </c>
      <c r="G19" s="3">
        <v>20390000</v>
      </c>
    </row>
    <row r="20" spans="1:7" x14ac:dyDescent="0.2">
      <c r="A20" t="s">
        <v>146</v>
      </c>
      <c r="B20" s="3">
        <v>27690000</v>
      </c>
      <c r="C20" s="3">
        <v>27690000</v>
      </c>
      <c r="D20" s="25">
        <v>27490000</v>
      </c>
      <c r="E20" s="40">
        <v>26918000</v>
      </c>
      <c r="F20" s="39">
        <v>27590000</v>
      </c>
      <c r="G20" s="4">
        <v>27190000</v>
      </c>
    </row>
    <row r="21" spans="1:7" x14ac:dyDescent="0.2">
      <c r="A21" t="s">
        <v>148</v>
      </c>
      <c r="B21" s="3">
        <v>36790000</v>
      </c>
      <c r="C21" s="3">
        <v>36790000</v>
      </c>
      <c r="D21" s="25">
        <v>36790000</v>
      </c>
      <c r="E21" s="40">
        <v>36490000</v>
      </c>
      <c r="F21" s="39">
        <v>36990000</v>
      </c>
      <c r="G21" s="4">
        <v>36490000</v>
      </c>
    </row>
    <row r="22" spans="1:7" x14ac:dyDescent="0.2">
      <c r="A22" t="s">
        <v>209</v>
      </c>
      <c r="B22" s="3">
        <v>5590000</v>
      </c>
      <c r="C22" s="3">
        <v>5590000</v>
      </c>
      <c r="D22" s="25">
        <v>5790000</v>
      </c>
      <c r="E22" s="40">
        <v>5790000</v>
      </c>
      <c r="F22" s="34">
        <v>5890000</v>
      </c>
      <c r="G22" s="4">
        <v>5790000</v>
      </c>
    </row>
    <row r="23" spans="1:7" x14ac:dyDescent="0.2">
      <c r="A23" t="s">
        <v>210</v>
      </c>
      <c r="B23" s="3">
        <v>6990000</v>
      </c>
      <c r="C23" s="3">
        <v>6990000</v>
      </c>
      <c r="D23" s="25">
        <v>7090000</v>
      </c>
      <c r="E23" s="40">
        <v>7290000</v>
      </c>
      <c r="F23" s="34">
        <v>7190000</v>
      </c>
      <c r="G23" s="3">
        <v>7290000</v>
      </c>
    </row>
    <row r="24" spans="1:7" x14ac:dyDescent="0.2">
      <c r="A24" t="s">
        <v>211</v>
      </c>
      <c r="B24" s="3">
        <v>5990000</v>
      </c>
      <c r="C24" s="3">
        <v>5990000</v>
      </c>
      <c r="D24" s="25">
        <v>6590000</v>
      </c>
      <c r="E24" s="40">
        <v>6590000</v>
      </c>
      <c r="F24" s="34">
        <v>6490000</v>
      </c>
      <c r="G24" s="4">
        <v>6590000</v>
      </c>
    </row>
    <row r="25" spans="1:7" x14ac:dyDescent="0.2">
      <c r="A25" t="s">
        <v>212</v>
      </c>
      <c r="B25" s="3">
        <v>7790000</v>
      </c>
      <c r="C25" s="3">
        <v>7790000</v>
      </c>
      <c r="D25" s="25">
        <v>7890000</v>
      </c>
      <c r="E25" s="40">
        <v>7990000</v>
      </c>
      <c r="F25" s="39">
        <v>8090000</v>
      </c>
      <c r="G25" s="4" t="s">
        <v>205</v>
      </c>
    </row>
    <row r="26" spans="1:7" x14ac:dyDescent="0.2">
      <c r="A26" t="s">
        <v>195</v>
      </c>
      <c r="B26" s="37">
        <v>10790000</v>
      </c>
      <c r="C26" s="37">
        <v>10790000</v>
      </c>
      <c r="D26" s="25">
        <v>10790000</v>
      </c>
      <c r="E26" s="40">
        <v>10490000</v>
      </c>
      <c r="F26" s="39">
        <v>10890000</v>
      </c>
      <c r="G26" s="4">
        <v>10990000</v>
      </c>
    </row>
    <row r="27" spans="1:7" x14ac:dyDescent="0.2">
      <c r="A27" t="s">
        <v>196</v>
      </c>
      <c r="B27" s="37">
        <v>13390000</v>
      </c>
      <c r="C27" s="25">
        <v>13390000</v>
      </c>
      <c r="D27" s="25">
        <v>13390000</v>
      </c>
      <c r="E27" s="40">
        <v>12990000</v>
      </c>
      <c r="F27" s="39">
        <v>13590000</v>
      </c>
      <c r="G27" s="4">
        <v>13590000</v>
      </c>
    </row>
    <row r="28" spans="1:7" x14ac:dyDescent="0.2">
      <c r="A28" t="s">
        <v>197</v>
      </c>
      <c r="B28" s="3">
        <v>11590000</v>
      </c>
      <c r="C28" s="3">
        <v>11590000</v>
      </c>
      <c r="D28" s="25">
        <v>11590000</v>
      </c>
      <c r="E28" s="40">
        <v>11290000</v>
      </c>
      <c r="F28" s="39">
        <v>11690000</v>
      </c>
      <c r="G28" s="4" t="s">
        <v>198</v>
      </c>
    </row>
    <row r="29" spans="1:7" x14ac:dyDescent="0.2">
      <c r="A29" t="s">
        <v>199</v>
      </c>
      <c r="B29" s="3">
        <v>14190000</v>
      </c>
      <c r="C29" s="3">
        <v>14190000</v>
      </c>
      <c r="D29" s="25">
        <v>14190000</v>
      </c>
      <c r="E29" s="40">
        <v>13890000</v>
      </c>
      <c r="F29" s="39">
        <v>14390000</v>
      </c>
      <c r="G29" s="4">
        <v>14390000</v>
      </c>
    </row>
    <row r="30" spans="1:7" x14ac:dyDescent="0.2">
      <c r="A30" t="s">
        <v>119</v>
      </c>
      <c r="B30" s="3">
        <v>21990000</v>
      </c>
      <c r="C30" s="3">
        <v>21990000</v>
      </c>
      <c r="D30" s="25">
        <v>22990000</v>
      </c>
      <c r="E30" s="38">
        <v>21470000</v>
      </c>
      <c r="F30" s="38">
        <v>22490000</v>
      </c>
      <c r="G30" s="4">
        <v>22990000</v>
      </c>
    </row>
    <row r="31" spans="1:7" x14ac:dyDescent="0.2">
      <c r="A31" t="s">
        <v>120</v>
      </c>
      <c r="B31" s="3">
        <v>5590000</v>
      </c>
      <c r="C31" s="3">
        <v>5590000</v>
      </c>
      <c r="D31" s="34">
        <v>5590000</v>
      </c>
      <c r="E31" s="38">
        <v>5290000</v>
      </c>
      <c r="F31" s="40">
        <v>5690000</v>
      </c>
      <c r="G31" s="4">
        <v>5450000</v>
      </c>
    </row>
    <row r="32" spans="1:7" x14ac:dyDescent="0.2">
      <c r="A32" t="s">
        <v>162</v>
      </c>
      <c r="B32" s="37">
        <v>4590000</v>
      </c>
      <c r="C32" s="37">
        <v>4590000</v>
      </c>
      <c r="D32" s="40">
        <v>4590000</v>
      </c>
      <c r="E32" s="40">
        <v>4590000</v>
      </c>
      <c r="F32" s="40">
        <v>4590000</v>
      </c>
      <c r="G32" s="4">
        <v>4590000</v>
      </c>
    </row>
    <row r="33" spans="1:7" x14ac:dyDescent="0.2">
      <c r="A33" t="s">
        <v>163</v>
      </c>
      <c r="B33" s="3">
        <v>3290000</v>
      </c>
      <c r="C33" s="3">
        <v>3290000</v>
      </c>
      <c r="D33" s="38">
        <v>3290000</v>
      </c>
      <c r="E33" s="40">
        <v>3290000</v>
      </c>
      <c r="F33" s="40">
        <v>3290000</v>
      </c>
      <c r="G33" s="4">
        <v>3360000</v>
      </c>
    </row>
    <row r="34" spans="1:7" x14ac:dyDescent="0.2">
      <c r="A34" t="s">
        <v>121</v>
      </c>
      <c r="B34" s="3">
        <v>3790000</v>
      </c>
      <c r="C34" s="3">
        <v>3790000</v>
      </c>
      <c r="D34" s="42">
        <v>3590000</v>
      </c>
      <c r="E34" s="40">
        <v>3890000</v>
      </c>
      <c r="F34" s="39">
        <v>3790000</v>
      </c>
      <c r="G34" s="4" t="s">
        <v>31</v>
      </c>
    </row>
    <row r="35" spans="1:7" x14ac:dyDescent="0.2">
      <c r="A35" t="s">
        <v>123</v>
      </c>
      <c r="B35" s="3">
        <v>18090000</v>
      </c>
      <c r="C35" s="3">
        <v>18090000</v>
      </c>
      <c r="D35" s="39">
        <v>17990000</v>
      </c>
      <c r="E35" s="37"/>
      <c r="F35" s="39">
        <v>18090000</v>
      </c>
      <c r="G35" s="4">
        <v>17490000</v>
      </c>
    </row>
    <row r="36" spans="1:7" x14ac:dyDescent="0.2">
      <c r="A36" t="s">
        <v>165</v>
      </c>
      <c r="B36" s="3">
        <v>24390000</v>
      </c>
      <c r="C36" s="3">
        <v>24390000</v>
      </c>
      <c r="D36" s="3">
        <v>24190000</v>
      </c>
      <c r="E36" s="37"/>
      <c r="F36" s="39">
        <v>24290000</v>
      </c>
      <c r="G36" s="3">
        <v>23990000</v>
      </c>
    </row>
    <row r="37" spans="1:7" x14ac:dyDescent="0.2">
      <c r="A37" t="s">
        <v>214</v>
      </c>
      <c r="B37" s="37">
        <v>27490000</v>
      </c>
      <c r="C37" s="37" t="s">
        <v>31</v>
      </c>
      <c r="D37" s="34">
        <v>27290000</v>
      </c>
      <c r="E37" s="37"/>
      <c r="F37" s="39">
        <v>27590000</v>
      </c>
      <c r="G37" s="3">
        <v>27090000</v>
      </c>
    </row>
    <row r="38" spans="1:7" x14ac:dyDescent="0.2">
      <c r="A38" t="s">
        <v>215</v>
      </c>
      <c r="B38" s="3">
        <v>32490000</v>
      </c>
      <c r="C38" s="37" t="s">
        <v>31</v>
      </c>
      <c r="D38" s="25">
        <v>32490000</v>
      </c>
      <c r="E38" s="37"/>
      <c r="F38" s="34">
        <v>32990000</v>
      </c>
      <c r="G38" s="4">
        <v>30190000</v>
      </c>
    </row>
    <row r="39" spans="1:7" x14ac:dyDescent="0.2">
      <c r="A39" t="s">
        <v>168</v>
      </c>
      <c r="B39" s="3" t="s">
        <v>31</v>
      </c>
      <c r="C39" s="37" t="s">
        <v>31</v>
      </c>
      <c r="D39" s="25" t="s">
        <v>31</v>
      </c>
      <c r="E39" s="37"/>
      <c r="F39" s="37" t="s">
        <v>31</v>
      </c>
      <c r="G39" s="39" t="s">
        <v>31</v>
      </c>
    </row>
  </sheetData>
  <pageMargins left="0.7" right="0.7" top="0.75" bottom="0.75" header="0.3" footer="0.3"/>
  <pageSetup paperSize="9" orientation="portrait" horizontalDpi="0" verticalDpi="0"/>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F32F-4A1F-5E44-A59E-6E4F33AB2F5E}">
  <sheetPr codeName="Sheet36"/>
  <dimension ref="A1:K39"/>
  <sheetViews>
    <sheetView zoomScale="188" zoomScaleNormal="188"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
        <v>22190000</v>
      </c>
      <c r="C2" s="3">
        <v>22290000</v>
      </c>
      <c r="D2" s="43">
        <v>21590000</v>
      </c>
      <c r="E2" s="40">
        <v>21990000</v>
      </c>
      <c r="F2" s="38">
        <v>21590000</v>
      </c>
      <c r="G2" s="4">
        <v>21490000</v>
      </c>
    </row>
    <row r="3" spans="1:11" x14ac:dyDescent="0.2">
      <c r="A3" t="s">
        <v>135</v>
      </c>
      <c r="B3" s="3">
        <v>25190000</v>
      </c>
      <c r="C3" s="3">
        <v>25390000</v>
      </c>
      <c r="D3" s="42">
        <v>24890000</v>
      </c>
      <c r="E3" s="40">
        <v>24990000</v>
      </c>
      <c r="F3" s="40">
        <v>24790000</v>
      </c>
      <c r="G3" s="4">
        <v>24890000</v>
      </c>
    </row>
    <row r="4" spans="1:11" x14ac:dyDescent="0.2">
      <c r="A4" t="s">
        <v>136</v>
      </c>
      <c r="B4" s="3">
        <v>28490000</v>
      </c>
      <c r="C4" s="3">
        <v>28590000</v>
      </c>
      <c r="D4" s="43">
        <v>27990000</v>
      </c>
      <c r="E4" s="40">
        <v>28190000</v>
      </c>
      <c r="F4" s="40">
        <v>27790000</v>
      </c>
      <c r="G4" s="4">
        <v>27790000</v>
      </c>
    </row>
    <row r="5" spans="1:11" x14ac:dyDescent="0.2">
      <c r="A5" t="s">
        <v>137</v>
      </c>
      <c r="B5" s="3">
        <v>33890000</v>
      </c>
      <c r="C5" s="3">
        <v>34090000</v>
      </c>
      <c r="D5" s="42">
        <v>33390000</v>
      </c>
      <c r="E5" s="40">
        <v>32990000</v>
      </c>
      <c r="F5" s="38">
        <v>33090000</v>
      </c>
      <c r="G5" s="3">
        <v>32990000</v>
      </c>
    </row>
    <row r="6" spans="1:11" x14ac:dyDescent="0.2">
      <c r="A6" t="s">
        <v>102</v>
      </c>
      <c r="B6" s="37">
        <v>19690000</v>
      </c>
      <c r="C6" s="42">
        <v>19890000</v>
      </c>
      <c r="D6" s="42">
        <v>19390000</v>
      </c>
      <c r="E6" s="40">
        <v>19490000</v>
      </c>
      <c r="F6" s="38">
        <v>19390000</v>
      </c>
      <c r="G6" s="3">
        <v>18990000</v>
      </c>
    </row>
    <row r="7" spans="1:11" x14ac:dyDescent="0.2">
      <c r="A7" t="s">
        <v>103</v>
      </c>
      <c r="B7" s="37">
        <v>22590000</v>
      </c>
      <c r="C7" s="42">
        <v>22790000</v>
      </c>
      <c r="D7" s="43">
        <v>22590000</v>
      </c>
      <c r="E7" s="40">
        <v>22490000</v>
      </c>
      <c r="F7" s="38">
        <v>22390000</v>
      </c>
      <c r="G7" s="3">
        <v>22190000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7">
        <v>29290000</v>
      </c>
      <c r="C9" s="37">
        <v>29290000</v>
      </c>
      <c r="D9" s="25">
        <v>29290000</v>
      </c>
      <c r="E9" s="40" t="s">
        <v>31</v>
      </c>
      <c r="F9" s="38">
        <v>28490000</v>
      </c>
      <c r="G9" s="3">
        <v>28490000</v>
      </c>
      <c r="H9" t="s">
        <v>208</v>
      </c>
      <c r="I9" t="s">
        <v>2</v>
      </c>
      <c r="J9" t="s">
        <v>180</v>
      </c>
      <c r="K9" s="35" t="b">
        <v>1</v>
      </c>
    </row>
    <row r="10" spans="1:11" x14ac:dyDescent="0.2">
      <c r="A10" t="s">
        <v>34</v>
      </c>
      <c r="B10" s="3">
        <v>19690000</v>
      </c>
      <c r="C10" s="3">
        <v>19990000</v>
      </c>
      <c r="D10" s="25">
        <v>19690000</v>
      </c>
      <c r="E10" s="40">
        <v>18990000</v>
      </c>
      <c r="F10" s="39">
        <v>19690000</v>
      </c>
      <c r="G10" s="3">
        <v>19890000</v>
      </c>
      <c r="I10" t="s">
        <v>6</v>
      </c>
      <c r="J10" t="s">
        <v>181</v>
      </c>
      <c r="K10" s="35" t="b">
        <v>1</v>
      </c>
    </row>
    <row r="11" spans="1:11" x14ac:dyDescent="0.2">
      <c r="A11" t="s">
        <v>40</v>
      </c>
      <c r="B11" s="3">
        <v>16990000</v>
      </c>
      <c r="C11" s="3">
        <v>17190000</v>
      </c>
      <c r="D11" s="40">
        <v>16990000</v>
      </c>
      <c r="E11" s="37" t="s">
        <v>31</v>
      </c>
      <c r="F11" s="39">
        <v>16850000</v>
      </c>
      <c r="G11" s="3">
        <v>17090000</v>
      </c>
      <c r="I11" t="s">
        <v>3</v>
      </c>
      <c r="J11" t="s">
        <v>143</v>
      </c>
      <c r="K11" s="35" t="b">
        <v>1</v>
      </c>
    </row>
    <row r="12" spans="1:11" x14ac:dyDescent="0.2">
      <c r="A12" t="s">
        <v>37</v>
      </c>
      <c r="B12" s="3">
        <v>13490000</v>
      </c>
      <c r="C12" s="3">
        <v>13690000</v>
      </c>
      <c r="D12" s="39">
        <v>13590000</v>
      </c>
      <c r="E12" s="40">
        <v>13290000</v>
      </c>
      <c r="F12" s="39">
        <v>13390000</v>
      </c>
      <c r="G12" s="4" t="s">
        <v>213</v>
      </c>
      <c r="I12" t="s">
        <v>149</v>
      </c>
      <c r="J12" t="s">
        <v>150</v>
      </c>
      <c r="K12" s="35" t="b">
        <v>1</v>
      </c>
    </row>
    <row r="13" spans="1:11" x14ac:dyDescent="0.2">
      <c r="A13" t="s">
        <v>42</v>
      </c>
      <c r="B13" s="3">
        <v>11990000</v>
      </c>
      <c r="C13" s="37" t="s">
        <v>31</v>
      </c>
      <c r="D13" s="25" t="s">
        <v>31</v>
      </c>
      <c r="E13" s="37">
        <v>10990000</v>
      </c>
      <c r="F13" s="39">
        <v>10890000</v>
      </c>
      <c r="G13" s="4">
        <v>12290000</v>
      </c>
    </row>
    <row r="14" spans="1:11" x14ac:dyDescent="0.2">
      <c r="A14" t="s">
        <v>46</v>
      </c>
      <c r="B14" s="37">
        <v>8890000</v>
      </c>
      <c r="C14" s="37">
        <v>8890000</v>
      </c>
      <c r="D14" s="3">
        <v>8990000</v>
      </c>
      <c r="E14" s="40">
        <v>8490000</v>
      </c>
      <c r="F14" s="39">
        <v>8890000</v>
      </c>
      <c r="G14" s="4" t="s">
        <v>31</v>
      </c>
    </row>
    <row r="15" spans="1:11" x14ac:dyDescent="0.2">
      <c r="A15" t="s">
        <v>138</v>
      </c>
      <c r="B15" s="3">
        <v>13990000</v>
      </c>
      <c r="C15" s="25">
        <v>13990000</v>
      </c>
      <c r="D15" s="25">
        <v>13990000</v>
      </c>
      <c r="E15" s="25">
        <v>13850000</v>
      </c>
      <c r="F15" s="34">
        <v>13890000</v>
      </c>
      <c r="G15" s="4">
        <v>13690000</v>
      </c>
    </row>
    <row r="16" spans="1:11" x14ac:dyDescent="0.2">
      <c r="A16" t="s">
        <v>109</v>
      </c>
      <c r="B16" s="3">
        <v>8590000</v>
      </c>
      <c r="C16" s="3">
        <v>8590000</v>
      </c>
      <c r="D16" s="3">
        <v>8690000</v>
      </c>
      <c r="E16" s="40">
        <v>8690000</v>
      </c>
      <c r="F16" s="34">
        <v>8690000</v>
      </c>
      <c r="G16" s="4">
        <v>8590000</v>
      </c>
    </row>
    <row r="17" spans="1:7" x14ac:dyDescent="0.2">
      <c r="A17" t="s">
        <v>110</v>
      </c>
      <c r="B17" s="3">
        <v>6990000</v>
      </c>
      <c r="C17" s="3">
        <v>6990000</v>
      </c>
      <c r="D17" s="25">
        <v>7050000</v>
      </c>
      <c r="E17" s="40">
        <v>6990000</v>
      </c>
      <c r="F17" s="34">
        <v>6990000</v>
      </c>
      <c r="G17" s="3">
        <v>6990000</v>
      </c>
    </row>
    <row r="18" spans="1:7" x14ac:dyDescent="0.2">
      <c r="A18" t="s">
        <v>171</v>
      </c>
      <c r="B18" s="3">
        <v>14890000</v>
      </c>
      <c r="C18" s="3">
        <v>14890000</v>
      </c>
      <c r="D18" s="25">
        <v>14890000</v>
      </c>
      <c r="E18" s="40">
        <v>14345000</v>
      </c>
      <c r="F18" s="39">
        <v>14990000</v>
      </c>
      <c r="G18" s="3">
        <v>14190000</v>
      </c>
    </row>
    <row r="19" spans="1:7" x14ac:dyDescent="0.2">
      <c r="A19" t="s">
        <v>172</v>
      </c>
      <c r="B19" s="3">
        <v>20590000</v>
      </c>
      <c r="C19" s="3">
        <v>20590000</v>
      </c>
      <c r="D19" s="25">
        <v>20690000</v>
      </c>
      <c r="E19" s="40">
        <v>21275000</v>
      </c>
      <c r="F19" s="39">
        <v>20590000</v>
      </c>
      <c r="G19" s="4">
        <v>20390000</v>
      </c>
    </row>
    <row r="20" spans="1:7" x14ac:dyDescent="0.2">
      <c r="A20" t="s">
        <v>146</v>
      </c>
      <c r="B20" s="3">
        <v>27490000</v>
      </c>
      <c r="C20" s="3">
        <v>27490000</v>
      </c>
      <c r="D20" s="3">
        <v>27690000</v>
      </c>
      <c r="E20" s="40">
        <v>26918000</v>
      </c>
      <c r="F20" s="39">
        <v>27590000</v>
      </c>
      <c r="G20" s="3">
        <v>27090000</v>
      </c>
    </row>
    <row r="21" spans="1:7" x14ac:dyDescent="0.2">
      <c r="A21" t="s">
        <v>148</v>
      </c>
      <c r="B21" s="37">
        <v>36790000</v>
      </c>
      <c r="C21" s="37">
        <v>36790000</v>
      </c>
      <c r="D21" s="25">
        <v>36790000</v>
      </c>
      <c r="E21" s="40">
        <v>36490000</v>
      </c>
      <c r="F21" s="39">
        <v>36990000</v>
      </c>
      <c r="G21" s="4">
        <v>36490000</v>
      </c>
    </row>
    <row r="22" spans="1:7" x14ac:dyDescent="0.2">
      <c r="A22" t="s">
        <v>209</v>
      </c>
      <c r="B22" s="3">
        <v>5690000</v>
      </c>
      <c r="C22" s="3">
        <v>5690000</v>
      </c>
      <c r="D22" s="25">
        <v>5790000</v>
      </c>
      <c r="E22" s="40">
        <v>5790000</v>
      </c>
      <c r="F22" s="39">
        <v>5890000</v>
      </c>
      <c r="G22" s="4">
        <v>5790000</v>
      </c>
    </row>
    <row r="23" spans="1:7" x14ac:dyDescent="0.2">
      <c r="A23" t="s">
        <v>210</v>
      </c>
      <c r="B23" s="37">
        <v>6990000</v>
      </c>
      <c r="C23" s="37">
        <v>6990000</v>
      </c>
      <c r="D23" s="25">
        <v>7090000</v>
      </c>
      <c r="E23" s="40">
        <v>7290000</v>
      </c>
      <c r="F23" s="39">
        <v>7190000</v>
      </c>
      <c r="G23" s="4">
        <v>7290000</v>
      </c>
    </row>
    <row r="24" spans="1:7" x14ac:dyDescent="0.2">
      <c r="A24" t="s">
        <v>211</v>
      </c>
      <c r="B24" s="3">
        <v>6490000</v>
      </c>
      <c r="C24" s="3">
        <v>6490000</v>
      </c>
      <c r="D24" s="25">
        <v>6590000</v>
      </c>
      <c r="E24" s="40">
        <v>6590000</v>
      </c>
      <c r="F24" s="39">
        <v>6490000</v>
      </c>
      <c r="G24" s="4">
        <v>6590000</v>
      </c>
    </row>
    <row r="25" spans="1:7" x14ac:dyDescent="0.2">
      <c r="A25" t="s">
        <v>212</v>
      </c>
      <c r="B25" s="37">
        <v>7790000</v>
      </c>
      <c r="C25" s="37">
        <v>7790000</v>
      </c>
      <c r="D25" s="25">
        <v>7890000</v>
      </c>
      <c r="E25" s="40">
        <v>7990000</v>
      </c>
      <c r="F25" s="39">
        <v>8090000</v>
      </c>
      <c r="G25" s="4" t="s">
        <v>205</v>
      </c>
    </row>
    <row r="26" spans="1:7" x14ac:dyDescent="0.2">
      <c r="A26" t="s">
        <v>195</v>
      </c>
      <c r="B26" s="37">
        <v>10790000</v>
      </c>
      <c r="C26" s="37">
        <v>10790000</v>
      </c>
      <c r="D26" s="25">
        <v>10790000</v>
      </c>
      <c r="E26" s="40">
        <v>10490000</v>
      </c>
      <c r="F26" s="39">
        <v>10890000</v>
      </c>
      <c r="G26" s="4">
        <v>10990000</v>
      </c>
    </row>
    <row r="27" spans="1:7" x14ac:dyDescent="0.2">
      <c r="A27" t="s">
        <v>196</v>
      </c>
      <c r="B27" s="37">
        <v>13390000</v>
      </c>
      <c r="C27" s="25">
        <v>13390000</v>
      </c>
      <c r="D27" s="25">
        <v>13390000</v>
      </c>
      <c r="E27" s="40">
        <v>12990000</v>
      </c>
      <c r="F27" s="39">
        <v>13590000</v>
      </c>
      <c r="G27" s="4">
        <v>13590000</v>
      </c>
    </row>
    <row r="28" spans="1:7" x14ac:dyDescent="0.2">
      <c r="A28" t="s">
        <v>197</v>
      </c>
      <c r="B28" s="37">
        <v>11590000</v>
      </c>
      <c r="C28" s="37">
        <v>11590000</v>
      </c>
      <c r="D28" s="25">
        <v>11590000</v>
      </c>
      <c r="E28" s="40">
        <v>11290000</v>
      </c>
      <c r="F28" s="39">
        <v>11690000</v>
      </c>
      <c r="G28" s="4" t="s">
        <v>198</v>
      </c>
    </row>
    <row r="29" spans="1:7" x14ac:dyDescent="0.2">
      <c r="A29" t="s">
        <v>199</v>
      </c>
      <c r="B29" s="37">
        <v>14190000</v>
      </c>
      <c r="C29" s="37">
        <v>14190000</v>
      </c>
      <c r="D29" s="25">
        <v>14190000</v>
      </c>
      <c r="E29" s="40">
        <v>13890000</v>
      </c>
      <c r="F29" s="39">
        <v>14290000</v>
      </c>
      <c r="G29" s="4">
        <v>14390000</v>
      </c>
    </row>
    <row r="30" spans="1:7" x14ac:dyDescent="0.2">
      <c r="A30" t="s">
        <v>119</v>
      </c>
      <c r="B30" s="3">
        <v>22490000</v>
      </c>
      <c r="C30" s="3">
        <v>22490000</v>
      </c>
      <c r="D30" s="25">
        <v>22990000</v>
      </c>
      <c r="E30" s="38">
        <v>21690000</v>
      </c>
      <c r="F30" s="40">
        <v>22490000</v>
      </c>
      <c r="G30" s="4">
        <v>22990000</v>
      </c>
    </row>
    <row r="31" spans="1:7" x14ac:dyDescent="0.2">
      <c r="A31" t="s">
        <v>120</v>
      </c>
      <c r="B31" s="37">
        <v>5590000</v>
      </c>
      <c r="C31" s="37">
        <v>5590000</v>
      </c>
      <c r="D31" s="39">
        <v>5590000</v>
      </c>
      <c r="E31" s="40">
        <v>5290000</v>
      </c>
      <c r="F31" s="40">
        <v>5690000</v>
      </c>
      <c r="G31" s="4">
        <v>5450000</v>
      </c>
    </row>
    <row r="32" spans="1:7" x14ac:dyDescent="0.2">
      <c r="A32" t="s">
        <v>162</v>
      </c>
      <c r="B32" s="37">
        <v>4590000</v>
      </c>
      <c r="C32" s="37">
        <v>4590000</v>
      </c>
      <c r="D32" s="40">
        <v>4590000</v>
      </c>
      <c r="E32" s="40">
        <v>4590000</v>
      </c>
      <c r="F32" s="40">
        <v>4590000</v>
      </c>
      <c r="G32" s="4">
        <v>4590000</v>
      </c>
    </row>
    <row r="33" spans="1:7" x14ac:dyDescent="0.2">
      <c r="A33" t="s">
        <v>163</v>
      </c>
      <c r="B33" s="37">
        <v>3290000</v>
      </c>
      <c r="C33" s="37">
        <v>3290000</v>
      </c>
      <c r="D33" s="40">
        <v>3290000</v>
      </c>
      <c r="E33" s="40">
        <v>3290000</v>
      </c>
      <c r="F33" s="40">
        <v>3290000</v>
      </c>
      <c r="G33" s="4">
        <v>3360000</v>
      </c>
    </row>
    <row r="34" spans="1:7" x14ac:dyDescent="0.2">
      <c r="A34" t="s">
        <v>121</v>
      </c>
      <c r="B34" s="37">
        <v>3790000</v>
      </c>
      <c r="C34" s="37">
        <v>3790000</v>
      </c>
      <c r="D34" s="43">
        <v>3590000</v>
      </c>
      <c r="E34" s="40">
        <v>3890000</v>
      </c>
      <c r="F34" s="39">
        <v>3790000</v>
      </c>
      <c r="G34" s="4" t="s">
        <v>31</v>
      </c>
    </row>
    <row r="35" spans="1:7" x14ac:dyDescent="0.2">
      <c r="A35" t="s">
        <v>123</v>
      </c>
      <c r="B35" s="3">
        <v>17990000</v>
      </c>
      <c r="C35" s="3">
        <v>17990000</v>
      </c>
      <c r="D35" s="39">
        <v>17990000</v>
      </c>
      <c r="E35" s="37"/>
      <c r="F35" s="39">
        <v>18090000</v>
      </c>
      <c r="G35" s="4">
        <v>17490000</v>
      </c>
    </row>
    <row r="36" spans="1:7" x14ac:dyDescent="0.2">
      <c r="A36" t="s">
        <v>165</v>
      </c>
      <c r="B36" s="3">
        <v>24290000</v>
      </c>
      <c r="C36" s="3">
        <v>24290000</v>
      </c>
      <c r="D36" s="25">
        <v>24190000</v>
      </c>
      <c r="E36" s="37"/>
      <c r="F36" s="39">
        <v>24290000</v>
      </c>
      <c r="G36" s="4">
        <v>23990000</v>
      </c>
    </row>
    <row r="37" spans="1:7" x14ac:dyDescent="0.2">
      <c r="A37" t="s">
        <v>214</v>
      </c>
      <c r="B37" s="37">
        <v>27490000</v>
      </c>
      <c r="C37" s="37" t="s">
        <v>31</v>
      </c>
      <c r="D37" s="39">
        <v>27290000</v>
      </c>
      <c r="E37" s="37"/>
      <c r="F37" s="34">
        <v>27390000</v>
      </c>
      <c r="G37" s="4">
        <v>27090000</v>
      </c>
    </row>
    <row r="38" spans="1:7" x14ac:dyDescent="0.2">
      <c r="A38" t="s">
        <v>215</v>
      </c>
      <c r="B38" s="37">
        <v>32490000</v>
      </c>
      <c r="C38" s="37" t="s">
        <v>31</v>
      </c>
      <c r="D38" s="25">
        <v>32490000</v>
      </c>
      <c r="E38" s="37"/>
      <c r="F38" s="39">
        <v>32990000</v>
      </c>
      <c r="G38" s="4">
        <v>30190000</v>
      </c>
    </row>
    <row r="39" spans="1:7" x14ac:dyDescent="0.2">
      <c r="A39" t="s">
        <v>168</v>
      </c>
      <c r="B39" s="37" t="s">
        <v>31</v>
      </c>
      <c r="C39" s="37" t="s">
        <v>31</v>
      </c>
      <c r="D39" s="25" t="s">
        <v>31</v>
      </c>
      <c r="E39" s="37"/>
      <c r="F39" s="37">
        <v>38590000</v>
      </c>
      <c r="G39" s="39" t="s">
        <v>31</v>
      </c>
    </row>
  </sheetData>
  <pageMargins left="0.7" right="0.7" top="0.75" bottom="0.75" header="0.3" footer="0.3"/>
  <pageSetup paperSize="9" orientation="portrait" horizontalDpi="0" verticalDpi="0"/>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3E62-43C2-564E-96F4-E86336BC213E}">
  <sheetPr codeName="Sheet37"/>
  <dimension ref="A1:K39"/>
  <sheetViews>
    <sheetView zoomScale="118" zoomScaleNormal="172"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
        <v>21490000</v>
      </c>
      <c r="C2" s="3">
        <v>21490000</v>
      </c>
      <c r="D2" s="42">
        <v>21490000</v>
      </c>
      <c r="E2" s="38">
        <v>20790000</v>
      </c>
      <c r="F2" s="38">
        <v>21490000</v>
      </c>
      <c r="G2" s="3">
        <v>20790000</v>
      </c>
    </row>
    <row r="3" spans="1:11" x14ac:dyDescent="0.2">
      <c r="A3" t="s">
        <v>135</v>
      </c>
      <c r="B3" s="3">
        <v>24990000</v>
      </c>
      <c r="C3" s="25">
        <v>25190000</v>
      </c>
      <c r="D3" s="42">
        <v>24990000</v>
      </c>
      <c r="E3" s="38">
        <v>24790000</v>
      </c>
      <c r="F3" s="38">
        <v>24990000</v>
      </c>
      <c r="G3" s="3">
        <v>24390000</v>
      </c>
    </row>
    <row r="4" spans="1:11" x14ac:dyDescent="0.2">
      <c r="A4" t="s">
        <v>136</v>
      </c>
      <c r="B4" s="3">
        <v>27490000</v>
      </c>
      <c r="C4" s="3">
        <v>27490000</v>
      </c>
      <c r="D4" s="42">
        <v>27490000</v>
      </c>
      <c r="E4" s="38">
        <v>26990000</v>
      </c>
      <c r="F4" s="38">
        <v>27490000</v>
      </c>
      <c r="G4" s="3">
        <v>26690000</v>
      </c>
    </row>
    <row r="5" spans="1:11" x14ac:dyDescent="0.2">
      <c r="A5" t="s">
        <v>137</v>
      </c>
      <c r="B5" s="3">
        <v>33790000</v>
      </c>
      <c r="C5" s="3">
        <v>33990000</v>
      </c>
      <c r="D5" s="42">
        <v>33290000</v>
      </c>
      <c r="E5" s="38">
        <v>32790000</v>
      </c>
      <c r="F5" s="38">
        <v>33290000</v>
      </c>
      <c r="G5" s="3">
        <v>32490000</v>
      </c>
    </row>
    <row r="6" spans="1:11" x14ac:dyDescent="0.2">
      <c r="A6" t="s">
        <v>102</v>
      </c>
      <c r="B6" s="3">
        <v>18990000</v>
      </c>
      <c r="C6" s="3">
        <v>18990000</v>
      </c>
      <c r="D6" s="42">
        <v>18990000</v>
      </c>
      <c r="E6" s="38">
        <v>18990000</v>
      </c>
      <c r="F6" s="38">
        <v>18990000</v>
      </c>
      <c r="G6" s="3">
        <v>18490000</v>
      </c>
    </row>
    <row r="7" spans="1:11" x14ac:dyDescent="0.2">
      <c r="A7" t="s">
        <v>103</v>
      </c>
      <c r="B7" s="3">
        <v>22690000</v>
      </c>
      <c r="C7" s="3">
        <v>22990000</v>
      </c>
      <c r="D7" s="43">
        <v>22590000</v>
      </c>
      <c r="E7" s="38">
        <v>22290000</v>
      </c>
      <c r="F7" s="38">
        <v>22790000</v>
      </c>
      <c r="G7" s="3">
        <v>21790000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7">
        <v>29290000</v>
      </c>
      <c r="C9" s="42">
        <v>29590000</v>
      </c>
      <c r="D9" s="25">
        <v>29290000</v>
      </c>
      <c r="E9" s="40" t="s">
        <v>31</v>
      </c>
      <c r="F9" s="38">
        <v>29290000</v>
      </c>
      <c r="G9" s="4">
        <v>28490000</v>
      </c>
      <c r="H9" t="s">
        <v>208</v>
      </c>
      <c r="I9" t="s">
        <v>2</v>
      </c>
      <c r="J9" t="s">
        <v>180</v>
      </c>
      <c r="K9" s="35" t="b">
        <v>1</v>
      </c>
    </row>
    <row r="10" spans="1:11" x14ac:dyDescent="0.2">
      <c r="A10" t="s">
        <v>34</v>
      </c>
      <c r="B10" s="3">
        <v>18590000</v>
      </c>
      <c r="C10" s="3">
        <v>18590000</v>
      </c>
      <c r="D10" s="25">
        <v>19690000</v>
      </c>
      <c r="E10" s="40" t="s">
        <v>31</v>
      </c>
      <c r="F10" s="39">
        <v>19690000</v>
      </c>
      <c r="G10" s="3">
        <v>19590000</v>
      </c>
      <c r="I10" t="s">
        <v>6</v>
      </c>
      <c r="J10" t="s">
        <v>181</v>
      </c>
      <c r="K10" s="35" t="b">
        <v>1</v>
      </c>
    </row>
    <row r="11" spans="1:11" x14ac:dyDescent="0.2">
      <c r="A11" t="s">
        <v>40</v>
      </c>
      <c r="B11" s="3">
        <v>15890000</v>
      </c>
      <c r="C11" s="3">
        <v>15890000</v>
      </c>
      <c r="D11" s="38">
        <v>15990000</v>
      </c>
      <c r="E11" s="37" t="s">
        <v>31</v>
      </c>
      <c r="F11" s="34">
        <v>15990000</v>
      </c>
      <c r="G11" s="3">
        <v>16390000</v>
      </c>
      <c r="I11" t="s">
        <v>3</v>
      </c>
      <c r="J11" t="s">
        <v>143</v>
      </c>
      <c r="K11" s="35" t="b">
        <v>1</v>
      </c>
    </row>
    <row r="12" spans="1:11" x14ac:dyDescent="0.2">
      <c r="A12" t="s">
        <v>37</v>
      </c>
      <c r="B12" s="3">
        <v>13290000</v>
      </c>
      <c r="C12" s="3">
        <v>13290000</v>
      </c>
      <c r="D12" s="39">
        <v>13590000</v>
      </c>
      <c r="E12" s="38">
        <v>12590000</v>
      </c>
      <c r="F12" s="34">
        <v>12990000</v>
      </c>
      <c r="G12" s="3" t="s">
        <v>216</v>
      </c>
      <c r="I12" t="s">
        <v>149</v>
      </c>
      <c r="J12" t="s">
        <v>150</v>
      </c>
      <c r="K12" s="35" t="b">
        <v>1</v>
      </c>
    </row>
    <row r="13" spans="1:11" x14ac:dyDescent="0.2">
      <c r="A13" t="s">
        <v>42</v>
      </c>
      <c r="B13" s="37">
        <v>11990000</v>
      </c>
      <c r="C13" s="37" t="s">
        <v>31</v>
      </c>
      <c r="D13" s="25" t="s">
        <v>31</v>
      </c>
      <c r="E13" s="38">
        <v>17990000</v>
      </c>
      <c r="F13" s="34">
        <v>10490000</v>
      </c>
      <c r="G13" s="4">
        <v>12290000</v>
      </c>
    </row>
    <row r="14" spans="1:11" x14ac:dyDescent="0.2">
      <c r="A14" t="s">
        <v>46</v>
      </c>
      <c r="B14" s="37">
        <v>8890000</v>
      </c>
      <c r="C14" s="37">
        <v>8890000</v>
      </c>
      <c r="D14" s="25">
        <v>8990000</v>
      </c>
      <c r="E14" s="40">
        <v>8490000</v>
      </c>
      <c r="F14" s="39">
        <v>8990000</v>
      </c>
      <c r="G14" s="4" t="s">
        <v>31</v>
      </c>
    </row>
    <row r="15" spans="1:11" x14ac:dyDescent="0.2">
      <c r="A15" t="s">
        <v>138</v>
      </c>
      <c r="B15" s="3">
        <v>13990000</v>
      </c>
      <c r="C15" s="25">
        <v>13990000</v>
      </c>
      <c r="D15" s="25">
        <v>13990000</v>
      </c>
      <c r="E15" s="34">
        <v>13790000</v>
      </c>
      <c r="F15" s="34">
        <v>13890000</v>
      </c>
      <c r="G15" s="4">
        <v>13690000</v>
      </c>
    </row>
    <row r="16" spans="1:11" x14ac:dyDescent="0.2">
      <c r="A16" t="s">
        <v>109</v>
      </c>
      <c r="B16" s="3">
        <v>9490000</v>
      </c>
      <c r="C16" s="3">
        <v>9490000</v>
      </c>
      <c r="D16" s="3">
        <v>9490000</v>
      </c>
      <c r="E16" s="38">
        <v>9690000</v>
      </c>
      <c r="F16" s="34">
        <v>9490000</v>
      </c>
      <c r="G16" s="3">
        <v>9190000</v>
      </c>
    </row>
    <row r="17" spans="1:7" x14ac:dyDescent="0.2">
      <c r="A17" t="s">
        <v>110</v>
      </c>
      <c r="B17" s="37">
        <v>6990000</v>
      </c>
      <c r="C17" s="37">
        <v>6990000</v>
      </c>
      <c r="D17" s="25">
        <v>7050000</v>
      </c>
      <c r="E17" s="40">
        <v>6990000</v>
      </c>
      <c r="F17" s="34">
        <v>6990000</v>
      </c>
      <c r="G17" s="3">
        <v>6890000</v>
      </c>
    </row>
    <row r="18" spans="1:7" x14ac:dyDescent="0.2">
      <c r="A18" t="s">
        <v>171</v>
      </c>
      <c r="B18" s="3">
        <v>16190000</v>
      </c>
      <c r="C18" s="3">
        <v>16190000</v>
      </c>
      <c r="D18" s="3">
        <v>16390000</v>
      </c>
      <c r="E18" s="38">
        <v>15790000</v>
      </c>
      <c r="F18" s="34">
        <v>16190000</v>
      </c>
      <c r="G18" s="3">
        <v>16090000</v>
      </c>
    </row>
    <row r="19" spans="1:7" x14ac:dyDescent="0.2">
      <c r="A19" t="s">
        <v>172</v>
      </c>
      <c r="B19" s="3">
        <v>21490000</v>
      </c>
      <c r="C19" s="3">
        <v>21490000</v>
      </c>
      <c r="D19" s="3">
        <v>21490000</v>
      </c>
      <c r="E19" s="38">
        <v>21490000</v>
      </c>
      <c r="F19" s="34">
        <v>21490000</v>
      </c>
      <c r="G19" s="3">
        <v>21090000</v>
      </c>
    </row>
    <row r="20" spans="1:7" x14ac:dyDescent="0.2">
      <c r="A20" t="s">
        <v>146</v>
      </c>
      <c r="B20" s="37">
        <v>27490000</v>
      </c>
      <c r="C20" s="37">
        <v>27490000</v>
      </c>
      <c r="D20" s="25">
        <v>27690000</v>
      </c>
      <c r="E20" s="38">
        <v>27190000</v>
      </c>
      <c r="F20" s="39">
        <v>27490000</v>
      </c>
      <c r="G20" s="4">
        <v>27090000</v>
      </c>
    </row>
    <row r="21" spans="1:7" x14ac:dyDescent="0.2">
      <c r="A21" t="s">
        <v>148</v>
      </c>
      <c r="B21" s="37">
        <v>36790000</v>
      </c>
      <c r="C21" s="37">
        <v>36790000</v>
      </c>
      <c r="D21" s="25">
        <v>36790000</v>
      </c>
      <c r="E21" s="40">
        <v>36490000</v>
      </c>
      <c r="F21" s="34">
        <v>36790000</v>
      </c>
      <c r="G21" s="4">
        <v>36490000</v>
      </c>
    </row>
    <row r="22" spans="1:7" x14ac:dyDescent="0.2">
      <c r="A22" t="s">
        <v>209</v>
      </c>
      <c r="B22" s="3">
        <v>5790000</v>
      </c>
      <c r="C22" s="3">
        <v>5790000</v>
      </c>
      <c r="D22" s="25">
        <v>5790000</v>
      </c>
      <c r="E22" s="40">
        <v>5790000</v>
      </c>
      <c r="F22" s="39">
        <v>5890000</v>
      </c>
      <c r="G22" s="4">
        <v>5790000</v>
      </c>
    </row>
    <row r="23" spans="1:7" x14ac:dyDescent="0.2">
      <c r="A23" t="s">
        <v>210</v>
      </c>
      <c r="B23" s="3">
        <v>7090000</v>
      </c>
      <c r="C23" s="3">
        <v>7090000</v>
      </c>
      <c r="D23" s="25">
        <v>7090000</v>
      </c>
      <c r="E23" s="40">
        <v>7290000</v>
      </c>
      <c r="F23" s="39">
        <v>7190000</v>
      </c>
      <c r="G23" s="3">
        <v>7190000</v>
      </c>
    </row>
    <row r="24" spans="1:7" x14ac:dyDescent="0.2">
      <c r="A24" t="s">
        <v>211</v>
      </c>
      <c r="B24" s="3">
        <v>6590000</v>
      </c>
      <c r="C24" s="3">
        <v>6590000</v>
      </c>
      <c r="D24" s="25">
        <v>6590000</v>
      </c>
      <c r="E24" s="40">
        <v>6590000</v>
      </c>
      <c r="F24" s="34">
        <v>6690000</v>
      </c>
      <c r="G24" s="4">
        <v>6590000</v>
      </c>
    </row>
    <row r="25" spans="1:7" x14ac:dyDescent="0.2">
      <c r="A25" t="s">
        <v>212</v>
      </c>
      <c r="B25" s="3">
        <v>7890000</v>
      </c>
      <c r="C25" s="3">
        <v>7890000</v>
      </c>
      <c r="D25" s="25">
        <v>7890000</v>
      </c>
      <c r="E25" s="40">
        <v>7990000</v>
      </c>
      <c r="F25" s="39">
        <v>8090000</v>
      </c>
      <c r="G25" s="4" t="s">
        <v>205</v>
      </c>
    </row>
    <row r="26" spans="1:7" x14ac:dyDescent="0.2">
      <c r="A26" t="s">
        <v>195</v>
      </c>
      <c r="B26" s="37">
        <v>10790000</v>
      </c>
      <c r="C26" s="37">
        <v>10790000</v>
      </c>
      <c r="D26" s="25">
        <v>10790000</v>
      </c>
      <c r="E26" s="38">
        <v>10390000</v>
      </c>
      <c r="F26" s="34">
        <v>10890000</v>
      </c>
      <c r="G26" s="4">
        <v>10990000</v>
      </c>
    </row>
    <row r="27" spans="1:7" x14ac:dyDescent="0.2">
      <c r="A27" t="s">
        <v>196</v>
      </c>
      <c r="B27" s="37">
        <v>13390000</v>
      </c>
      <c r="C27" s="25">
        <v>13390000</v>
      </c>
      <c r="D27" s="25">
        <v>13390000</v>
      </c>
      <c r="E27" s="40">
        <v>12990000</v>
      </c>
      <c r="F27" s="34">
        <v>13390000</v>
      </c>
      <c r="G27" s="4">
        <v>13590000</v>
      </c>
    </row>
    <row r="28" spans="1:7" x14ac:dyDescent="0.2">
      <c r="A28" t="s">
        <v>197</v>
      </c>
      <c r="B28" s="37">
        <v>11590000</v>
      </c>
      <c r="C28" s="37">
        <v>11590000</v>
      </c>
      <c r="D28" s="25">
        <v>11590000</v>
      </c>
      <c r="E28" s="40">
        <v>11290000</v>
      </c>
      <c r="F28" s="39">
        <v>11690000</v>
      </c>
      <c r="G28" s="4" t="s">
        <v>198</v>
      </c>
    </row>
    <row r="29" spans="1:7" x14ac:dyDescent="0.2">
      <c r="A29" t="s">
        <v>199</v>
      </c>
      <c r="B29" s="37">
        <v>14190000</v>
      </c>
      <c r="C29" s="37">
        <v>14190000</v>
      </c>
      <c r="D29" s="25">
        <v>14190000</v>
      </c>
      <c r="E29" s="40">
        <v>13890000</v>
      </c>
      <c r="F29" s="39">
        <v>14190000</v>
      </c>
      <c r="G29" s="4">
        <v>14390000</v>
      </c>
    </row>
    <row r="30" spans="1:7" x14ac:dyDescent="0.2">
      <c r="A30" t="s">
        <v>119</v>
      </c>
      <c r="B30" s="37">
        <v>22490000</v>
      </c>
      <c r="C30" s="37">
        <v>22490000</v>
      </c>
      <c r="D30" s="25">
        <v>22990000</v>
      </c>
      <c r="E30" s="38">
        <v>21990000</v>
      </c>
      <c r="F30" s="40">
        <v>22490000</v>
      </c>
      <c r="G30" s="4">
        <v>22990000</v>
      </c>
    </row>
    <row r="31" spans="1:7" x14ac:dyDescent="0.2">
      <c r="A31" t="s">
        <v>120</v>
      </c>
      <c r="B31" s="37">
        <v>5590000</v>
      </c>
      <c r="C31" s="37">
        <v>5590000</v>
      </c>
      <c r="D31" s="34">
        <v>5790000</v>
      </c>
      <c r="E31" s="38">
        <v>5690000</v>
      </c>
      <c r="F31" s="38">
        <v>5790000</v>
      </c>
      <c r="G31" s="4">
        <v>5450000</v>
      </c>
    </row>
    <row r="32" spans="1:7" x14ac:dyDescent="0.2">
      <c r="A32" t="s">
        <v>162</v>
      </c>
      <c r="B32" s="3">
        <v>4550000</v>
      </c>
      <c r="C32" s="3">
        <v>4550000</v>
      </c>
      <c r="D32" s="38">
        <v>4550000</v>
      </c>
      <c r="E32" s="40">
        <v>4590000</v>
      </c>
      <c r="F32" s="40">
        <v>4550000</v>
      </c>
      <c r="G32" s="4">
        <v>4590000</v>
      </c>
    </row>
    <row r="33" spans="1:7" x14ac:dyDescent="0.2">
      <c r="A33" t="s">
        <v>163</v>
      </c>
      <c r="B33" s="37">
        <v>3290000</v>
      </c>
      <c r="C33" s="37">
        <v>3290000</v>
      </c>
      <c r="D33" s="40">
        <v>3290000</v>
      </c>
      <c r="E33" s="40">
        <v>3290000</v>
      </c>
      <c r="F33" s="40">
        <v>3290000</v>
      </c>
      <c r="G33" s="4">
        <v>3360000</v>
      </c>
    </row>
    <row r="34" spans="1:7" x14ac:dyDescent="0.2">
      <c r="A34" t="s">
        <v>121</v>
      </c>
      <c r="B34" s="3">
        <v>3990000</v>
      </c>
      <c r="C34" s="3">
        <v>3990000</v>
      </c>
      <c r="D34" s="42">
        <v>3990000</v>
      </c>
      <c r="E34" s="38">
        <v>3990000</v>
      </c>
      <c r="F34" s="39">
        <v>3590000</v>
      </c>
      <c r="G34" s="4" t="s">
        <v>31</v>
      </c>
    </row>
    <row r="35" spans="1:7" x14ac:dyDescent="0.2">
      <c r="A35" t="s">
        <v>123</v>
      </c>
      <c r="B35" s="37">
        <v>17990000</v>
      </c>
      <c r="C35" s="25">
        <v>17990000</v>
      </c>
      <c r="D35" s="34">
        <v>18190000</v>
      </c>
      <c r="E35" s="37"/>
      <c r="F35" s="34">
        <v>17990000</v>
      </c>
      <c r="G35" s="3">
        <v>17690000</v>
      </c>
    </row>
    <row r="36" spans="1:7" x14ac:dyDescent="0.2">
      <c r="A36" t="s">
        <v>165</v>
      </c>
      <c r="B36" s="37">
        <v>24290000</v>
      </c>
      <c r="C36" s="25">
        <v>24290000</v>
      </c>
      <c r="D36" s="3">
        <v>24390000</v>
      </c>
      <c r="E36" s="37"/>
      <c r="F36" s="39">
        <v>24290000</v>
      </c>
      <c r="G36" s="4">
        <v>23990000</v>
      </c>
    </row>
    <row r="37" spans="1:7" x14ac:dyDescent="0.2">
      <c r="A37" t="s">
        <v>214</v>
      </c>
      <c r="B37" s="37">
        <v>27490000</v>
      </c>
      <c r="C37" s="37" t="s">
        <v>31</v>
      </c>
      <c r="D37" s="34">
        <v>27490000</v>
      </c>
      <c r="E37" s="37"/>
      <c r="F37" s="34">
        <v>27690000</v>
      </c>
      <c r="G37" s="3">
        <v>26990000</v>
      </c>
    </row>
    <row r="38" spans="1:7" x14ac:dyDescent="0.2">
      <c r="A38" t="s">
        <v>215</v>
      </c>
      <c r="B38" s="37">
        <v>32490000</v>
      </c>
      <c r="C38" s="37" t="s">
        <v>31</v>
      </c>
      <c r="D38" s="25">
        <v>32490000</v>
      </c>
      <c r="E38" s="37"/>
      <c r="F38" s="34">
        <v>32690000</v>
      </c>
      <c r="G38" s="4">
        <v>30190000</v>
      </c>
    </row>
    <row r="39" spans="1:7" x14ac:dyDescent="0.2">
      <c r="A39" t="s">
        <v>168</v>
      </c>
      <c r="B39" s="37" t="s">
        <v>31</v>
      </c>
      <c r="C39" s="37" t="s">
        <v>31</v>
      </c>
      <c r="D39" s="25" t="s">
        <v>31</v>
      </c>
      <c r="E39" s="37"/>
      <c r="F39" s="37">
        <v>38590000</v>
      </c>
      <c r="G39" s="39" t="s">
        <v>31</v>
      </c>
    </row>
  </sheetData>
  <pageMargins left="0.7" right="0.7" top="0.75" bottom="0.75" header="0.3" footer="0.3"/>
  <pageSetup paperSize="9" orientation="portrait" horizontalDpi="0" verticalDpi="0"/>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4063-964B-6B44-ADDD-E0AD4B0CD1C7}">
  <sheetPr codeName="Sheet38"/>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3">
        <v>21340000</v>
      </c>
      <c r="C2" s="3">
        <v>21340000</v>
      </c>
      <c r="D2" s="42">
        <v>21190000</v>
      </c>
      <c r="E2" s="40">
        <v>20790000</v>
      </c>
      <c r="F2" s="38">
        <v>21190000</v>
      </c>
      <c r="G2" s="4">
        <v>20790000</v>
      </c>
    </row>
    <row r="3" spans="1:11" x14ac:dyDescent="0.2">
      <c r="A3" t="s">
        <v>135</v>
      </c>
      <c r="B3" s="3">
        <v>24640000</v>
      </c>
      <c r="C3" s="3">
        <v>24640000</v>
      </c>
      <c r="D3" s="42">
        <v>24690000</v>
      </c>
      <c r="E3" s="40">
        <v>24790000</v>
      </c>
      <c r="F3" s="38">
        <v>24690000</v>
      </c>
      <c r="G3" s="3">
        <v>24590000</v>
      </c>
    </row>
    <row r="4" spans="1:11" x14ac:dyDescent="0.2">
      <c r="A4" t="s">
        <v>136</v>
      </c>
      <c r="B4" s="3">
        <v>27340000</v>
      </c>
      <c r="C4" s="3">
        <v>27340000</v>
      </c>
      <c r="D4" s="42">
        <v>27390000</v>
      </c>
      <c r="E4" s="40">
        <v>26990000</v>
      </c>
      <c r="F4" s="38">
        <v>27390000</v>
      </c>
      <c r="G4" s="4">
        <v>26990000</v>
      </c>
    </row>
    <row r="5" spans="1:11" x14ac:dyDescent="0.2">
      <c r="A5" t="s">
        <v>137</v>
      </c>
      <c r="B5" s="3">
        <v>32840000</v>
      </c>
      <c r="C5" s="3">
        <v>32840000</v>
      </c>
      <c r="D5" s="42">
        <v>32790000</v>
      </c>
      <c r="E5" s="40">
        <v>32790000</v>
      </c>
      <c r="F5" s="38">
        <v>32790000</v>
      </c>
      <c r="G5" s="3">
        <v>32690000</v>
      </c>
    </row>
    <row r="6" spans="1:11" x14ac:dyDescent="0.2">
      <c r="A6" t="s">
        <v>102</v>
      </c>
      <c r="B6" s="3">
        <v>18840000</v>
      </c>
      <c r="C6" s="3">
        <v>18840000</v>
      </c>
      <c r="D6" s="43">
        <v>18990000</v>
      </c>
      <c r="E6" s="40">
        <v>18990000</v>
      </c>
      <c r="F6" s="38">
        <v>18890000</v>
      </c>
      <c r="G6" s="3">
        <v>18590000</v>
      </c>
    </row>
    <row r="7" spans="1:11" x14ac:dyDescent="0.2">
      <c r="A7" t="s">
        <v>103</v>
      </c>
      <c r="B7" s="3">
        <v>22440000</v>
      </c>
      <c r="C7" s="3">
        <v>22440000</v>
      </c>
      <c r="D7" s="43">
        <v>22590000</v>
      </c>
      <c r="E7" s="40">
        <v>22290000</v>
      </c>
      <c r="F7" s="38">
        <v>22590000</v>
      </c>
      <c r="G7" s="3">
        <v>21790000</v>
      </c>
      <c r="I7" t="s">
        <v>140</v>
      </c>
      <c r="J7" t="s">
        <v>141</v>
      </c>
      <c r="K7" s="35" t="b">
        <v>1</v>
      </c>
    </row>
    <row r="8" spans="1:11" x14ac:dyDescent="0.2">
      <c r="A8" t="s">
        <v>104</v>
      </c>
      <c r="B8" s="37" t="s">
        <v>31</v>
      </c>
      <c r="C8" s="43" t="s">
        <v>31</v>
      </c>
      <c r="D8" s="43" t="s">
        <v>31</v>
      </c>
      <c r="E8" s="37" t="s">
        <v>31</v>
      </c>
      <c r="F8" s="37" t="s">
        <v>31</v>
      </c>
      <c r="G8" s="4" t="s">
        <v>31</v>
      </c>
      <c r="I8" t="s">
        <v>1</v>
      </c>
      <c r="J8" t="s">
        <v>145</v>
      </c>
      <c r="K8" s="35" t="b">
        <v>1</v>
      </c>
    </row>
    <row r="9" spans="1:11" x14ac:dyDescent="0.2">
      <c r="A9" t="s">
        <v>105</v>
      </c>
      <c r="B9" s="3">
        <v>29140000</v>
      </c>
      <c r="C9" s="3">
        <v>29140000</v>
      </c>
      <c r="D9" s="25">
        <v>29290000</v>
      </c>
      <c r="E9" s="40" t="s">
        <v>31</v>
      </c>
      <c r="F9" s="38">
        <v>29290000</v>
      </c>
      <c r="G9" s="4">
        <v>28490000</v>
      </c>
      <c r="H9" t="s">
        <v>208</v>
      </c>
      <c r="I9" t="s">
        <v>2</v>
      </c>
      <c r="J9" t="s">
        <v>180</v>
      </c>
      <c r="K9" s="35" t="b">
        <v>1</v>
      </c>
    </row>
    <row r="10" spans="1:11" x14ac:dyDescent="0.2">
      <c r="A10" t="s">
        <v>34</v>
      </c>
      <c r="B10" s="3">
        <v>18440000</v>
      </c>
      <c r="C10" s="3">
        <v>18440000</v>
      </c>
      <c r="D10" s="25">
        <v>19690000</v>
      </c>
      <c r="E10" s="40" t="s">
        <v>31</v>
      </c>
      <c r="F10" s="39">
        <v>19690000</v>
      </c>
      <c r="G10" s="4">
        <v>19590000</v>
      </c>
      <c r="I10" t="s">
        <v>6</v>
      </c>
      <c r="J10" t="s">
        <v>181</v>
      </c>
      <c r="K10" s="35" t="b">
        <v>1</v>
      </c>
    </row>
    <row r="11" spans="1:11" x14ac:dyDescent="0.2">
      <c r="A11" t="s">
        <v>40</v>
      </c>
      <c r="B11" s="3">
        <v>15790000</v>
      </c>
      <c r="C11" s="3">
        <v>15790000</v>
      </c>
      <c r="D11" s="40">
        <v>15990000</v>
      </c>
      <c r="E11" s="37" t="s">
        <v>31</v>
      </c>
      <c r="F11" s="34">
        <v>16590000</v>
      </c>
      <c r="G11" s="4">
        <v>16390000</v>
      </c>
      <c r="I11" t="s">
        <v>3</v>
      </c>
      <c r="J11" t="s">
        <v>143</v>
      </c>
      <c r="K11" s="35" t="b">
        <v>1</v>
      </c>
    </row>
    <row r="12" spans="1:11" x14ac:dyDescent="0.2">
      <c r="A12" t="s">
        <v>37</v>
      </c>
      <c r="B12" s="3">
        <v>13190000</v>
      </c>
      <c r="C12" s="3">
        <v>13190000</v>
      </c>
      <c r="D12" s="34">
        <v>12890000</v>
      </c>
      <c r="E12" s="40">
        <v>12590000</v>
      </c>
      <c r="F12" s="34">
        <v>12890000</v>
      </c>
      <c r="G12" s="4" t="s">
        <v>216</v>
      </c>
      <c r="I12" t="s">
        <v>149</v>
      </c>
      <c r="J12" t="s">
        <v>150</v>
      </c>
      <c r="K12" s="35" t="b">
        <v>1</v>
      </c>
    </row>
    <row r="13" spans="1:11" x14ac:dyDescent="0.2">
      <c r="A13" t="s">
        <v>42</v>
      </c>
      <c r="B13" s="3">
        <v>11490000</v>
      </c>
      <c r="C13" s="37" t="s">
        <v>31</v>
      </c>
      <c r="D13" s="25" t="s">
        <v>31</v>
      </c>
      <c r="E13" s="40">
        <v>17990000</v>
      </c>
      <c r="F13" s="34">
        <v>10490000</v>
      </c>
      <c r="G13" s="4">
        <v>12290000</v>
      </c>
    </row>
    <row r="14" spans="1:11" x14ac:dyDescent="0.2">
      <c r="A14" t="s">
        <v>46</v>
      </c>
      <c r="B14" s="3">
        <v>8940000</v>
      </c>
      <c r="C14" s="3">
        <v>8940000</v>
      </c>
      <c r="D14" s="25">
        <v>8990000</v>
      </c>
      <c r="E14" s="40">
        <v>8490000</v>
      </c>
      <c r="F14" s="39">
        <v>8990000</v>
      </c>
      <c r="G14" s="4" t="s">
        <v>31</v>
      </c>
    </row>
    <row r="15" spans="1:11" x14ac:dyDescent="0.2">
      <c r="A15" t="s">
        <v>138</v>
      </c>
      <c r="B15" s="3">
        <v>13890000</v>
      </c>
      <c r="C15" s="3">
        <v>13890000</v>
      </c>
      <c r="D15" s="25">
        <v>13990000</v>
      </c>
      <c r="E15" s="39">
        <v>13790000</v>
      </c>
      <c r="F15" s="39">
        <v>13990000</v>
      </c>
      <c r="G15" s="4">
        <v>13690000</v>
      </c>
    </row>
    <row r="16" spans="1:11" x14ac:dyDescent="0.2">
      <c r="A16" t="s">
        <v>109</v>
      </c>
      <c r="B16" s="3">
        <v>8540000</v>
      </c>
      <c r="C16" s="3">
        <v>8540000</v>
      </c>
      <c r="D16" s="3">
        <v>8890000</v>
      </c>
      <c r="E16" s="38">
        <v>8490000</v>
      </c>
      <c r="F16" s="34">
        <v>8490000</v>
      </c>
      <c r="G16" s="3">
        <v>8390000</v>
      </c>
    </row>
    <row r="17" spans="1:7" x14ac:dyDescent="0.2">
      <c r="A17" t="s">
        <v>110</v>
      </c>
      <c r="B17" s="3">
        <v>7040000</v>
      </c>
      <c r="C17" s="3">
        <v>7040000</v>
      </c>
      <c r="D17" s="25">
        <v>7050000</v>
      </c>
      <c r="E17" s="40">
        <v>6990000</v>
      </c>
      <c r="F17" s="34">
        <v>7090000</v>
      </c>
      <c r="G17" s="4">
        <v>6890000</v>
      </c>
    </row>
    <row r="18" spans="1:7" x14ac:dyDescent="0.2">
      <c r="A18" t="s">
        <v>171</v>
      </c>
      <c r="B18" s="3">
        <v>14390000</v>
      </c>
      <c r="C18" s="3">
        <v>14390000</v>
      </c>
      <c r="D18" s="3">
        <v>14790000</v>
      </c>
      <c r="E18" s="38">
        <v>14490000</v>
      </c>
      <c r="F18" s="34">
        <v>14490000</v>
      </c>
      <c r="G18" s="3">
        <v>14790000</v>
      </c>
    </row>
    <row r="19" spans="1:7" x14ac:dyDescent="0.2">
      <c r="A19" t="s">
        <v>172</v>
      </c>
      <c r="B19" s="3">
        <v>20440000</v>
      </c>
      <c r="C19" s="3">
        <v>20440000</v>
      </c>
      <c r="D19" s="3">
        <v>20490000</v>
      </c>
      <c r="E19" s="38">
        <v>19990000</v>
      </c>
      <c r="F19" s="34">
        <v>20390000</v>
      </c>
      <c r="G19" s="3">
        <v>20190000</v>
      </c>
    </row>
    <row r="20" spans="1:7" x14ac:dyDescent="0.2">
      <c r="A20" t="s">
        <v>146</v>
      </c>
      <c r="B20" s="3">
        <v>27340000</v>
      </c>
      <c r="C20" s="3">
        <v>27340000</v>
      </c>
      <c r="D20" s="25">
        <v>27690000</v>
      </c>
      <c r="E20" s="40">
        <v>27190000</v>
      </c>
      <c r="F20" s="39">
        <v>27490000</v>
      </c>
      <c r="G20" s="4">
        <v>27090000</v>
      </c>
    </row>
    <row r="21" spans="1:7" x14ac:dyDescent="0.2">
      <c r="A21" t="s">
        <v>148</v>
      </c>
      <c r="B21" s="3">
        <v>36640000</v>
      </c>
      <c r="C21" s="3">
        <v>36640000</v>
      </c>
      <c r="D21" s="25">
        <v>36790000</v>
      </c>
      <c r="E21" s="40">
        <v>36490000</v>
      </c>
      <c r="F21" s="34">
        <v>36590000</v>
      </c>
      <c r="G21" s="4">
        <v>36490000</v>
      </c>
    </row>
    <row r="22" spans="1:7" x14ac:dyDescent="0.2">
      <c r="A22" t="s">
        <v>209</v>
      </c>
      <c r="B22" s="3">
        <v>5750000</v>
      </c>
      <c r="C22" s="3">
        <v>5750000</v>
      </c>
      <c r="D22" s="25">
        <v>5790000</v>
      </c>
      <c r="E22" s="40">
        <v>5790000</v>
      </c>
      <c r="F22" s="39">
        <v>5790000</v>
      </c>
      <c r="G22" s="4">
        <v>5790000</v>
      </c>
    </row>
    <row r="23" spans="1:7" x14ac:dyDescent="0.2">
      <c r="A23" t="s">
        <v>210</v>
      </c>
      <c r="B23" s="3">
        <v>7050000</v>
      </c>
      <c r="C23" s="3">
        <v>7050000</v>
      </c>
      <c r="D23" s="25">
        <v>7090000</v>
      </c>
      <c r="E23" s="40">
        <v>7290000</v>
      </c>
      <c r="F23" s="39">
        <v>7190000</v>
      </c>
      <c r="G23" s="4">
        <v>7190000</v>
      </c>
    </row>
    <row r="24" spans="1:7" x14ac:dyDescent="0.2">
      <c r="A24" t="s">
        <v>211</v>
      </c>
      <c r="B24" s="3">
        <v>6550000</v>
      </c>
      <c r="C24" s="3">
        <v>6550000</v>
      </c>
      <c r="D24" s="25">
        <v>6590000</v>
      </c>
      <c r="E24" s="40">
        <v>6590000</v>
      </c>
      <c r="F24" s="34">
        <v>6690000</v>
      </c>
      <c r="G24" s="4">
        <v>6590000</v>
      </c>
    </row>
    <row r="25" spans="1:7" x14ac:dyDescent="0.2">
      <c r="A25" t="s">
        <v>212</v>
      </c>
      <c r="B25" s="3">
        <v>7850000</v>
      </c>
      <c r="C25" s="3">
        <v>7850000</v>
      </c>
      <c r="D25" s="25">
        <v>7890000</v>
      </c>
      <c r="E25" s="40">
        <v>7990000</v>
      </c>
      <c r="F25" s="39">
        <v>8090000</v>
      </c>
      <c r="G25" s="4" t="s">
        <v>205</v>
      </c>
    </row>
    <row r="26" spans="1:7" x14ac:dyDescent="0.2">
      <c r="A26" t="s">
        <v>195</v>
      </c>
      <c r="B26" s="3">
        <v>10690000</v>
      </c>
      <c r="C26" s="3">
        <v>10690000</v>
      </c>
      <c r="D26" s="25">
        <v>10790000</v>
      </c>
      <c r="E26" s="40">
        <v>10390000</v>
      </c>
      <c r="F26" s="34">
        <v>10590000</v>
      </c>
      <c r="G26" s="4">
        <v>10990000</v>
      </c>
    </row>
    <row r="27" spans="1:7" x14ac:dyDescent="0.2">
      <c r="A27" t="s">
        <v>196</v>
      </c>
      <c r="B27" s="3">
        <v>13290000</v>
      </c>
      <c r="C27" s="3">
        <v>13290000</v>
      </c>
      <c r="D27" s="25">
        <v>13390000</v>
      </c>
      <c r="E27" s="40">
        <v>12990000</v>
      </c>
      <c r="F27" s="39">
        <v>13390000</v>
      </c>
      <c r="G27" s="3">
        <v>13290000</v>
      </c>
    </row>
    <row r="28" spans="1:7" x14ac:dyDescent="0.2">
      <c r="A28" t="s">
        <v>197</v>
      </c>
      <c r="B28" s="3">
        <v>11490000</v>
      </c>
      <c r="C28" s="3">
        <v>11490000</v>
      </c>
      <c r="D28" s="25">
        <v>11590000</v>
      </c>
      <c r="E28" s="40">
        <v>11290000</v>
      </c>
      <c r="F28" s="39">
        <v>11490000</v>
      </c>
      <c r="G28" s="3" t="s">
        <v>217</v>
      </c>
    </row>
    <row r="29" spans="1:7" x14ac:dyDescent="0.2">
      <c r="A29" t="s">
        <v>199</v>
      </c>
      <c r="B29" s="3">
        <v>14090000</v>
      </c>
      <c r="C29" s="3">
        <v>14090000</v>
      </c>
      <c r="D29" s="25">
        <v>14190000</v>
      </c>
      <c r="E29" s="40">
        <v>13890000</v>
      </c>
      <c r="F29" s="39">
        <v>14090000</v>
      </c>
      <c r="G29" s="4">
        <v>13990000</v>
      </c>
    </row>
    <row r="30" spans="1:7" x14ac:dyDescent="0.2">
      <c r="A30" t="s">
        <v>119</v>
      </c>
      <c r="B30" s="3">
        <v>22340000</v>
      </c>
      <c r="C30" s="3">
        <v>22340000</v>
      </c>
      <c r="D30" s="25">
        <v>22990000</v>
      </c>
      <c r="E30" s="40">
        <v>21990000</v>
      </c>
      <c r="F30" s="40">
        <v>22490000</v>
      </c>
      <c r="G30" s="4">
        <v>22990000</v>
      </c>
    </row>
    <row r="31" spans="1:7" x14ac:dyDescent="0.2">
      <c r="A31" t="s">
        <v>120</v>
      </c>
      <c r="B31" s="3">
        <v>5550000</v>
      </c>
      <c r="C31" s="3">
        <v>5550000</v>
      </c>
      <c r="D31" s="34">
        <v>5590000</v>
      </c>
      <c r="E31" s="40">
        <v>5690000</v>
      </c>
      <c r="F31" s="38">
        <v>5590000</v>
      </c>
      <c r="G31" s="4">
        <v>5450000</v>
      </c>
    </row>
    <row r="32" spans="1:7" x14ac:dyDescent="0.2">
      <c r="A32" t="s">
        <v>162</v>
      </c>
      <c r="B32" s="3">
        <v>4490000</v>
      </c>
      <c r="C32" s="3">
        <v>4490000</v>
      </c>
      <c r="D32" s="38">
        <v>4490000</v>
      </c>
      <c r="E32" s="38">
        <v>4490000</v>
      </c>
      <c r="F32" s="40">
        <v>4490000</v>
      </c>
      <c r="G32" s="4">
        <v>4590000</v>
      </c>
    </row>
    <row r="33" spans="1:7" x14ac:dyDescent="0.2">
      <c r="A33" t="s">
        <v>163</v>
      </c>
      <c r="B33" s="3">
        <v>3190000</v>
      </c>
      <c r="C33" s="3">
        <v>3190000</v>
      </c>
      <c r="D33" s="38">
        <v>3190000</v>
      </c>
      <c r="E33" s="40">
        <v>3290000</v>
      </c>
      <c r="F33" s="40">
        <v>3190000</v>
      </c>
      <c r="G33" s="4">
        <v>3360000</v>
      </c>
    </row>
    <row r="34" spans="1:7" x14ac:dyDescent="0.2">
      <c r="A34" t="s">
        <v>121</v>
      </c>
      <c r="B34" s="3">
        <v>3990000</v>
      </c>
      <c r="C34" s="25">
        <v>3990000</v>
      </c>
      <c r="D34" s="43">
        <v>3990000</v>
      </c>
      <c r="E34" s="38">
        <v>3490000</v>
      </c>
      <c r="F34" s="39">
        <v>3590000</v>
      </c>
      <c r="G34" s="4" t="s">
        <v>31</v>
      </c>
    </row>
    <row r="35" spans="1:7" x14ac:dyDescent="0.2">
      <c r="A35" t="s">
        <v>123</v>
      </c>
      <c r="B35" s="3">
        <v>18090000</v>
      </c>
      <c r="C35" s="3">
        <v>18090000</v>
      </c>
      <c r="D35" s="39">
        <v>18190000</v>
      </c>
      <c r="E35" s="37"/>
      <c r="F35" s="34">
        <v>17990000</v>
      </c>
      <c r="G35" s="4">
        <v>17690000</v>
      </c>
    </row>
    <row r="36" spans="1:7" x14ac:dyDescent="0.2">
      <c r="A36" t="s">
        <v>165</v>
      </c>
      <c r="B36" s="3">
        <v>22740000</v>
      </c>
      <c r="C36" s="3">
        <v>22740000</v>
      </c>
      <c r="D36" s="3">
        <v>23690000</v>
      </c>
      <c r="E36" s="37"/>
      <c r="F36" s="34" t="s">
        <v>218</v>
      </c>
      <c r="G36" s="4">
        <v>23990000</v>
      </c>
    </row>
    <row r="37" spans="1:7" x14ac:dyDescent="0.2">
      <c r="A37" t="s">
        <v>214</v>
      </c>
      <c r="B37" s="3">
        <v>26140000</v>
      </c>
      <c r="C37" s="37" t="s">
        <v>31</v>
      </c>
      <c r="D37" s="34">
        <v>26690000</v>
      </c>
      <c r="E37" s="37"/>
      <c r="F37" s="25" t="s">
        <v>31</v>
      </c>
      <c r="G37" s="3">
        <v>26790000</v>
      </c>
    </row>
    <row r="38" spans="1:7" x14ac:dyDescent="0.2">
      <c r="A38" t="s">
        <v>215</v>
      </c>
      <c r="B38" s="3">
        <v>32140000</v>
      </c>
      <c r="C38" s="37" t="s">
        <v>31</v>
      </c>
      <c r="D38" s="25">
        <v>32490000</v>
      </c>
      <c r="E38" s="37"/>
      <c r="F38" s="34">
        <v>32690000</v>
      </c>
      <c r="G38" s="4">
        <v>30190000</v>
      </c>
    </row>
    <row r="39" spans="1:7" x14ac:dyDescent="0.2">
      <c r="A39" t="s">
        <v>168</v>
      </c>
      <c r="B39" s="3">
        <v>39840000</v>
      </c>
      <c r="C39" s="37" t="s">
        <v>31</v>
      </c>
      <c r="D39" s="25" t="s">
        <v>31</v>
      </c>
      <c r="E39" s="37"/>
      <c r="F39" s="37">
        <v>39990000</v>
      </c>
      <c r="G39" s="4" t="s">
        <v>31</v>
      </c>
    </row>
  </sheetData>
  <pageMargins left="0.7" right="0.7" top="0.75" bottom="0.75" header="0.3" footer="0.3"/>
  <pageSetup paperSize="9" orientation="portrait" horizontalDpi="0" verticalDpi="0"/>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D5FC-6089-9846-9859-7A479CA6A4DE}">
  <sheetPr codeName="Sheet39"/>
  <dimension ref="A1:K39"/>
  <sheetViews>
    <sheetView zoomScale="130" zoomScaleNormal="130" workbookViewId="0">
      <pane xSplit="1" ySplit="1" topLeftCell="B11"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25">
        <v>21340000</v>
      </c>
      <c r="C2" s="3">
        <v>21490000</v>
      </c>
      <c r="D2" s="43">
        <v>21190000</v>
      </c>
      <c r="E2" s="40">
        <v>20790000</v>
      </c>
      <c r="F2" s="38">
        <v>20990000</v>
      </c>
      <c r="G2" s="3">
        <v>20890000</v>
      </c>
    </row>
    <row r="3" spans="1:11" x14ac:dyDescent="0.2">
      <c r="A3" t="s">
        <v>135</v>
      </c>
      <c r="B3" s="3">
        <v>24540000</v>
      </c>
      <c r="C3" s="3">
        <v>24790000</v>
      </c>
      <c r="D3" s="43">
        <v>24690000</v>
      </c>
      <c r="E3" s="40">
        <v>24790000</v>
      </c>
      <c r="F3" s="40">
        <v>24690000</v>
      </c>
      <c r="G3" s="4">
        <v>24590000</v>
      </c>
    </row>
    <row r="4" spans="1:11" x14ac:dyDescent="0.2">
      <c r="A4" t="s">
        <v>136</v>
      </c>
      <c r="B4" s="25">
        <v>27340000</v>
      </c>
      <c r="C4" s="3">
        <v>27490000</v>
      </c>
      <c r="D4" s="43">
        <v>27390000</v>
      </c>
      <c r="E4" s="40">
        <v>26990000</v>
      </c>
      <c r="F4" s="40">
        <v>27290000</v>
      </c>
      <c r="G4" s="4">
        <v>26990000</v>
      </c>
    </row>
    <row r="5" spans="1:11" x14ac:dyDescent="0.2">
      <c r="A5" t="s">
        <v>137</v>
      </c>
      <c r="B5" s="3">
        <v>32640000</v>
      </c>
      <c r="C5" s="3">
        <v>32890000</v>
      </c>
      <c r="D5" s="43">
        <v>32790000</v>
      </c>
      <c r="E5" s="40">
        <v>32790000</v>
      </c>
      <c r="F5" s="38">
        <v>32690000</v>
      </c>
      <c r="G5" s="3">
        <v>32390000</v>
      </c>
    </row>
    <row r="6" spans="1:11" x14ac:dyDescent="0.2">
      <c r="A6" t="s">
        <v>102</v>
      </c>
      <c r="B6" s="25">
        <v>18740000</v>
      </c>
      <c r="C6" s="3">
        <v>18990000</v>
      </c>
      <c r="D6" s="43">
        <v>18990000</v>
      </c>
      <c r="E6" s="40">
        <v>18990000</v>
      </c>
      <c r="F6" s="38">
        <v>18690000</v>
      </c>
      <c r="G6" s="4">
        <v>18590000</v>
      </c>
    </row>
    <row r="7" spans="1:11" x14ac:dyDescent="0.2">
      <c r="A7" t="s">
        <v>103</v>
      </c>
      <c r="B7" s="25">
        <v>22440000</v>
      </c>
      <c r="C7" s="3">
        <v>22690000</v>
      </c>
      <c r="D7" s="43">
        <v>22590000</v>
      </c>
      <c r="E7" s="40">
        <v>22290000</v>
      </c>
      <c r="F7" s="38">
        <v>22390000</v>
      </c>
      <c r="G7" s="3">
        <v>22090000</v>
      </c>
      <c r="I7" t="s">
        <v>140</v>
      </c>
      <c r="J7" t="s">
        <v>141</v>
      </c>
      <c r="K7" s="35" t="b">
        <v>1</v>
      </c>
    </row>
    <row r="8" spans="1:11" x14ac:dyDescent="0.2">
      <c r="A8" t="s">
        <v>104</v>
      </c>
      <c r="B8" s="25" t="s">
        <v>31</v>
      </c>
      <c r="C8" s="43" t="s">
        <v>31</v>
      </c>
      <c r="D8" s="43" t="s">
        <v>31</v>
      </c>
      <c r="E8" s="37" t="s">
        <v>31</v>
      </c>
      <c r="F8" s="37" t="s">
        <v>31</v>
      </c>
      <c r="G8" s="4" t="s">
        <v>31</v>
      </c>
      <c r="I8" t="s">
        <v>1</v>
      </c>
      <c r="J8" t="s">
        <v>145</v>
      </c>
      <c r="K8" s="35" t="b">
        <v>1</v>
      </c>
    </row>
    <row r="9" spans="1:11" x14ac:dyDescent="0.2">
      <c r="A9" t="s">
        <v>105</v>
      </c>
      <c r="B9" s="25">
        <v>29140000</v>
      </c>
      <c r="C9" s="3">
        <v>29490000</v>
      </c>
      <c r="D9" s="25">
        <v>29290000</v>
      </c>
      <c r="E9" s="40" t="s">
        <v>31</v>
      </c>
      <c r="F9" s="38">
        <v>28990000</v>
      </c>
      <c r="G9" s="4">
        <v>28490000</v>
      </c>
      <c r="I9" t="s">
        <v>2</v>
      </c>
      <c r="J9" t="s">
        <v>180</v>
      </c>
      <c r="K9" s="35" t="b">
        <v>1</v>
      </c>
    </row>
    <row r="10" spans="1:11" x14ac:dyDescent="0.2">
      <c r="A10" t="s">
        <v>34</v>
      </c>
      <c r="B10" s="25">
        <v>18440000</v>
      </c>
      <c r="C10" s="3">
        <v>18590000</v>
      </c>
      <c r="D10" s="25">
        <v>19690000</v>
      </c>
      <c r="E10" s="40" t="s">
        <v>31</v>
      </c>
      <c r="F10" s="39">
        <v>19690000</v>
      </c>
      <c r="G10" s="4">
        <v>19590000</v>
      </c>
      <c r="I10" t="s">
        <v>6</v>
      </c>
      <c r="J10" t="s">
        <v>181</v>
      </c>
      <c r="K10" s="35" t="b">
        <v>1</v>
      </c>
    </row>
    <row r="11" spans="1:11" x14ac:dyDescent="0.2">
      <c r="A11" t="s">
        <v>40</v>
      </c>
      <c r="B11" s="25">
        <v>15790000</v>
      </c>
      <c r="C11" s="3">
        <v>15890000</v>
      </c>
      <c r="D11" s="40">
        <v>15990000</v>
      </c>
      <c r="E11" s="37" t="s">
        <v>31</v>
      </c>
      <c r="F11" s="34">
        <v>15890000</v>
      </c>
      <c r="G11" s="4">
        <v>16390000</v>
      </c>
      <c r="I11" t="s">
        <v>3</v>
      </c>
      <c r="J11" t="s">
        <v>143</v>
      </c>
      <c r="K11" s="35" t="b">
        <v>1</v>
      </c>
    </row>
    <row r="12" spans="1:11" x14ac:dyDescent="0.2">
      <c r="A12" t="s">
        <v>37</v>
      </c>
      <c r="B12" s="25">
        <v>13190000</v>
      </c>
      <c r="C12" s="3">
        <v>13290000</v>
      </c>
      <c r="D12" s="39">
        <v>12890000</v>
      </c>
      <c r="E12" s="40">
        <v>12590000</v>
      </c>
      <c r="F12" s="34">
        <v>12690000</v>
      </c>
      <c r="G12" s="3" t="s">
        <v>219</v>
      </c>
      <c r="I12" t="s">
        <v>149</v>
      </c>
      <c r="J12" t="s">
        <v>150</v>
      </c>
      <c r="K12" s="35" t="b">
        <v>1</v>
      </c>
    </row>
    <row r="13" spans="1:11" x14ac:dyDescent="0.2">
      <c r="A13" t="s">
        <v>42</v>
      </c>
      <c r="B13" s="25">
        <v>11490000</v>
      </c>
      <c r="C13" s="42">
        <v>11590000</v>
      </c>
      <c r="D13" s="25" t="s">
        <v>31</v>
      </c>
      <c r="E13" s="40">
        <v>10490000</v>
      </c>
      <c r="F13" s="34">
        <v>10990000</v>
      </c>
      <c r="G13" s="4" t="s">
        <v>31</v>
      </c>
    </row>
    <row r="14" spans="1:11" x14ac:dyDescent="0.2">
      <c r="A14" t="s">
        <v>46</v>
      </c>
      <c r="B14" s="25">
        <v>8940000</v>
      </c>
      <c r="C14" s="43" t="s">
        <v>31</v>
      </c>
      <c r="D14" s="25">
        <v>8990000</v>
      </c>
      <c r="E14" s="40" t="s">
        <v>31</v>
      </c>
      <c r="F14" s="39">
        <v>8890000</v>
      </c>
      <c r="G14" s="4" t="s">
        <v>31</v>
      </c>
    </row>
    <row r="15" spans="1:11" x14ac:dyDescent="0.2">
      <c r="A15" t="s">
        <v>138</v>
      </c>
      <c r="B15" s="25">
        <v>13890000</v>
      </c>
      <c r="C15" s="25">
        <v>13890000</v>
      </c>
      <c r="D15" s="25">
        <v>13990000</v>
      </c>
      <c r="E15" s="39">
        <v>13790000</v>
      </c>
      <c r="F15" s="39">
        <v>13890000</v>
      </c>
      <c r="G15" s="4">
        <v>13690000</v>
      </c>
    </row>
    <row r="16" spans="1:11" x14ac:dyDescent="0.2">
      <c r="A16" t="s">
        <v>109</v>
      </c>
      <c r="B16" s="25">
        <v>8540000</v>
      </c>
      <c r="C16" s="25">
        <v>8540000</v>
      </c>
      <c r="D16" s="3">
        <v>8490000</v>
      </c>
      <c r="E16" s="38">
        <v>8290000</v>
      </c>
      <c r="F16" s="39">
        <v>8490000</v>
      </c>
      <c r="G16" s="4">
        <v>8390000</v>
      </c>
    </row>
    <row r="17" spans="1:7" x14ac:dyDescent="0.2">
      <c r="A17" t="s">
        <v>110</v>
      </c>
      <c r="B17" s="3">
        <v>6950000</v>
      </c>
      <c r="C17" s="3">
        <v>6950000</v>
      </c>
      <c r="D17" s="3">
        <v>6990000</v>
      </c>
      <c r="E17" s="38">
        <v>6990000</v>
      </c>
      <c r="F17" s="34">
        <v>6890000</v>
      </c>
      <c r="G17" s="4">
        <v>6890000</v>
      </c>
    </row>
    <row r="18" spans="1:7" x14ac:dyDescent="0.2">
      <c r="A18" t="s">
        <v>171</v>
      </c>
      <c r="B18" s="25">
        <v>14390000</v>
      </c>
      <c r="C18" s="25">
        <v>14390000</v>
      </c>
      <c r="D18" s="3">
        <v>14590000</v>
      </c>
      <c r="E18" s="40">
        <v>14490000</v>
      </c>
      <c r="F18" s="39">
        <v>14490000</v>
      </c>
      <c r="G18" s="3">
        <v>14190000</v>
      </c>
    </row>
    <row r="19" spans="1:7" x14ac:dyDescent="0.2">
      <c r="A19" t="s">
        <v>172</v>
      </c>
      <c r="B19" s="25">
        <v>20440000</v>
      </c>
      <c r="C19" s="25">
        <v>20440000</v>
      </c>
      <c r="D19" s="25">
        <v>20490000</v>
      </c>
      <c r="E19" s="40">
        <v>19990000</v>
      </c>
      <c r="F19" s="34">
        <v>20090000</v>
      </c>
      <c r="G19" s="3">
        <v>20290000</v>
      </c>
    </row>
    <row r="20" spans="1:7" x14ac:dyDescent="0.2">
      <c r="A20" t="s">
        <v>146</v>
      </c>
      <c r="B20" s="25">
        <v>27340000</v>
      </c>
      <c r="C20" s="25">
        <v>27340000</v>
      </c>
      <c r="D20" s="25">
        <v>27690000</v>
      </c>
      <c r="E20" s="40">
        <v>27190000</v>
      </c>
      <c r="F20" s="39">
        <v>27490000</v>
      </c>
      <c r="G20" s="4">
        <v>27090000</v>
      </c>
    </row>
    <row r="21" spans="1:7" x14ac:dyDescent="0.2">
      <c r="A21" t="s">
        <v>148</v>
      </c>
      <c r="B21" s="25">
        <v>36640000</v>
      </c>
      <c r="C21" s="25">
        <v>36640000</v>
      </c>
      <c r="D21" s="25">
        <v>36790000</v>
      </c>
      <c r="E21" s="40">
        <v>36490000</v>
      </c>
      <c r="F21" s="34">
        <v>36990000</v>
      </c>
      <c r="G21" s="4">
        <v>36490000</v>
      </c>
    </row>
    <row r="22" spans="1:7" x14ac:dyDescent="0.2">
      <c r="A22" t="s">
        <v>209</v>
      </c>
      <c r="B22" s="3">
        <v>5530000</v>
      </c>
      <c r="C22" s="3">
        <v>5530000</v>
      </c>
      <c r="D22" s="3">
        <v>5690000</v>
      </c>
      <c r="E22" s="38">
        <v>5590000</v>
      </c>
      <c r="F22" s="39">
        <v>5690000</v>
      </c>
      <c r="G22" s="4">
        <v>5790000</v>
      </c>
    </row>
    <row r="23" spans="1:7" x14ac:dyDescent="0.2">
      <c r="A23" t="s">
        <v>210</v>
      </c>
      <c r="B23" s="3">
        <v>6830000</v>
      </c>
      <c r="C23" s="3">
        <v>6830000</v>
      </c>
      <c r="D23" s="3">
        <v>6890000</v>
      </c>
      <c r="E23" s="38">
        <v>6990000</v>
      </c>
      <c r="F23" s="34">
        <v>6990000</v>
      </c>
      <c r="G23" s="4">
        <v>7190000</v>
      </c>
    </row>
    <row r="24" spans="1:7" x14ac:dyDescent="0.2">
      <c r="A24" t="s">
        <v>211</v>
      </c>
      <c r="B24" s="3">
        <v>6330000</v>
      </c>
      <c r="C24" s="3">
        <v>6330000</v>
      </c>
      <c r="D24" s="3">
        <v>6490000</v>
      </c>
      <c r="E24" s="38">
        <v>6390000</v>
      </c>
      <c r="F24" s="34">
        <v>6490000</v>
      </c>
      <c r="G24" s="4">
        <v>6590000</v>
      </c>
    </row>
    <row r="25" spans="1:7" x14ac:dyDescent="0.2">
      <c r="A25" t="s">
        <v>212</v>
      </c>
      <c r="B25" s="3">
        <v>7630000</v>
      </c>
      <c r="C25" s="3">
        <v>7630000</v>
      </c>
      <c r="D25" s="3">
        <v>7690000</v>
      </c>
      <c r="E25" s="38">
        <v>7790000</v>
      </c>
      <c r="F25" s="39">
        <v>8090000</v>
      </c>
      <c r="G25" s="4" t="s">
        <v>205</v>
      </c>
    </row>
    <row r="26" spans="1:7" x14ac:dyDescent="0.2">
      <c r="A26" t="s">
        <v>195</v>
      </c>
      <c r="B26" s="3">
        <v>9920000</v>
      </c>
      <c r="C26" s="3">
        <v>9920000</v>
      </c>
      <c r="D26" s="3">
        <v>10090000</v>
      </c>
      <c r="E26" s="38">
        <v>9990000</v>
      </c>
      <c r="F26" s="34">
        <v>9790000</v>
      </c>
      <c r="G26" s="4">
        <v>10990000</v>
      </c>
    </row>
    <row r="27" spans="1:7" x14ac:dyDescent="0.2">
      <c r="A27" t="s">
        <v>196</v>
      </c>
      <c r="B27" s="3">
        <v>12520000</v>
      </c>
      <c r="C27" s="3">
        <v>12520000</v>
      </c>
      <c r="D27" s="3">
        <v>12690000</v>
      </c>
      <c r="E27" s="38">
        <v>12990000</v>
      </c>
      <c r="F27" s="34">
        <v>12590000</v>
      </c>
      <c r="G27" s="4">
        <v>13290000</v>
      </c>
    </row>
    <row r="28" spans="1:7" x14ac:dyDescent="0.2">
      <c r="A28" t="s">
        <v>197</v>
      </c>
      <c r="B28" s="3">
        <v>10720000</v>
      </c>
      <c r="C28" s="3">
        <v>10720000</v>
      </c>
      <c r="D28" s="3">
        <v>10790000</v>
      </c>
      <c r="E28" s="38">
        <v>10690000</v>
      </c>
      <c r="F28" s="34">
        <v>10690000</v>
      </c>
      <c r="G28" s="4" t="s">
        <v>217</v>
      </c>
    </row>
    <row r="29" spans="1:7" x14ac:dyDescent="0.2">
      <c r="A29" t="s">
        <v>199</v>
      </c>
      <c r="B29" s="3">
        <v>13320000</v>
      </c>
      <c r="C29" s="3">
        <v>13320000</v>
      </c>
      <c r="D29" s="3">
        <v>13390000</v>
      </c>
      <c r="E29" s="38">
        <v>13390000</v>
      </c>
      <c r="F29" s="39">
        <v>14090000</v>
      </c>
      <c r="G29" s="4">
        <v>13990000</v>
      </c>
    </row>
    <row r="30" spans="1:7" x14ac:dyDescent="0.2">
      <c r="A30" t="s">
        <v>119</v>
      </c>
      <c r="B30" s="25">
        <v>22340000</v>
      </c>
      <c r="C30" s="25">
        <v>22340000</v>
      </c>
      <c r="D30" s="25">
        <v>22990000</v>
      </c>
      <c r="E30" s="40">
        <v>21990000</v>
      </c>
      <c r="F30" s="40">
        <v>22490000</v>
      </c>
      <c r="G30" s="4">
        <v>22990000</v>
      </c>
    </row>
    <row r="31" spans="1:7" x14ac:dyDescent="0.2">
      <c r="A31" t="s">
        <v>120</v>
      </c>
      <c r="B31" s="25">
        <v>5550000</v>
      </c>
      <c r="C31" s="25">
        <v>5550000</v>
      </c>
      <c r="D31" s="39">
        <v>5590000</v>
      </c>
      <c r="E31" s="38">
        <v>5390000</v>
      </c>
      <c r="F31" s="38">
        <v>5290000</v>
      </c>
      <c r="G31" s="4">
        <v>5450000</v>
      </c>
    </row>
    <row r="32" spans="1:7" x14ac:dyDescent="0.2">
      <c r="A32" t="s">
        <v>162</v>
      </c>
      <c r="B32" s="25">
        <v>4490000</v>
      </c>
      <c r="C32" s="25">
        <v>4490000</v>
      </c>
      <c r="D32" s="40">
        <v>4490000</v>
      </c>
      <c r="E32" s="38">
        <v>4290000</v>
      </c>
      <c r="F32" s="40">
        <v>4290000</v>
      </c>
      <c r="G32" s="3">
        <v>4490000</v>
      </c>
    </row>
    <row r="33" spans="1:7" x14ac:dyDescent="0.2">
      <c r="A33" t="s">
        <v>163</v>
      </c>
      <c r="B33" s="25">
        <v>3190000</v>
      </c>
      <c r="C33" s="25">
        <v>3190000</v>
      </c>
      <c r="D33" s="40">
        <v>3190000</v>
      </c>
      <c r="E33" s="38">
        <v>2990000</v>
      </c>
      <c r="F33" s="40">
        <v>3090000</v>
      </c>
      <c r="G33" s="3">
        <v>3250000</v>
      </c>
    </row>
    <row r="34" spans="1:7" x14ac:dyDescent="0.2">
      <c r="A34" t="s">
        <v>121</v>
      </c>
      <c r="B34" s="25" t="s">
        <v>31</v>
      </c>
      <c r="C34" s="25" t="s">
        <v>31</v>
      </c>
      <c r="D34" s="43">
        <v>3990000</v>
      </c>
      <c r="E34" s="40">
        <v>3990000</v>
      </c>
      <c r="F34" s="39">
        <v>3790000</v>
      </c>
      <c r="G34" s="4" t="s">
        <v>31</v>
      </c>
    </row>
    <row r="35" spans="1:7" x14ac:dyDescent="0.2">
      <c r="A35" t="s">
        <v>123</v>
      </c>
      <c r="B35" s="25">
        <v>18090000</v>
      </c>
      <c r="C35" s="25">
        <v>18090000</v>
      </c>
      <c r="D35" s="34">
        <v>17690000</v>
      </c>
      <c r="E35" s="37"/>
      <c r="F35" s="34">
        <v>17590000</v>
      </c>
      <c r="G35" s="3">
        <v>17290000</v>
      </c>
    </row>
    <row r="36" spans="1:7" x14ac:dyDescent="0.2">
      <c r="A36" t="s">
        <v>165</v>
      </c>
      <c r="B36" s="25">
        <v>22740000</v>
      </c>
      <c r="C36" s="25">
        <v>22740000</v>
      </c>
      <c r="D36" s="3">
        <v>22990000</v>
      </c>
      <c r="E36" s="37"/>
      <c r="F36" s="34" t="s">
        <v>220</v>
      </c>
      <c r="G36" s="3">
        <v>22690000</v>
      </c>
    </row>
    <row r="37" spans="1:7" x14ac:dyDescent="0.2">
      <c r="A37" t="s">
        <v>214</v>
      </c>
      <c r="B37" s="25">
        <v>26140000</v>
      </c>
      <c r="C37" s="37" t="s">
        <v>31</v>
      </c>
      <c r="D37" s="34">
        <v>25990000</v>
      </c>
      <c r="E37" s="37"/>
      <c r="F37" s="39">
        <v>26290000</v>
      </c>
      <c r="G37" s="3">
        <v>25890000</v>
      </c>
    </row>
    <row r="38" spans="1:7" x14ac:dyDescent="0.2">
      <c r="A38" t="s">
        <v>215</v>
      </c>
      <c r="B38" s="25">
        <v>32140000</v>
      </c>
      <c r="C38" s="37" t="s">
        <v>31</v>
      </c>
      <c r="D38" s="3">
        <v>32390000</v>
      </c>
      <c r="E38" s="37"/>
      <c r="F38" s="34">
        <v>32290000</v>
      </c>
      <c r="G38" s="4">
        <v>32490000</v>
      </c>
    </row>
    <row r="39" spans="1:7" x14ac:dyDescent="0.2">
      <c r="A39" t="s">
        <v>168</v>
      </c>
      <c r="B39" s="3" t="s">
        <v>31</v>
      </c>
      <c r="C39" s="37" t="s">
        <v>31</v>
      </c>
      <c r="D39" s="25" t="s">
        <v>31</v>
      </c>
      <c r="E39" s="37"/>
      <c r="F39" s="37">
        <v>39990000</v>
      </c>
      <c r="G39" s="4" t="s">
        <v>31</v>
      </c>
    </row>
  </sheetData>
  <pageMargins left="0.7" right="0.7" top="0.75" bottom="0.75" header="0.3" footer="0.3"/>
  <pageSetup paperSize="9" orientation="portrait" horizontalDpi="0" verticalDpi="0"/>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3FCB-926F-3D40-9C2B-1D482152DAF3}">
  <sheetPr codeName="Sheet40"/>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7" t="s">
        <v>1</v>
      </c>
      <c r="C1" s="47" t="s">
        <v>0</v>
      </c>
      <c r="D1" s="47" t="s">
        <v>2</v>
      </c>
      <c r="E1" s="47" t="s">
        <v>6</v>
      </c>
      <c r="F1" s="47" t="s">
        <v>3</v>
      </c>
      <c r="G1" s="47" t="s">
        <v>100</v>
      </c>
    </row>
    <row r="2" spans="1:11" x14ac:dyDescent="0.2">
      <c r="A2" t="s">
        <v>134</v>
      </c>
      <c r="B2" s="25">
        <v>21340000</v>
      </c>
      <c r="C2" s="3">
        <v>21490000</v>
      </c>
      <c r="D2" s="42">
        <v>20990000</v>
      </c>
      <c r="E2" s="40">
        <v>20790000</v>
      </c>
      <c r="F2" s="40">
        <v>20990000</v>
      </c>
      <c r="G2" s="3">
        <v>20590000</v>
      </c>
    </row>
    <row r="3" spans="1:11" x14ac:dyDescent="0.2">
      <c r="A3" t="s">
        <v>135</v>
      </c>
      <c r="B3" s="3">
        <v>24540000</v>
      </c>
      <c r="C3" s="3">
        <v>24790000</v>
      </c>
      <c r="D3" s="43">
        <v>24690000</v>
      </c>
      <c r="E3" s="40">
        <v>24790000</v>
      </c>
      <c r="F3" s="40">
        <v>24690000</v>
      </c>
      <c r="G3" s="3">
        <v>24190000</v>
      </c>
    </row>
    <row r="4" spans="1:11" x14ac:dyDescent="0.2">
      <c r="A4" t="s">
        <v>136</v>
      </c>
      <c r="B4" s="25">
        <v>27340000</v>
      </c>
      <c r="C4" s="3">
        <v>27590000</v>
      </c>
      <c r="D4" s="43">
        <v>27390000</v>
      </c>
      <c r="E4" s="40">
        <v>26990000</v>
      </c>
      <c r="F4" s="40">
        <v>27290000</v>
      </c>
      <c r="G4" s="4">
        <v>26990000</v>
      </c>
    </row>
    <row r="5" spans="1:11" x14ac:dyDescent="0.2">
      <c r="A5" t="s">
        <v>137</v>
      </c>
      <c r="B5" s="3">
        <v>32640000</v>
      </c>
      <c r="C5" s="3">
        <v>32890000</v>
      </c>
      <c r="D5" s="43">
        <v>32790000</v>
      </c>
      <c r="E5" s="38">
        <v>31990000</v>
      </c>
      <c r="F5" s="38">
        <v>32890000</v>
      </c>
      <c r="G5" s="3">
        <v>32590000</v>
      </c>
    </row>
    <row r="6" spans="1:11" x14ac:dyDescent="0.2">
      <c r="A6" t="s">
        <v>102</v>
      </c>
      <c r="B6" s="25">
        <v>18740000</v>
      </c>
      <c r="C6" s="3">
        <v>18990000</v>
      </c>
      <c r="D6" s="42">
        <v>18690000</v>
      </c>
      <c r="E6" s="40">
        <v>18990000</v>
      </c>
      <c r="F6" s="40">
        <v>18690000</v>
      </c>
      <c r="G6" s="4">
        <v>18590000</v>
      </c>
    </row>
    <row r="7" spans="1:11" x14ac:dyDescent="0.2">
      <c r="A7" t="s">
        <v>103</v>
      </c>
      <c r="B7" s="25">
        <v>22440000</v>
      </c>
      <c r="C7" s="3">
        <v>22690000</v>
      </c>
      <c r="D7" s="43">
        <v>22590000</v>
      </c>
      <c r="E7" s="40">
        <v>22290000</v>
      </c>
      <c r="F7" s="40">
        <v>22390000</v>
      </c>
      <c r="G7" s="4">
        <v>22090000</v>
      </c>
      <c r="I7" t="s">
        <v>140</v>
      </c>
      <c r="J7" t="s">
        <v>141</v>
      </c>
      <c r="K7" s="35" t="b">
        <v>1</v>
      </c>
    </row>
    <row r="8" spans="1:11" x14ac:dyDescent="0.2">
      <c r="A8" t="s">
        <v>104</v>
      </c>
      <c r="B8" s="25" t="s">
        <v>31</v>
      </c>
      <c r="C8" s="43" t="s">
        <v>31</v>
      </c>
      <c r="D8" s="43" t="s">
        <v>31</v>
      </c>
      <c r="E8" s="37" t="s">
        <v>31</v>
      </c>
      <c r="F8" s="37" t="s">
        <v>31</v>
      </c>
      <c r="G8" s="4" t="s">
        <v>31</v>
      </c>
      <c r="I8" t="s">
        <v>1</v>
      </c>
      <c r="J8" t="s">
        <v>145</v>
      </c>
      <c r="K8" s="35" t="b">
        <v>1</v>
      </c>
    </row>
    <row r="9" spans="1:11" x14ac:dyDescent="0.2">
      <c r="A9" t="s">
        <v>105</v>
      </c>
      <c r="B9" s="3">
        <f>29140000-150000</f>
        <v>28990000</v>
      </c>
      <c r="C9" s="3">
        <f>29140000-150000</f>
        <v>28990000</v>
      </c>
      <c r="D9" s="25">
        <v>29290000</v>
      </c>
      <c r="E9" s="40" t="s">
        <v>31</v>
      </c>
      <c r="F9" s="40">
        <v>28990000</v>
      </c>
      <c r="G9" s="4">
        <v>28590000</v>
      </c>
      <c r="I9" t="s">
        <v>2</v>
      </c>
      <c r="J9" t="s">
        <v>180</v>
      </c>
      <c r="K9" s="35" t="b">
        <v>1</v>
      </c>
    </row>
    <row r="10" spans="1:11" x14ac:dyDescent="0.2">
      <c r="A10" t="s">
        <v>34</v>
      </c>
      <c r="B10" s="3">
        <v>18840000</v>
      </c>
      <c r="C10" s="3">
        <v>18840000</v>
      </c>
      <c r="D10" s="25">
        <v>19690000</v>
      </c>
      <c r="E10" s="40" t="s">
        <v>31</v>
      </c>
      <c r="F10" s="39">
        <v>19690000</v>
      </c>
      <c r="G10" s="4">
        <v>19590000</v>
      </c>
      <c r="I10" t="s">
        <v>6</v>
      </c>
      <c r="J10" t="s">
        <v>181</v>
      </c>
      <c r="K10" s="35" t="b">
        <v>1</v>
      </c>
    </row>
    <row r="11" spans="1:11" x14ac:dyDescent="0.2">
      <c r="A11" t="s">
        <v>40</v>
      </c>
      <c r="B11" s="25">
        <v>15790000</v>
      </c>
      <c r="C11" s="25">
        <v>15790000</v>
      </c>
      <c r="D11" s="40">
        <v>15990000</v>
      </c>
      <c r="E11" s="37" t="s">
        <v>31</v>
      </c>
      <c r="F11" s="39">
        <v>15890000</v>
      </c>
      <c r="G11" s="4">
        <v>16390000</v>
      </c>
      <c r="I11" t="s">
        <v>3</v>
      </c>
      <c r="J11" t="s">
        <v>143</v>
      </c>
      <c r="K11" s="35" t="b">
        <v>1</v>
      </c>
    </row>
    <row r="12" spans="1:11" x14ac:dyDescent="0.2">
      <c r="A12" t="s">
        <v>37</v>
      </c>
      <c r="B12" s="3">
        <v>12790000</v>
      </c>
      <c r="C12" s="3">
        <v>12790000</v>
      </c>
      <c r="D12" s="39">
        <v>12890000</v>
      </c>
      <c r="E12" s="40">
        <v>12590000</v>
      </c>
      <c r="F12" s="39">
        <v>12690000</v>
      </c>
      <c r="G12" s="3" t="s">
        <v>219</v>
      </c>
      <c r="I12" t="s">
        <v>149</v>
      </c>
      <c r="J12" t="s">
        <v>150</v>
      </c>
      <c r="K12" s="35" t="b">
        <v>1</v>
      </c>
    </row>
    <row r="13" spans="1:11" x14ac:dyDescent="0.2">
      <c r="A13" t="s">
        <v>42</v>
      </c>
      <c r="B13" s="25">
        <v>11490000</v>
      </c>
      <c r="C13" s="25">
        <v>11490000</v>
      </c>
      <c r="D13" s="25" t="s">
        <v>31</v>
      </c>
      <c r="E13" s="40">
        <v>10490000</v>
      </c>
      <c r="F13" s="39">
        <v>10990000</v>
      </c>
      <c r="G13" s="4" t="s">
        <v>31</v>
      </c>
    </row>
    <row r="14" spans="1:11" x14ac:dyDescent="0.2">
      <c r="A14" t="s">
        <v>46</v>
      </c>
      <c r="B14" s="25">
        <v>8940000</v>
      </c>
      <c r="C14" s="43" t="s">
        <v>31</v>
      </c>
      <c r="D14" s="25">
        <v>8990000</v>
      </c>
      <c r="E14" s="40" t="s">
        <v>31</v>
      </c>
      <c r="F14" s="39">
        <v>8890000</v>
      </c>
      <c r="G14" s="4" t="s">
        <v>31</v>
      </c>
    </row>
    <row r="15" spans="1:11" x14ac:dyDescent="0.2">
      <c r="A15" t="s">
        <v>138</v>
      </c>
      <c r="B15" s="25">
        <v>13890000</v>
      </c>
      <c r="C15" s="25">
        <v>13890000</v>
      </c>
      <c r="D15" s="25">
        <v>13990000</v>
      </c>
      <c r="E15" s="34">
        <v>13790000</v>
      </c>
      <c r="F15" s="39">
        <v>13890000</v>
      </c>
      <c r="G15" s="4">
        <v>13690000</v>
      </c>
    </row>
    <row r="16" spans="1:11" x14ac:dyDescent="0.2">
      <c r="A16" t="s">
        <v>109</v>
      </c>
      <c r="B16" s="25">
        <v>8540000</v>
      </c>
      <c r="C16" s="25">
        <v>8540000</v>
      </c>
      <c r="D16" s="25">
        <v>8490000</v>
      </c>
      <c r="E16" s="40">
        <v>8290000</v>
      </c>
      <c r="F16" s="39">
        <v>8490000</v>
      </c>
      <c r="G16" s="4">
        <v>8390000</v>
      </c>
    </row>
    <row r="17" spans="1:7" x14ac:dyDescent="0.2">
      <c r="A17" t="s">
        <v>110</v>
      </c>
      <c r="B17" s="3">
        <v>6950000</v>
      </c>
      <c r="C17" s="3">
        <v>6950000</v>
      </c>
      <c r="D17" s="25">
        <v>6990000</v>
      </c>
      <c r="E17" s="39">
        <v>6990000</v>
      </c>
      <c r="F17" s="39">
        <v>6890000</v>
      </c>
      <c r="G17" s="4">
        <v>6890000</v>
      </c>
    </row>
    <row r="18" spans="1:7" x14ac:dyDescent="0.2">
      <c r="A18" t="s">
        <v>171</v>
      </c>
      <c r="B18" s="3">
        <v>14490000</v>
      </c>
      <c r="C18" s="3">
        <v>14490000</v>
      </c>
      <c r="D18" s="25">
        <v>14590000</v>
      </c>
      <c r="E18" s="38">
        <v>13990000</v>
      </c>
      <c r="F18" s="39">
        <v>14490000</v>
      </c>
      <c r="G18" s="4">
        <v>14190000</v>
      </c>
    </row>
    <row r="19" spans="1:7" x14ac:dyDescent="0.2">
      <c r="A19" t="s">
        <v>172</v>
      </c>
      <c r="B19" s="25">
        <v>20440000</v>
      </c>
      <c r="C19" s="25">
        <v>20440000</v>
      </c>
      <c r="D19" s="25">
        <v>20490000</v>
      </c>
      <c r="E19" s="40">
        <v>19990000</v>
      </c>
      <c r="F19" s="39">
        <v>20090000</v>
      </c>
      <c r="G19" s="4">
        <v>20290000</v>
      </c>
    </row>
    <row r="20" spans="1:7" x14ac:dyDescent="0.2">
      <c r="A20" t="s">
        <v>146</v>
      </c>
      <c r="B20" s="25">
        <v>27340000</v>
      </c>
      <c r="C20" s="25">
        <v>27340000</v>
      </c>
      <c r="D20" s="25">
        <v>27690000</v>
      </c>
      <c r="E20" s="40">
        <v>27190000</v>
      </c>
      <c r="F20" s="39">
        <v>27490000</v>
      </c>
      <c r="G20" s="4">
        <v>27090000</v>
      </c>
    </row>
    <row r="21" spans="1:7" x14ac:dyDescent="0.2">
      <c r="A21" t="s">
        <v>148</v>
      </c>
      <c r="B21" s="3">
        <v>36740000</v>
      </c>
      <c r="C21" s="3">
        <v>36740000</v>
      </c>
      <c r="D21" s="25">
        <v>36790000</v>
      </c>
      <c r="E21" s="40">
        <v>36490000</v>
      </c>
      <c r="F21" s="39">
        <v>36990000</v>
      </c>
      <c r="G21" s="4">
        <v>36490000</v>
      </c>
    </row>
    <row r="22" spans="1:7" x14ac:dyDescent="0.2">
      <c r="A22" t="s">
        <v>209</v>
      </c>
      <c r="B22" s="25">
        <v>5530000</v>
      </c>
      <c r="C22" s="25">
        <v>5530000</v>
      </c>
      <c r="D22" s="25">
        <v>5690000</v>
      </c>
      <c r="E22" s="40">
        <v>5590000</v>
      </c>
      <c r="F22" s="39">
        <v>5650000</v>
      </c>
      <c r="G22" s="3">
        <v>5650000</v>
      </c>
    </row>
    <row r="23" spans="1:7" x14ac:dyDescent="0.2">
      <c r="A23" t="s">
        <v>210</v>
      </c>
      <c r="B23" s="25">
        <v>6830000</v>
      </c>
      <c r="C23" s="25">
        <v>6830000</v>
      </c>
      <c r="D23" s="25">
        <v>6890000</v>
      </c>
      <c r="E23" s="40">
        <v>6990000</v>
      </c>
      <c r="F23" s="34">
        <v>6990000</v>
      </c>
      <c r="G23" s="4">
        <v>7190000</v>
      </c>
    </row>
    <row r="24" spans="1:7" x14ac:dyDescent="0.2">
      <c r="A24" t="s">
        <v>211</v>
      </c>
      <c r="B24" s="25">
        <v>6330000</v>
      </c>
      <c r="C24" s="25">
        <v>6330000</v>
      </c>
      <c r="D24" s="25">
        <v>6490000</v>
      </c>
      <c r="E24" s="40">
        <v>6390000</v>
      </c>
      <c r="F24" s="39">
        <v>6450000</v>
      </c>
      <c r="G24" s="3">
        <v>6450000</v>
      </c>
    </row>
    <row r="25" spans="1:7" x14ac:dyDescent="0.2">
      <c r="A25" t="s">
        <v>212</v>
      </c>
      <c r="B25" s="25">
        <v>7630000</v>
      </c>
      <c r="C25" s="25">
        <v>7630000</v>
      </c>
      <c r="D25" s="25">
        <v>7690000</v>
      </c>
      <c r="E25" s="40">
        <v>7790000</v>
      </c>
      <c r="F25" s="39">
        <v>8090000</v>
      </c>
      <c r="G25" s="4" t="s">
        <v>205</v>
      </c>
    </row>
    <row r="26" spans="1:7" x14ac:dyDescent="0.2">
      <c r="A26" t="s">
        <v>195</v>
      </c>
      <c r="B26" s="25">
        <v>9920000</v>
      </c>
      <c r="C26" s="25">
        <v>9920000</v>
      </c>
      <c r="D26" s="25">
        <v>10090000</v>
      </c>
      <c r="E26" s="40">
        <v>9990000</v>
      </c>
      <c r="F26" s="34">
        <v>9990000</v>
      </c>
      <c r="G26" s="3">
        <v>9890000</v>
      </c>
    </row>
    <row r="27" spans="1:7" x14ac:dyDescent="0.2">
      <c r="A27" t="s">
        <v>196</v>
      </c>
      <c r="B27" s="25">
        <v>12520000</v>
      </c>
      <c r="C27" s="25">
        <v>12520000</v>
      </c>
      <c r="D27" s="25">
        <v>12690000</v>
      </c>
      <c r="E27" s="38">
        <v>12490000</v>
      </c>
      <c r="F27" s="34">
        <v>12590000</v>
      </c>
      <c r="G27" s="4">
        <v>13290000</v>
      </c>
    </row>
    <row r="28" spans="1:7" x14ac:dyDescent="0.2">
      <c r="A28" t="s">
        <v>197</v>
      </c>
      <c r="B28" s="25">
        <v>10720000</v>
      </c>
      <c r="C28" s="25">
        <v>10720000</v>
      </c>
      <c r="D28" s="25">
        <v>10790000</v>
      </c>
      <c r="E28" s="40">
        <v>10690000</v>
      </c>
      <c r="F28" s="34">
        <v>10590000</v>
      </c>
      <c r="G28" s="3" t="s">
        <v>221</v>
      </c>
    </row>
    <row r="29" spans="1:7" x14ac:dyDescent="0.2">
      <c r="A29" t="s">
        <v>199</v>
      </c>
      <c r="B29" s="3">
        <v>13220000</v>
      </c>
      <c r="C29" s="3">
        <v>13220000</v>
      </c>
      <c r="D29" s="25">
        <v>13390000</v>
      </c>
      <c r="E29" s="40">
        <v>13390000</v>
      </c>
      <c r="F29" s="34">
        <v>13290000</v>
      </c>
      <c r="G29" s="3">
        <v>13990000</v>
      </c>
    </row>
    <row r="30" spans="1:7" x14ac:dyDescent="0.2">
      <c r="A30" t="s">
        <v>119</v>
      </c>
      <c r="B30" s="25">
        <v>22340000</v>
      </c>
      <c r="C30" s="25">
        <v>22340000</v>
      </c>
      <c r="D30" s="25">
        <v>22990000</v>
      </c>
      <c r="E30" s="40">
        <v>21990000</v>
      </c>
      <c r="F30" s="40">
        <v>22490000</v>
      </c>
      <c r="G30" s="3">
        <v>22590000</v>
      </c>
    </row>
    <row r="31" spans="1:7" x14ac:dyDescent="0.2">
      <c r="A31" t="s">
        <v>120</v>
      </c>
      <c r="B31" s="3">
        <v>5350000</v>
      </c>
      <c r="C31" s="3">
        <v>5350000</v>
      </c>
      <c r="D31" s="34">
        <v>5390000</v>
      </c>
      <c r="E31" s="40">
        <v>5390000</v>
      </c>
      <c r="F31" s="40">
        <v>5290000</v>
      </c>
      <c r="G31" s="3">
        <v>5290000</v>
      </c>
    </row>
    <row r="32" spans="1:7" x14ac:dyDescent="0.2">
      <c r="A32" t="s">
        <v>162</v>
      </c>
      <c r="B32" s="3">
        <v>4290000</v>
      </c>
      <c r="C32" s="3">
        <v>4290000</v>
      </c>
      <c r="D32" s="38">
        <v>4290000</v>
      </c>
      <c r="E32" s="40">
        <v>4290000</v>
      </c>
      <c r="F32" s="40">
        <v>4290000</v>
      </c>
      <c r="G32" s="4">
        <v>4490000</v>
      </c>
    </row>
    <row r="33" spans="1:7" x14ac:dyDescent="0.2">
      <c r="A33" t="s">
        <v>163</v>
      </c>
      <c r="B33" s="3">
        <v>3090000</v>
      </c>
      <c r="C33" s="3">
        <v>3090000</v>
      </c>
      <c r="D33" s="38">
        <v>3090000</v>
      </c>
      <c r="E33" s="40">
        <v>2990000</v>
      </c>
      <c r="F33" s="40">
        <v>3090000</v>
      </c>
      <c r="G33" s="4">
        <v>3250000</v>
      </c>
    </row>
    <row r="34" spans="1:7" x14ac:dyDescent="0.2">
      <c r="A34" t="s">
        <v>121</v>
      </c>
      <c r="B34" s="25" t="s">
        <v>31</v>
      </c>
      <c r="C34" s="25" t="s">
        <v>31</v>
      </c>
      <c r="D34" s="43">
        <v>3990000</v>
      </c>
      <c r="E34" s="40">
        <v>3990000</v>
      </c>
      <c r="F34" s="39">
        <v>3790000</v>
      </c>
      <c r="G34" s="4" t="s">
        <v>31</v>
      </c>
    </row>
    <row r="35" spans="1:7" x14ac:dyDescent="0.2">
      <c r="A35" t="s">
        <v>123</v>
      </c>
      <c r="B35" s="3">
        <v>17590000</v>
      </c>
      <c r="C35" s="3">
        <v>17590000</v>
      </c>
      <c r="D35" s="39">
        <v>17690000</v>
      </c>
      <c r="E35" s="37"/>
      <c r="F35" s="39">
        <v>17590000</v>
      </c>
      <c r="G35" s="4">
        <v>17290000</v>
      </c>
    </row>
    <row r="36" spans="1:7" x14ac:dyDescent="0.2">
      <c r="A36" t="s">
        <v>165</v>
      </c>
      <c r="B36" s="25">
        <v>22740000</v>
      </c>
      <c r="C36" s="25">
        <v>22740000</v>
      </c>
      <c r="D36" s="25">
        <v>22990000</v>
      </c>
      <c r="E36" s="37"/>
      <c r="F36" s="39" t="s">
        <v>220</v>
      </c>
      <c r="G36" s="3">
        <v>23990000</v>
      </c>
    </row>
    <row r="37" spans="1:7" x14ac:dyDescent="0.2">
      <c r="A37" t="s">
        <v>214</v>
      </c>
      <c r="B37" s="3">
        <v>25740000</v>
      </c>
      <c r="C37" s="37" t="s">
        <v>31</v>
      </c>
      <c r="D37" s="39">
        <v>25990000</v>
      </c>
      <c r="E37" s="37"/>
      <c r="F37" s="39">
        <v>26290000</v>
      </c>
      <c r="G37" s="3">
        <v>26290000</v>
      </c>
    </row>
    <row r="38" spans="1:7" x14ac:dyDescent="0.2">
      <c r="A38" t="s">
        <v>215</v>
      </c>
      <c r="B38" s="25">
        <v>32140000</v>
      </c>
      <c r="C38" s="37" t="s">
        <v>31</v>
      </c>
      <c r="D38" s="25">
        <v>32390000</v>
      </c>
      <c r="E38" s="37"/>
      <c r="F38" s="39">
        <v>32290000</v>
      </c>
      <c r="G38" s="3">
        <v>32490000</v>
      </c>
    </row>
    <row r="39" spans="1:7" x14ac:dyDescent="0.2">
      <c r="A39" t="s">
        <v>168</v>
      </c>
      <c r="B39" s="25" t="s">
        <v>31</v>
      </c>
      <c r="C39" s="37" t="s">
        <v>31</v>
      </c>
      <c r="D39" s="25" t="s">
        <v>31</v>
      </c>
      <c r="E39" s="37"/>
      <c r="F39" s="37">
        <v>39990000</v>
      </c>
      <c r="G39" s="4" t="s">
        <v>31</v>
      </c>
    </row>
  </sheetData>
  <pageMargins left="0.7" right="0.7" top="0.75" bottom="0.75" header="0.3" footer="0.3"/>
  <pageSetup paperSize="9" orientation="portrait" horizontalDpi="0" verticalDpi="0"/>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2B32-F829-8C42-9ACE-97324904D377}">
  <sheetPr codeName="Sheet41"/>
  <dimension ref="A1:K39"/>
  <sheetViews>
    <sheetView zoomScale="110" zoomScaleNormal="110"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134</v>
      </c>
      <c r="B2" s="25"/>
      <c r="C2" s="25">
        <v>21490000</v>
      </c>
      <c r="D2" s="43">
        <v>20490000</v>
      </c>
      <c r="E2" s="40">
        <v>20790000</v>
      </c>
      <c r="F2" s="40">
        <v>20990000</v>
      </c>
      <c r="G2" s="4">
        <v>20590000</v>
      </c>
    </row>
    <row r="3" spans="1:11" x14ac:dyDescent="0.2">
      <c r="A3" t="s">
        <v>135</v>
      </c>
      <c r="B3" s="3"/>
      <c r="C3" s="25">
        <v>24790000</v>
      </c>
      <c r="D3" s="43">
        <v>24190000</v>
      </c>
      <c r="E3" s="40">
        <v>24790000</v>
      </c>
      <c r="F3" s="40">
        <v>24690000</v>
      </c>
      <c r="G3" s="4">
        <v>24190000</v>
      </c>
    </row>
    <row r="4" spans="1:11" x14ac:dyDescent="0.2">
      <c r="A4" t="s">
        <v>136</v>
      </c>
      <c r="B4" s="25"/>
      <c r="C4" s="25">
        <v>27590000</v>
      </c>
      <c r="D4" s="43">
        <v>26890000</v>
      </c>
      <c r="E4" s="40">
        <v>26990000</v>
      </c>
      <c r="F4" s="38">
        <v>27090000</v>
      </c>
      <c r="G4" s="4">
        <v>26990000</v>
      </c>
    </row>
    <row r="5" spans="1:11" x14ac:dyDescent="0.2">
      <c r="A5" t="s">
        <v>137</v>
      </c>
      <c r="B5" s="3"/>
      <c r="C5" s="25">
        <v>32890000</v>
      </c>
      <c r="D5" s="43">
        <v>32790000</v>
      </c>
      <c r="E5" s="38">
        <v>31990000</v>
      </c>
      <c r="F5" s="40">
        <v>32890000</v>
      </c>
      <c r="G5" s="3">
        <v>32490000</v>
      </c>
    </row>
    <row r="6" spans="1:11" x14ac:dyDescent="0.2">
      <c r="A6" t="s">
        <v>102</v>
      </c>
      <c r="B6" s="25"/>
      <c r="C6" s="25">
        <v>18990000</v>
      </c>
      <c r="D6" s="43">
        <v>18690000</v>
      </c>
      <c r="E6" s="40">
        <v>18990000</v>
      </c>
      <c r="F6" s="38">
        <v>18990000</v>
      </c>
      <c r="G6" s="4">
        <v>18590000</v>
      </c>
    </row>
    <row r="7" spans="1:11" x14ac:dyDescent="0.2">
      <c r="A7" t="s">
        <v>103</v>
      </c>
      <c r="B7" s="25"/>
      <c r="C7" s="25">
        <v>22690000</v>
      </c>
      <c r="D7" s="43">
        <v>22590000</v>
      </c>
      <c r="E7" s="40">
        <v>22290000</v>
      </c>
      <c r="F7" s="40">
        <v>22390000</v>
      </c>
      <c r="G7" s="4">
        <v>22090000</v>
      </c>
      <c r="I7" t="s">
        <v>140</v>
      </c>
      <c r="J7" t="s">
        <v>141</v>
      </c>
      <c r="K7" s="35" t="b">
        <v>1</v>
      </c>
    </row>
    <row r="8" spans="1:11" x14ac:dyDescent="0.2">
      <c r="A8" t="s">
        <v>104</v>
      </c>
      <c r="B8" s="25"/>
      <c r="C8" s="43" t="s">
        <v>31</v>
      </c>
      <c r="D8" s="43" t="s">
        <v>31</v>
      </c>
      <c r="E8" s="37" t="s">
        <v>31</v>
      </c>
      <c r="F8" s="37" t="s">
        <v>31</v>
      </c>
      <c r="G8" s="4" t="s">
        <v>31</v>
      </c>
      <c r="I8" t="s">
        <v>2</v>
      </c>
      <c r="J8" t="s">
        <v>180</v>
      </c>
      <c r="K8" s="35" t="b">
        <v>1</v>
      </c>
    </row>
    <row r="9" spans="1:11" x14ac:dyDescent="0.2">
      <c r="A9" t="s">
        <v>105</v>
      </c>
      <c r="B9" s="3"/>
      <c r="C9" s="3">
        <v>29690000</v>
      </c>
      <c r="D9" s="3">
        <v>29090000</v>
      </c>
      <c r="E9" s="40" t="s">
        <v>31</v>
      </c>
      <c r="F9" s="38">
        <v>29090000</v>
      </c>
      <c r="G9" s="4">
        <v>28690000</v>
      </c>
      <c r="I9" t="s">
        <v>6</v>
      </c>
      <c r="J9" t="s">
        <v>145</v>
      </c>
      <c r="K9" s="35" t="b">
        <v>1</v>
      </c>
    </row>
    <row r="10" spans="1:11" x14ac:dyDescent="0.2">
      <c r="A10" t="s">
        <v>34</v>
      </c>
      <c r="B10" s="3"/>
      <c r="C10" s="3">
        <v>18990000</v>
      </c>
      <c r="D10" s="3">
        <v>18990000</v>
      </c>
      <c r="E10" s="38">
        <v>18990000</v>
      </c>
      <c r="F10" s="39">
        <v>19690000</v>
      </c>
      <c r="G10" s="4">
        <v>19690000</v>
      </c>
      <c r="I10" t="s">
        <v>3</v>
      </c>
      <c r="J10" t="s">
        <v>143</v>
      </c>
      <c r="K10" s="35" t="b">
        <v>1</v>
      </c>
    </row>
    <row r="11" spans="1:11" x14ac:dyDescent="0.2">
      <c r="A11" t="s">
        <v>40</v>
      </c>
      <c r="B11" s="25"/>
      <c r="C11" s="3">
        <v>15990000</v>
      </c>
      <c r="D11" s="40">
        <v>15990000</v>
      </c>
      <c r="E11" s="37">
        <v>15290000</v>
      </c>
      <c r="F11" s="34">
        <v>15990000</v>
      </c>
      <c r="G11" s="4">
        <v>16390000</v>
      </c>
      <c r="I11" t="s">
        <v>149</v>
      </c>
      <c r="J11" t="s">
        <v>150</v>
      </c>
      <c r="K11" s="35" t="b">
        <v>1</v>
      </c>
    </row>
    <row r="12" spans="1:11" x14ac:dyDescent="0.2">
      <c r="A12" t="s">
        <v>37</v>
      </c>
      <c r="B12" s="3"/>
      <c r="C12" s="3">
        <v>12950000</v>
      </c>
      <c r="D12" s="39">
        <v>12890000</v>
      </c>
      <c r="E12" s="38">
        <v>12590000</v>
      </c>
      <c r="F12" s="39">
        <v>12690000</v>
      </c>
      <c r="G12" s="4" t="s">
        <v>219</v>
      </c>
    </row>
    <row r="13" spans="1:11" x14ac:dyDescent="0.2">
      <c r="A13" t="s">
        <v>42</v>
      </c>
      <c r="B13" s="25"/>
      <c r="C13" s="3">
        <v>9900000</v>
      </c>
      <c r="D13" s="25" t="s">
        <v>31</v>
      </c>
      <c r="E13" s="40">
        <v>10490000</v>
      </c>
      <c r="F13" s="34">
        <v>10790000</v>
      </c>
      <c r="G13" s="4" t="s">
        <v>31</v>
      </c>
    </row>
    <row r="14" spans="1:11" x14ac:dyDescent="0.2">
      <c r="A14" t="s">
        <v>46</v>
      </c>
      <c r="B14" s="25"/>
      <c r="C14" s="43" t="s">
        <v>31</v>
      </c>
      <c r="D14" s="25">
        <v>8990000</v>
      </c>
      <c r="E14" s="40" t="s">
        <v>31</v>
      </c>
      <c r="F14" s="39">
        <v>8890000</v>
      </c>
      <c r="G14" s="4" t="s">
        <v>31</v>
      </c>
    </row>
    <row r="15" spans="1:11" x14ac:dyDescent="0.2">
      <c r="A15" t="s">
        <v>138</v>
      </c>
      <c r="B15" s="25"/>
      <c r="C15" s="3">
        <v>13990000</v>
      </c>
      <c r="D15" s="25">
        <v>13990000</v>
      </c>
      <c r="E15" s="40">
        <v>13790000</v>
      </c>
      <c r="F15" s="34">
        <v>13990000</v>
      </c>
      <c r="G15" s="4">
        <v>13690000</v>
      </c>
    </row>
    <row r="16" spans="1:11" x14ac:dyDescent="0.2">
      <c r="A16" t="s">
        <v>109</v>
      </c>
      <c r="B16" s="25"/>
      <c r="C16" s="3">
        <v>8990000</v>
      </c>
      <c r="D16" s="3">
        <v>8790000</v>
      </c>
      <c r="E16" s="38">
        <v>8390000</v>
      </c>
      <c r="F16" s="34">
        <v>8790000</v>
      </c>
      <c r="G16" s="4">
        <v>8390000</v>
      </c>
    </row>
    <row r="17" spans="1:7" x14ac:dyDescent="0.2">
      <c r="A17" t="s">
        <v>110</v>
      </c>
      <c r="B17" s="3"/>
      <c r="C17" s="3">
        <v>6990000</v>
      </c>
      <c r="D17" s="25">
        <v>6990000</v>
      </c>
      <c r="E17" s="39">
        <v>6990000</v>
      </c>
      <c r="F17" s="39">
        <v>6890000</v>
      </c>
      <c r="G17" s="4">
        <v>6890000</v>
      </c>
    </row>
    <row r="18" spans="1:7" x14ac:dyDescent="0.2">
      <c r="A18" t="s">
        <v>171</v>
      </c>
      <c r="B18" s="3"/>
      <c r="C18" s="3">
        <v>14990000</v>
      </c>
      <c r="D18" s="25">
        <v>14590000</v>
      </c>
      <c r="E18" s="39">
        <v>13990000</v>
      </c>
      <c r="F18" s="34">
        <v>14690000</v>
      </c>
      <c r="G18" s="3">
        <v>14490000</v>
      </c>
    </row>
    <row r="19" spans="1:7" x14ac:dyDescent="0.2">
      <c r="A19" t="s">
        <v>172</v>
      </c>
      <c r="B19" s="25"/>
      <c r="C19" s="3">
        <v>20590000</v>
      </c>
      <c r="D19" s="25">
        <v>20490000</v>
      </c>
      <c r="E19" s="38">
        <v>19490000</v>
      </c>
      <c r="F19" s="34">
        <v>20490000</v>
      </c>
      <c r="G19" s="3">
        <v>19890000</v>
      </c>
    </row>
    <row r="20" spans="1:7" x14ac:dyDescent="0.2">
      <c r="A20" t="s">
        <v>146</v>
      </c>
      <c r="B20" s="25"/>
      <c r="C20" s="3">
        <v>27690000</v>
      </c>
      <c r="D20" s="25">
        <v>27690000</v>
      </c>
      <c r="E20" s="40">
        <v>27190000</v>
      </c>
      <c r="F20" s="39">
        <v>27590000</v>
      </c>
      <c r="G20" s="4">
        <v>27090000</v>
      </c>
    </row>
    <row r="21" spans="1:7" x14ac:dyDescent="0.2">
      <c r="A21" t="s">
        <v>148</v>
      </c>
      <c r="B21" s="3"/>
      <c r="C21" s="3">
        <v>36890000</v>
      </c>
      <c r="D21" s="25">
        <v>36790000</v>
      </c>
      <c r="E21" s="40">
        <v>36490000</v>
      </c>
      <c r="F21" s="39">
        <v>36990000</v>
      </c>
      <c r="G21" s="4">
        <v>36490000</v>
      </c>
    </row>
    <row r="22" spans="1:7" x14ac:dyDescent="0.2">
      <c r="A22" t="s">
        <v>209</v>
      </c>
      <c r="B22" s="25"/>
      <c r="C22" s="3">
        <v>5890000</v>
      </c>
      <c r="D22" s="3">
        <v>5890000</v>
      </c>
      <c r="E22" s="38">
        <v>5790000</v>
      </c>
      <c r="F22" s="39">
        <v>5650000</v>
      </c>
      <c r="G22" s="3">
        <v>5690000</v>
      </c>
    </row>
    <row r="23" spans="1:7" x14ac:dyDescent="0.2">
      <c r="A23" t="s">
        <v>210</v>
      </c>
      <c r="B23" s="25"/>
      <c r="C23" s="3">
        <v>7190000</v>
      </c>
      <c r="D23" s="3">
        <v>6990000</v>
      </c>
      <c r="E23" s="38">
        <v>7290000</v>
      </c>
      <c r="F23" s="34">
        <v>7190000</v>
      </c>
      <c r="G23" s="4">
        <v>7190000</v>
      </c>
    </row>
    <row r="24" spans="1:7" x14ac:dyDescent="0.2">
      <c r="A24" t="s">
        <v>211</v>
      </c>
      <c r="B24" s="25"/>
      <c r="C24" s="3">
        <v>6690000</v>
      </c>
      <c r="D24" s="3">
        <v>6590000</v>
      </c>
      <c r="E24" s="38">
        <v>6590000</v>
      </c>
      <c r="F24" s="39">
        <v>6490000</v>
      </c>
      <c r="G24" s="3">
        <v>6450000</v>
      </c>
    </row>
    <row r="25" spans="1:7" x14ac:dyDescent="0.2">
      <c r="A25" t="s">
        <v>212</v>
      </c>
      <c r="B25" s="25"/>
      <c r="C25" s="3">
        <v>7990000</v>
      </c>
      <c r="D25" s="3">
        <v>7890000</v>
      </c>
      <c r="E25" s="38">
        <v>7990000</v>
      </c>
      <c r="F25" s="39">
        <v>8090000</v>
      </c>
      <c r="G25" s="4" t="s">
        <v>205</v>
      </c>
    </row>
    <row r="26" spans="1:7" x14ac:dyDescent="0.2">
      <c r="A26" t="s">
        <v>195</v>
      </c>
      <c r="B26" s="25"/>
      <c r="C26" s="25" t="s">
        <v>31</v>
      </c>
      <c r="D26" s="3">
        <v>10790000</v>
      </c>
      <c r="E26" s="38">
        <v>10390000</v>
      </c>
      <c r="F26" s="34">
        <v>10790000</v>
      </c>
      <c r="G26" s="3" t="s">
        <v>222</v>
      </c>
    </row>
    <row r="27" spans="1:7" x14ac:dyDescent="0.2">
      <c r="A27" t="s">
        <v>196</v>
      </c>
      <c r="B27" s="25"/>
      <c r="C27" s="3">
        <v>13190000</v>
      </c>
      <c r="D27" s="3">
        <v>13290000</v>
      </c>
      <c r="E27" s="38">
        <v>12990000</v>
      </c>
      <c r="F27" s="34">
        <v>12590000</v>
      </c>
      <c r="G27" s="3">
        <v>12590000</v>
      </c>
    </row>
    <row r="28" spans="1:7" x14ac:dyDescent="0.2">
      <c r="A28" t="s">
        <v>197</v>
      </c>
      <c r="B28" s="25"/>
      <c r="C28" s="3">
        <v>11590000</v>
      </c>
      <c r="D28" s="3">
        <v>11490000</v>
      </c>
      <c r="E28" s="38">
        <v>11290000</v>
      </c>
      <c r="F28" s="34">
        <v>11390000</v>
      </c>
      <c r="G28" s="3" t="s">
        <v>223</v>
      </c>
    </row>
    <row r="29" spans="1:7" x14ac:dyDescent="0.2">
      <c r="A29" t="s">
        <v>199</v>
      </c>
      <c r="B29" s="3"/>
      <c r="C29" s="3">
        <v>14190000</v>
      </c>
      <c r="D29" s="3">
        <v>13990000</v>
      </c>
      <c r="E29" s="38">
        <v>13890000</v>
      </c>
      <c r="F29" s="34">
        <v>13290000</v>
      </c>
      <c r="G29" s="3">
        <v>13890000</v>
      </c>
    </row>
    <row r="30" spans="1:7" x14ac:dyDescent="0.2">
      <c r="A30" t="s">
        <v>119</v>
      </c>
      <c r="B30" s="25"/>
      <c r="C30" s="3">
        <v>22490000</v>
      </c>
      <c r="D30" s="25">
        <v>22990000</v>
      </c>
      <c r="E30" s="40">
        <v>21990000</v>
      </c>
      <c r="F30" s="40">
        <v>22490000</v>
      </c>
      <c r="G30" s="3">
        <v>22990000</v>
      </c>
    </row>
    <row r="31" spans="1:7" x14ac:dyDescent="0.2">
      <c r="A31" t="s">
        <v>120</v>
      </c>
      <c r="B31" s="3"/>
      <c r="C31" s="3">
        <v>5790000</v>
      </c>
      <c r="D31" s="34">
        <v>5790000</v>
      </c>
      <c r="E31" s="38">
        <v>5690000</v>
      </c>
      <c r="F31" s="38">
        <v>5690000</v>
      </c>
      <c r="G31" s="3">
        <v>5290000</v>
      </c>
    </row>
    <row r="32" spans="1:7" x14ac:dyDescent="0.2">
      <c r="A32" t="s">
        <v>162</v>
      </c>
      <c r="B32" s="3"/>
      <c r="C32" s="3">
        <v>4650000</v>
      </c>
      <c r="D32" s="38">
        <v>4650000</v>
      </c>
      <c r="E32" s="38">
        <v>4590000</v>
      </c>
      <c r="F32" s="38">
        <v>4590000</v>
      </c>
      <c r="G32" s="3">
        <v>4690000</v>
      </c>
    </row>
    <row r="33" spans="1:7" x14ac:dyDescent="0.2">
      <c r="A33" t="s">
        <v>163</v>
      </c>
      <c r="B33" s="3"/>
      <c r="C33" s="3">
        <v>3390000</v>
      </c>
      <c r="D33" s="38">
        <v>3390000</v>
      </c>
      <c r="E33" s="38">
        <v>3290000</v>
      </c>
      <c r="F33" s="38">
        <v>3350000</v>
      </c>
      <c r="G33" s="3">
        <v>3340000</v>
      </c>
    </row>
    <row r="34" spans="1:7" x14ac:dyDescent="0.2">
      <c r="A34" t="s">
        <v>121</v>
      </c>
      <c r="B34" s="25"/>
      <c r="C34" s="25" t="s">
        <v>31</v>
      </c>
      <c r="D34" s="43">
        <v>3990000</v>
      </c>
      <c r="E34" s="38">
        <v>3490000</v>
      </c>
      <c r="F34" s="39">
        <v>3790000</v>
      </c>
      <c r="G34" s="4" t="s">
        <v>31</v>
      </c>
    </row>
    <row r="35" spans="1:7" x14ac:dyDescent="0.2">
      <c r="A35" t="s">
        <v>123</v>
      </c>
      <c r="B35" s="3"/>
      <c r="C35" s="3">
        <v>17790000</v>
      </c>
      <c r="D35" s="39">
        <v>17490000</v>
      </c>
      <c r="E35" s="37"/>
      <c r="F35" s="39">
        <v>17590000</v>
      </c>
      <c r="G35" s="4">
        <v>17290000</v>
      </c>
    </row>
    <row r="36" spans="1:7" x14ac:dyDescent="0.2">
      <c r="A36" t="s">
        <v>165</v>
      </c>
      <c r="B36" s="25"/>
      <c r="C36" s="3">
        <v>22990000</v>
      </c>
      <c r="D36" s="25">
        <v>22790000</v>
      </c>
      <c r="E36" s="37"/>
      <c r="F36" s="39" t="s">
        <v>220</v>
      </c>
      <c r="G36" s="4">
        <v>23990000</v>
      </c>
    </row>
    <row r="37" spans="1:7" x14ac:dyDescent="0.2">
      <c r="A37" t="s">
        <v>214</v>
      </c>
      <c r="B37" s="3"/>
      <c r="C37" s="37" t="s">
        <v>31</v>
      </c>
      <c r="D37" s="39">
        <v>25790000</v>
      </c>
      <c r="E37" s="37"/>
      <c r="F37" s="34">
        <v>25990000</v>
      </c>
      <c r="G37" s="3">
        <v>26390000</v>
      </c>
    </row>
    <row r="38" spans="1:7" x14ac:dyDescent="0.2">
      <c r="A38" t="s">
        <v>215</v>
      </c>
      <c r="B38" s="25"/>
      <c r="C38" s="37" t="s">
        <v>31</v>
      </c>
      <c r="D38" s="25">
        <v>32190000</v>
      </c>
      <c r="E38" s="37"/>
      <c r="F38" s="39">
        <v>32290000</v>
      </c>
      <c r="G38" s="4">
        <v>32490000</v>
      </c>
    </row>
    <row r="39" spans="1:7" x14ac:dyDescent="0.2">
      <c r="A39" t="s">
        <v>168</v>
      </c>
      <c r="B39" s="25"/>
      <c r="C39" s="37" t="s">
        <v>31</v>
      </c>
      <c r="D39" s="25">
        <v>39790000</v>
      </c>
      <c r="E39" s="37"/>
      <c r="F39" s="38">
        <v>39690000</v>
      </c>
      <c r="G39" s="4" t="s">
        <v>31</v>
      </c>
    </row>
  </sheetData>
  <pageMargins left="0.7" right="0.7" top="0.75" bottom="0.75" header="0.3" footer="0.3"/>
  <pageSetup paperSize="9" orientation="portrait" horizontalDpi="0" verticalDpi="0"/>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AA20-3169-0940-9569-EEBC10578655}">
  <sheetPr codeName="Sheet42"/>
  <dimension ref="A1:K39"/>
  <sheetViews>
    <sheetView zoomScale="118"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134</v>
      </c>
      <c r="B2" s="25"/>
      <c r="C2" s="25">
        <v>21490000</v>
      </c>
      <c r="D2" s="42">
        <v>20890000</v>
      </c>
      <c r="E2" s="40">
        <v>20790000</v>
      </c>
      <c r="F2" s="40">
        <v>20990000</v>
      </c>
      <c r="G2" s="3">
        <v>20490000</v>
      </c>
    </row>
    <row r="3" spans="1:11" x14ac:dyDescent="0.2">
      <c r="A3" t="s">
        <v>135</v>
      </c>
      <c r="B3" s="3"/>
      <c r="C3" s="25">
        <v>24790000</v>
      </c>
      <c r="D3" s="42">
        <v>24290000</v>
      </c>
      <c r="E3" s="40">
        <v>24790000</v>
      </c>
      <c r="F3" s="38">
        <v>24990000</v>
      </c>
      <c r="G3" s="4">
        <v>24190000</v>
      </c>
    </row>
    <row r="4" spans="1:11" x14ac:dyDescent="0.2">
      <c r="A4" t="s">
        <v>136</v>
      </c>
      <c r="B4" s="25"/>
      <c r="C4" s="25">
        <v>27590000</v>
      </c>
      <c r="D4" s="42">
        <v>26990000</v>
      </c>
      <c r="E4" s="40">
        <v>26990000</v>
      </c>
      <c r="F4" s="38">
        <v>27390000</v>
      </c>
      <c r="G4" s="3">
        <v>27190000</v>
      </c>
    </row>
    <row r="5" spans="1:11" x14ac:dyDescent="0.2">
      <c r="A5" t="s">
        <v>137</v>
      </c>
      <c r="B5" s="3"/>
      <c r="C5" s="25">
        <v>32890000</v>
      </c>
      <c r="D5" s="42">
        <v>32390000</v>
      </c>
      <c r="E5" s="40">
        <v>31990000</v>
      </c>
      <c r="F5" s="40">
        <v>32890000</v>
      </c>
      <c r="G5" s="4">
        <v>32490000</v>
      </c>
    </row>
    <row r="6" spans="1:11" x14ac:dyDescent="0.2">
      <c r="A6" t="s">
        <v>102</v>
      </c>
      <c r="B6" s="25"/>
      <c r="C6" s="25">
        <v>18990000</v>
      </c>
      <c r="D6" s="43">
        <v>18690000</v>
      </c>
      <c r="E6" s="40">
        <v>18990000</v>
      </c>
      <c r="F6" s="38">
        <v>18690000</v>
      </c>
      <c r="G6" s="4">
        <v>18590000</v>
      </c>
    </row>
    <row r="7" spans="1:11" x14ac:dyDescent="0.2">
      <c r="A7" t="s">
        <v>103</v>
      </c>
      <c r="B7" s="25"/>
      <c r="C7" s="3">
        <v>22990000</v>
      </c>
      <c r="D7" s="43">
        <v>22590000</v>
      </c>
      <c r="E7" s="40">
        <v>22290000</v>
      </c>
      <c r="F7" s="40">
        <v>22390000</v>
      </c>
      <c r="G7" s="4">
        <v>22090000</v>
      </c>
      <c r="I7" t="s">
        <v>140</v>
      </c>
      <c r="J7" t="s">
        <v>141</v>
      </c>
      <c r="K7" s="35" t="b">
        <v>1</v>
      </c>
    </row>
    <row r="8" spans="1:11" x14ac:dyDescent="0.2">
      <c r="A8" t="s">
        <v>104</v>
      </c>
      <c r="B8" s="25"/>
      <c r="C8" s="43" t="s">
        <v>31</v>
      </c>
      <c r="D8" s="43" t="s">
        <v>31</v>
      </c>
      <c r="E8" s="37" t="s">
        <v>31</v>
      </c>
      <c r="F8" s="37" t="s">
        <v>31</v>
      </c>
      <c r="G8" s="4" t="s">
        <v>31</v>
      </c>
      <c r="I8" t="s">
        <v>2</v>
      </c>
      <c r="J8" t="s">
        <v>180</v>
      </c>
      <c r="K8" s="35" t="b">
        <v>1</v>
      </c>
    </row>
    <row r="9" spans="1:11" x14ac:dyDescent="0.2">
      <c r="A9" t="s">
        <v>105</v>
      </c>
      <c r="B9" s="3"/>
      <c r="C9" s="25">
        <v>29690000</v>
      </c>
      <c r="D9" s="25">
        <v>29090000</v>
      </c>
      <c r="E9" s="40" t="s">
        <v>31</v>
      </c>
      <c r="F9" s="38" t="s">
        <v>224</v>
      </c>
      <c r="G9" s="3">
        <v>28490000</v>
      </c>
      <c r="I9" t="s">
        <v>6</v>
      </c>
      <c r="J9" t="s">
        <v>145</v>
      </c>
      <c r="K9" s="35" t="b">
        <v>1</v>
      </c>
    </row>
    <row r="10" spans="1:11" x14ac:dyDescent="0.2">
      <c r="A10" t="s">
        <v>34</v>
      </c>
      <c r="B10" s="3"/>
      <c r="C10" s="25">
        <v>18990000</v>
      </c>
      <c r="D10" s="3">
        <v>19690000</v>
      </c>
      <c r="E10" s="40">
        <v>18990000</v>
      </c>
      <c r="F10" s="39">
        <v>19690000</v>
      </c>
      <c r="G10" s="4">
        <v>19690000</v>
      </c>
      <c r="I10" t="s">
        <v>3</v>
      </c>
      <c r="J10" t="s">
        <v>143</v>
      </c>
      <c r="K10" s="35" t="b">
        <v>1</v>
      </c>
    </row>
    <row r="11" spans="1:11" x14ac:dyDescent="0.2">
      <c r="A11" t="s">
        <v>40</v>
      </c>
      <c r="B11" s="25"/>
      <c r="C11" s="25">
        <v>15990000</v>
      </c>
      <c r="D11" s="40">
        <v>15990000</v>
      </c>
      <c r="E11" s="37">
        <v>15290000</v>
      </c>
      <c r="F11" s="39">
        <v>15990000</v>
      </c>
      <c r="G11" s="4">
        <v>15.99</v>
      </c>
      <c r="I11" t="s">
        <v>149</v>
      </c>
      <c r="J11" t="s">
        <v>150</v>
      </c>
      <c r="K11" s="35" t="b">
        <v>1</v>
      </c>
    </row>
    <row r="12" spans="1:11" x14ac:dyDescent="0.2">
      <c r="A12" t="s">
        <v>37</v>
      </c>
      <c r="B12" s="3"/>
      <c r="C12" s="3">
        <v>12890000</v>
      </c>
      <c r="D12" s="39">
        <v>12890000</v>
      </c>
      <c r="E12" s="40">
        <v>12590000</v>
      </c>
      <c r="F12" s="39">
        <v>12650000</v>
      </c>
      <c r="G12" s="3" t="s">
        <v>219</v>
      </c>
    </row>
    <row r="13" spans="1:11" x14ac:dyDescent="0.2">
      <c r="A13" t="s">
        <v>42</v>
      </c>
      <c r="B13" s="25"/>
      <c r="C13" s="3">
        <v>9590000</v>
      </c>
      <c r="D13" s="25" t="s">
        <v>31</v>
      </c>
      <c r="E13" s="40">
        <v>10490000</v>
      </c>
      <c r="F13" s="39">
        <v>10790000</v>
      </c>
      <c r="G13" s="4" t="s">
        <v>31</v>
      </c>
    </row>
    <row r="14" spans="1:11" x14ac:dyDescent="0.2">
      <c r="A14" t="s">
        <v>46</v>
      </c>
      <c r="B14" s="25"/>
      <c r="C14" s="43" t="s">
        <v>31</v>
      </c>
      <c r="D14" s="25">
        <v>8990000</v>
      </c>
      <c r="E14" s="40" t="s">
        <v>31</v>
      </c>
      <c r="F14" s="39">
        <v>8990000</v>
      </c>
      <c r="G14" s="4" t="s">
        <v>31</v>
      </c>
    </row>
    <row r="15" spans="1:11" x14ac:dyDescent="0.2">
      <c r="A15" t="s">
        <v>138</v>
      </c>
      <c r="B15" s="25"/>
      <c r="C15" s="25">
        <v>13990000</v>
      </c>
      <c r="D15" s="25">
        <v>13990000</v>
      </c>
      <c r="E15" s="40">
        <v>13790000</v>
      </c>
      <c r="F15" s="39">
        <v>13990000</v>
      </c>
      <c r="G15" s="4">
        <v>13690000</v>
      </c>
    </row>
    <row r="16" spans="1:11" x14ac:dyDescent="0.2">
      <c r="A16" t="s">
        <v>109</v>
      </c>
      <c r="B16" s="25"/>
      <c r="C16" s="25">
        <v>8990000</v>
      </c>
      <c r="D16" s="3">
        <v>8990000</v>
      </c>
      <c r="E16" s="40">
        <v>8390000</v>
      </c>
      <c r="F16" s="39">
        <v>8790000</v>
      </c>
      <c r="G16" s="4">
        <v>8390000</v>
      </c>
    </row>
    <row r="17" spans="1:7" x14ac:dyDescent="0.2">
      <c r="A17" t="s">
        <v>110</v>
      </c>
      <c r="B17" s="3"/>
      <c r="C17" s="25">
        <v>6990000</v>
      </c>
      <c r="D17" s="25">
        <v>6990000</v>
      </c>
      <c r="E17" s="39">
        <v>6990000</v>
      </c>
      <c r="F17" s="39">
        <v>6890000</v>
      </c>
      <c r="G17" s="4">
        <v>6890000</v>
      </c>
    </row>
    <row r="18" spans="1:7" x14ac:dyDescent="0.2">
      <c r="A18" t="s">
        <v>171</v>
      </c>
      <c r="B18" s="3"/>
      <c r="C18" s="25">
        <v>14990000</v>
      </c>
      <c r="D18" s="3">
        <v>14890000</v>
      </c>
      <c r="E18" s="39">
        <v>13990000</v>
      </c>
      <c r="F18" s="34">
        <v>14990000</v>
      </c>
      <c r="G18" s="4">
        <v>14490000</v>
      </c>
    </row>
    <row r="19" spans="1:7" x14ac:dyDescent="0.2">
      <c r="A19" t="s">
        <v>172</v>
      </c>
      <c r="B19" s="25"/>
      <c r="C19" s="25">
        <v>20590000</v>
      </c>
      <c r="D19" s="25">
        <v>20490000</v>
      </c>
      <c r="E19" s="40">
        <v>19490000</v>
      </c>
      <c r="F19" s="39">
        <v>20490000</v>
      </c>
      <c r="G19" s="3">
        <v>20090000</v>
      </c>
    </row>
    <row r="20" spans="1:7" x14ac:dyDescent="0.2">
      <c r="A20" t="s">
        <v>146</v>
      </c>
      <c r="B20" s="25"/>
      <c r="C20" s="25">
        <v>27690000</v>
      </c>
      <c r="D20" s="25">
        <v>27690000</v>
      </c>
      <c r="E20" s="40">
        <v>27190000</v>
      </c>
      <c r="F20" s="39">
        <v>27690000</v>
      </c>
      <c r="G20" s="4">
        <v>27090000</v>
      </c>
    </row>
    <row r="21" spans="1:7" x14ac:dyDescent="0.2">
      <c r="A21" t="s">
        <v>148</v>
      </c>
      <c r="B21" s="3"/>
      <c r="C21" s="25">
        <v>36890000</v>
      </c>
      <c r="D21" s="3">
        <v>36890000</v>
      </c>
      <c r="E21" s="40">
        <v>36490000</v>
      </c>
      <c r="F21" s="39">
        <v>36990000</v>
      </c>
      <c r="G21" s="4">
        <v>36490000</v>
      </c>
    </row>
    <row r="22" spans="1:7" x14ac:dyDescent="0.2">
      <c r="A22" t="s">
        <v>209</v>
      </c>
      <c r="B22" s="25"/>
      <c r="C22" s="3">
        <v>5770000</v>
      </c>
      <c r="D22" s="3">
        <v>5690000</v>
      </c>
      <c r="E22" s="38">
        <v>5590000</v>
      </c>
      <c r="F22" s="39">
        <v>5690000</v>
      </c>
      <c r="G22" s="3">
        <v>5590000</v>
      </c>
    </row>
    <row r="23" spans="1:7" x14ac:dyDescent="0.2">
      <c r="A23" t="s">
        <v>210</v>
      </c>
      <c r="B23" s="25"/>
      <c r="C23" s="3">
        <v>7070000</v>
      </c>
      <c r="D23" s="3">
        <v>7090000</v>
      </c>
      <c r="E23" s="38">
        <v>6990000</v>
      </c>
      <c r="F23" s="34">
        <v>7190000</v>
      </c>
      <c r="G23" s="3" t="s">
        <v>225</v>
      </c>
    </row>
    <row r="24" spans="1:7" x14ac:dyDescent="0.2">
      <c r="A24" t="s">
        <v>211</v>
      </c>
      <c r="B24" s="25"/>
      <c r="C24" s="3">
        <v>6570000</v>
      </c>
      <c r="D24" s="3">
        <v>6490000</v>
      </c>
      <c r="E24" s="38">
        <v>6390000</v>
      </c>
      <c r="F24" s="39">
        <v>6490000</v>
      </c>
      <c r="G24" s="3">
        <v>6390000</v>
      </c>
    </row>
    <row r="25" spans="1:7" x14ac:dyDescent="0.2">
      <c r="A25" t="s">
        <v>212</v>
      </c>
      <c r="B25" s="25"/>
      <c r="C25" s="3">
        <v>7870000</v>
      </c>
      <c r="D25" s="25">
        <v>7890000</v>
      </c>
      <c r="E25" s="38">
        <v>7790000</v>
      </c>
      <c r="F25" s="39">
        <v>8090000</v>
      </c>
      <c r="G25" s="3" t="s">
        <v>226</v>
      </c>
    </row>
    <row r="26" spans="1:7" x14ac:dyDescent="0.2">
      <c r="A26" t="s">
        <v>195</v>
      </c>
      <c r="B26" s="25"/>
      <c r="C26" s="25">
        <v>9690000</v>
      </c>
      <c r="D26" s="3">
        <v>9990000</v>
      </c>
      <c r="E26" s="38">
        <v>9990000</v>
      </c>
      <c r="F26" s="34">
        <v>9990000</v>
      </c>
      <c r="G26" s="3">
        <v>9790000</v>
      </c>
    </row>
    <row r="27" spans="1:7" x14ac:dyDescent="0.2">
      <c r="A27" t="s">
        <v>196</v>
      </c>
      <c r="B27" s="25"/>
      <c r="C27" s="3">
        <v>12390000</v>
      </c>
      <c r="D27" s="3">
        <v>12390000</v>
      </c>
      <c r="E27" s="38">
        <v>12490000</v>
      </c>
      <c r="F27" s="34">
        <v>12390000</v>
      </c>
      <c r="G27" s="3">
        <v>12190000</v>
      </c>
    </row>
    <row r="28" spans="1:7" x14ac:dyDescent="0.2">
      <c r="A28" t="s">
        <v>197</v>
      </c>
      <c r="B28" s="25"/>
      <c r="C28" s="3">
        <v>10790000</v>
      </c>
      <c r="D28" s="3">
        <v>10890000</v>
      </c>
      <c r="E28" s="38">
        <v>10690000</v>
      </c>
      <c r="F28" s="34">
        <v>10790000</v>
      </c>
      <c r="G28" s="3" t="s">
        <v>227</v>
      </c>
    </row>
    <row r="29" spans="1:7" x14ac:dyDescent="0.2">
      <c r="A29" t="s">
        <v>199</v>
      </c>
      <c r="B29" s="3"/>
      <c r="C29" s="3">
        <v>13390000</v>
      </c>
      <c r="D29" s="3">
        <v>13390000</v>
      </c>
      <c r="E29" s="38">
        <v>13390000</v>
      </c>
      <c r="F29" s="34">
        <v>13290000</v>
      </c>
      <c r="G29" s="3">
        <v>13690000</v>
      </c>
    </row>
    <row r="30" spans="1:7" x14ac:dyDescent="0.2">
      <c r="A30" t="s">
        <v>119</v>
      </c>
      <c r="B30" s="25"/>
      <c r="C30" s="25">
        <v>22490000</v>
      </c>
      <c r="D30" s="25">
        <v>22990000</v>
      </c>
      <c r="E30" s="40">
        <v>21990000</v>
      </c>
      <c r="F30" s="40">
        <v>21990000</v>
      </c>
      <c r="G30" s="4">
        <v>22990000</v>
      </c>
    </row>
    <row r="31" spans="1:7" x14ac:dyDescent="0.2">
      <c r="A31" t="s">
        <v>120</v>
      </c>
      <c r="B31" s="3"/>
      <c r="C31" s="3">
        <v>5690000</v>
      </c>
      <c r="D31" s="34">
        <v>5590000</v>
      </c>
      <c r="E31" s="38">
        <v>5390000</v>
      </c>
      <c r="F31" s="38">
        <v>5590000</v>
      </c>
      <c r="G31" s="3">
        <v>5590000</v>
      </c>
    </row>
    <row r="32" spans="1:7" x14ac:dyDescent="0.2">
      <c r="A32" t="s">
        <v>162</v>
      </c>
      <c r="B32" s="3"/>
      <c r="C32" s="3">
        <v>4490000</v>
      </c>
      <c r="D32" s="38">
        <v>4490000</v>
      </c>
      <c r="E32" s="38">
        <v>4290000</v>
      </c>
      <c r="F32" s="38">
        <v>4490000</v>
      </c>
      <c r="G32" s="3">
        <v>4390000</v>
      </c>
    </row>
    <row r="33" spans="1:7" x14ac:dyDescent="0.2">
      <c r="A33" t="s">
        <v>163</v>
      </c>
      <c r="B33" s="3"/>
      <c r="C33" s="3">
        <v>3190000</v>
      </c>
      <c r="D33" s="38">
        <v>3390000</v>
      </c>
      <c r="E33" s="38">
        <v>2990000</v>
      </c>
      <c r="F33" s="38">
        <v>3150000</v>
      </c>
      <c r="G33" s="3">
        <v>3050000</v>
      </c>
    </row>
    <row r="34" spans="1:7" x14ac:dyDescent="0.2">
      <c r="A34" t="s">
        <v>121</v>
      </c>
      <c r="B34" s="25"/>
      <c r="C34" s="25" t="s">
        <v>31</v>
      </c>
      <c r="D34" s="43">
        <v>3990000</v>
      </c>
      <c r="E34" s="40">
        <v>3490000</v>
      </c>
      <c r="F34" s="39">
        <v>3790000</v>
      </c>
      <c r="G34" s="4" t="s">
        <v>31</v>
      </c>
    </row>
    <row r="35" spans="1:7" x14ac:dyDescent="0.2">
      <c r="A35" t="s">
        <v>123</v>
      </c>
      <c r="B35" s="3"/>
      <c r="C35" s="25">
        <v>17790000</v>
      </c>
      <c r="D35" s="34">
        <v>17590000</v>
      </c>
      <c r="E35" s="37"/>
      <c r="F35" s="39">
        <v>17690000</v>
      </c>
      <c r="G35" s="4">
        <v>17290000</v>
      </c>
    </row>
    <row r="36" spans="1:7" x14ac:dyDescent="0.2">
      <c r="A36" t="s">
        <v>165</v>
      </c>
      <c r="B36" s="25"/>
      <c r="C36" s="25">
        <v>22990000</v>
      </c>
      <c r="D36" s="25">
        <v>22790000</v>
      </c>
      <c r="E36" s="37"/>
      <c r="F36" s="39" t="s">
        <v>220</v>
      </c>
      <c r="G36" s="3">
        <v>23090000</v>
      </c>
    </row>
    <row r="37" spans="1:7" x14ac:dyDescent="0.2">
      <c r="A37" t="s">
        <v>214</v>
      </c>
      <c r="B37" s="3"/>
      <c r="C37" s="37" t="s">
        <v>31</v>
      </c>
      <c r="D37" s="34">
        <v>25890000</v>
      </c>
      <c r="E37" s="37"/>
      <c r="F37" s="39">
        <v>25990000</v>
      </c>
      <c r="G37" s="3">
        <v>25490000</v>
      </c>
    </row>
    <row r="38" spans="1:7" x14ac:dyDescent="0.2">
      <c r="A38" t="s">
        <v>215</v>
      </c>
      <c r="B38" s="25"/>
      <c r="C38" s="37" t="s">
        <v>31</v>
      </c>
      <c r="D38" s="3">
        <v>31890000</v>
      </c>
      <c r="E38" s="37"/>
      <c r="F38" s="39">
        <v>31690000</v>
      </c>
      <c r="G38" s="4">
        <v>32490000</v>
      </c>
    </row>
    <row r="39" spans="1:7" x14ac:dyDescent="0.2">
      <c r="A39" t="s">
        <v>168</v>
      </c>
      <c r="B39" s="25"/>
      <c r="C39" s="37" t="s">
        <v>31</v>
      </c>
      <c r="D39" s="25">
        <v>39790000</v>
      </c>
      <c r="E39" s="37"/>
      <c r="F39" s="40">
        <v>39850000</v>
      </c>
      <c r="G39" s="4" t="s">
        <v>31</v>
      </c>
    </row>
  </sheetData>
  <pageMargins left="0.7" right="0.7" top="0.75" bottom="0.75" header="0.3" footer="0.3"/>
  <pageSetup paperSize="9" orientation="portrait" horizontalDpi="0" verticalDpi="0"/>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2285-BF0F-384C-B4AE-D4FC36CAA115}">
  <dimension ref="A1:K39"/>
  <sheetViews>
    <sheetView zoomScale="8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134</v>
      </c>
      <c r="B2" s="25"/>
      <c r="C2" s="25">
        <v>21490000</v>
      </c>
      <c r="D2" s="42">
        <v>21390000</v>
      </c>
      <c r="E2" s="40">
        <v>20790000</v>
      </c>
      <c r="F2" s="40">
        <v>20990000</v>
      </c>
      <c r="G2" s="4">
        <v>20490000</v>
      </c>
    </row>
    <row r="3" spans="1:11" x14ac:dyDescent="0.2">
      <c r="A3" t="s">
        <v>135</v>
      </c>
      <c r="B3" s="3"/>
      <c r="C3" s="25">
        <v>24790000</v>
      </c>
      <c r="D3" s="42">
        <v>24790000</v>
      </c>
      <c r="E3" s="40">
        <v>24790000</v>
      </c>
      <c r="F3" s="40">
        <v>24990000</v>
      </c>
      <c r="G3" s="3">
        <v>24590000</v>
      </c>
    </row>
    <row r="4" spans="1:11" x14ac:dyDescent="0.2">
      <c r="A4" t="s">
        <v>136</v>
      </c>
      <c r="B4" s="25"/>
      <c r="C4" s="25">
        <v>27590000</v>
      </c>
      <c r="D4" s="42">
        <v>27490000</v>
      </c>
      <c r="E4" s="40">
        <v>26990000</v>
      </c>
      <c r="F4" s="38">
        <v>27290000</v>
      </c>
      <c r="G4" s="3">
        <v>26890000</v>
      </c>
    </row>
    <row r="5" spans="1:11" x14ac:dyDescent="0.2">
      <c r="A5" t="s">
        <v>137</v>
      </c>
      <c r="B5" s="3"/>
      <c r="C5" s="25">
        <v>32890000</v>
      </c>
      <c r="D5" s="42">
        <v>32890000</v>
      </c>
      <c r="E5" s="40">
        <v>31990000</v>
      </c>
      <c r="F5" s="40">
        <v>32890000</v>
      </c>
      <c r="G5" s="3">
        <v>32290000</v>
      </c>
    </row>
    <row r="6" spans="1:11" x14ac:dyDescent="0.2">
      <c r="A6" t="s">
        <v>102</v>
      </c>
      <c r="B6" s="25"/>
      <c r="C6" s="25">
        <v>18990000</v>
      </c>
      <c r="D6" s="42">
        <v>18990000</v>
      </c>
      <c r="E6" s="40">
        <v>18990000</v>
      </c>
      <c r="F6" s="40">
        <v>18690000</v>
      </c>
      <c r="G6" s="3">
        <v>18390000</v>
      </c>
    </row>
    <row r="7" spans="1:11" x14ac:dyDescent="0.2">
      <c r="A7" t="s">
        <v>103</v>
      </c>
      <c r="B7" s="25"/>
      <c r="C7" s="25">
        <v>22990000</v>
      </c>
      <c r="D7" s="43">
        <v>22590000</v>
      </c>
      <c r="E7" s="40">
        <v>22290000</v>
      </c>
      <c r="F7" s="40">
        <v>22390000</v>
      </c>
      <c r="G7" s="4">
        <v>22090000</v>
      </c>
      <c r="I7" t="s">
        <v>140</v>
      </c>
      <c r="J7" t="s">
        <v>141</v>
      </c>
      <c r="K7" s="35" t="b">
        <v>1</v>
      </c>
    </row>
    <row r="8" spans="1:11" x14ac:dyDescent="0.2">
      <c r="A8" t="s">
        <v>104</v>
      </c>
      <c r="B8" s="25"/>
      <c r="C8" s="43" t="s">
        <v>31</v>
      </c>
      <c r="D8" s="43" t="s">
        <v>31</v>
      </c>
      <c r="E8" s="40" t="s">
        <v>31</v>
      </c>
      <c r="F8" s="37" t="s">
        <v>31</v>
      </c>
      <c r="G8" s="4" t="s">
        <v>31</v>
      </c>
      <c r="I8" t="s">
        <v>2</v>
      </c>
      <c r="J8" t="s">
        <v>180</v>
      </c>
      <c r="K8" s="35" t="b">
        <v>1</v>
      </c>
    </row>
    <row r="9" spans="1:11" x14ac:dyDescent="0.2">
      <c r="A9" t="s">
        <v>105</v>
      </c>
      <c r="B9" s="3"/>
      <c r="C9" s="3">
        <v>29990000</v>
      </c>
      <c r="D9" s="25">
        <v>29090000</v>
      </c>
      <c r="E9" s="40" t="s">
        <v>31</v>
      </c>
      <c r="F9" s="38">
        <v>29090000</v>
      </c>
      <c r="G9" s="4">
        <v>28490000</v>
      </c>
      <c r="I9" t="s">
        <v>6</v>
      </c>
      <c r="J9" t="s">
        <v>145</v>
      </c>
      <c r="K9" s="35" t="b">
        <v>1</v>
      </c>
    </row>
    <row r="10" spans="1:11" x14ac:dyDescent="0.2">
      <c r="A10" t="s">
        <v>34</v>
      </c>
      <c r="B10" s="3"/>
      <c r="C10" s="43" t="s">
        <v>31</v>
      </c>
      <c r="D10" s="25">
        <v>19690000</v>
      </c>
      <c r="E10" s="40">
        <v>18990000</v>
      </c>
      <c r="F10" s="39">
        <v>19490000</v>
      </c>
      <c r="G10" s="4">
        <v>19690000</v>
      </c>
      <c r="I10" t="s">
        <v>3</v>
      </c>
      <c r="J10" t="s">
        <v>143</v>
      </c>
      <c r="K10" s="35" t="b">
        <v>1</v>
      </c>
    </row>
    <row r="11" spans="1:11" x14ac:dyDescent="0.2">
      <c r="A11" t="s">
        <v>40</v>
      </c>
      <c r="B11" s="25"/>
      <c r="C11" s="25">
        <v>15990000</v>
      </c>
      <c r="D11" s="40">
        <v>15990000</v>
      </c>
      <c r="E11" s="40">
        <v>15290000</v>
      </c>
      <c r="F11" s="39">
        <v>15590000</v>
      </c>
      <c r="G11" s="3">
        <v>15690000</v>
      </c>
      <c r="I11" t="s">
        <v>149</v>
      </c>
      <c r="J11" t="s">
        <v>150</v>
      </c>
      <c r="K11" s="35" t="b">
        <v>1</v>
      </c>
    </row>
    <row r="12" spans="1:11" x14ac:dyDescent="0.2">
      <c r="A12" t="s">
        <v>37</v>
      </c>
      <c r="B12" s="3"/>
      <c r="C12" s="3">
        <v>12850000</v>
      </c>
      <c r="D12" s="39">
        <v>12890000</v>
      </c>
      <c r="E12" s="40">
        <v>12590000</v>
      </c>
      <c r="F12" s="39">
        <v>12650000</v>
      </c>
      <c r="G12" s="4" t="s">
        <v>219</v>
      </c>
    </row>
    <row r="13" spans="1:11" x14ac:dyDescent="0.2">
      <c r="A13" t="s">
        <v>42</v>
      </c>
      <c r="B13" s="25"/>
      <c r="C13" s="3">
        <v>9990000</v>
      </c>
      <c r="D13" s="25" t="s">
        <v>31</v>
      </c>
      <c r="E13" s="40">
        <v>10490000</v>
      </c>
      <c r="F13" s="39">
        <v>9990000</v>
      </c>
      <c r="G13" s="4" t="s">
        <v>31</v>
      </c>
    </row>
    <row r="14" spans="1:11" x14ac:dyDescent="0.2">
      <c r="A14" t="s">
        <v>46</v>
      </c>
      <c r="B14" s="25"/>
      <c r="C14" s="43" t="s">
        <v>31</v>
      </c>
      <c r="D14" s="3">
        <v>9190000</v>
      </c>
      <c r="E14" s="40" t="s">
        <v>31</v>
      </c>
      <c r="F14" s="39">
        <v>8890000</v>
      </c>
      <c r="G14" s="4" t="s">
        <v>31</v>
      </c>
    </row>
    <row r="15" spans="1:11" x14ac:dyDescent="0.2">
      <c r="A15" t="s">
        <v>138</v>
      </c>
      <c r="B15" s="25"/>
      <c r="C15" s="25">
        <v>13990000</v>
      </c>
      <c r="D15" s="25">
        <v>13990000</v>
      </c>
      <c r="E15" s="40">
        <v>13790000</v>
      </c>
      <c r="F15" s="39">
        <v>13990000</v>
      </c>
      <c r="G15" s="4">
        <v>13690000</v>
      </c>
    </row>
    <row r="16" spans="1:11" x14ac:dyDescent="0.2">
      <c r="A16" t="s">
        <v>109</v>
      </c>
      <c r="B16" s="25"/>
      <c r="C16" s="25">
        <v>8990000</v>
      </c>
      <c r="D16" s="3">
        <v>8890000</v>
      </c>
      <c r="E16" s="40">
        <v>8390000</v>
      </c>
      <c r="F16" s="39">
        <v>8790000</v>
      </c>
      <c r="G16" s="3">
        <v>8690000</v>
      </c>
    </row>
    <row r="17" spans="1:7" x14ac:dyDescent="0.2">
      <c r="A17" t="s">
        <v>110</v>
      </c>
      <c r="B17" s="3"/>
      <c r="C17" s="25">
        <v>6990000</v>
      </c>
      <c r="D17" s="25">
        <v>6990000</v>
      </c>
      <c r="E17" s="40">
        <v>6990000</v>
      </c>
      <c r="F17" s="39">
        <v>6890000</v>
      </c>
      <c r="G17" s="4">
        <v>6890000</v>
      </c>
    </row>
    <row r="18" spans="1:7" x14ac:dyDescent="0.2">
      <c r="A18" t="s">
        <v>171</v>
      </c>
      <c r="B18" s="3"/>
      <c r="C18" s="25">
        <v>14990000</v>
      </c>
      <c r="D18" s="25">
        <v>14890000</v>
      </c>
      <c r="E18" s="40">
        <v>13990000</v>
      </c>
      <c r="F18" s="39">
        <v>14990000</v>
      </c>
      <c r="G18" s="4">
        <v>14590000</v>
      </c>
    </row>
    <row r="19" spans="1:7" x14ac:dyDescent="0.2">
      <c r="A19" t="s">
        <v>172</v>
      </c>
      <c r="B19" s="25"/>
      <c r="C19" s="25">
        <v>20590000</v>
      </c>
      <c r="D19" s="25">
        <v>20490000</v>
      </c>
      <c r="E19" s="40">
        <v>19490000</v>
      </c>
      <c r="F19" s="39">
        <v>20490000</v>
      </c>
      <c r="G19" s="4">
        <v>20090000</v>
      </c>
    </row>
    <row r="20" spans="1:7" x14ac:dyDescent="0.2">
      <c r="A20" t="s">
        <v>146</v>
      </c>
      <c r="B20" s="25"/>
      <c r="C20" s="25">
        <v>27690000</v>
      </c>
      <c r="D20" s="25">
        <v>27690000</v>
      </c>
      <c r="E20" s="40">
        <v>27190000</v>
      </c>
      <c r="F20" s="34">
        <v>27890000</v>
      </c>
      <c r="G20" s="4">
        <v>27090000</v>
      </c>
    </row>
    <row r="21" spans="1:7" x14ac:dyDescent="0.2">
      <c r="A21" t="s">
        <v>148</v>
      </c>
      <c r="B21" s="3"/>
      <c r="C21" s="25">
        <v>36890000</v>
      </c>
      <c r="D21" s="25">
        <v>36890000</v>
      </c>
      <c r="E21" s="40">
        <v>36490000</v>
      </c>
      <c r="F21" s="39">
        <v>36790000</v>
      </c>
      <c r="G21" s="4">
        <v>36490000</v>
      </c>
    </row>
    <row r="22" spans="1:7" x14ac:dyDescent="0.2">
      <c r="A22" t="s">
        <v>209</v>
      </c>
      <c r="B22" s="25"/>
      <c r="C22" s="25">
        <v>5770000</v>
      </c>
      <c r="D22" s="25">
        <v>5690000</v>
      </c>
      <c r="E22" s="40">
        <v>5590000</v>
      </c>
      <c r="F22" s="39">
        <v>5690000</v>
      </c>
      <c r="G22" s="3">
        <v>5690000</v>
      </c>
    </row>
    <row r="23" spans="1:7" x14ac:dyDescent="0.2">
      <c r="A23" t="s">
        <v>210</v>
      </c>
      <c r="B23" s="25"/>
      <c r="C23" s="25">
        <v>7070000</v>
      </c>
      <c r="D23" s="25">
        <v>7090000</v>
      </c>
      <c r="E23" s="40">
        <v>6990000</v>
      </c>
      <c r="F23" s="34">
        <v>7050000</v>
      </c>
      <c r="G23" s="3" t="s">
        <v>228</v>
      </c>
    </row>
    <row r="24" spans="1:7" x14ac:dyDescent="0.2">
      <c r="A24" t="s">
        <v>211</v>
      </c>
      <c r="B24" s="25"/>
      <c r="C24" s="25">
        <v>6570000</v>
      </c>
      <c r="D24" s="25">
        <v>6490000</v>
      </c>
      <c r="E24" s="40">
        <v>6390000</v>
      </c>
      <c r="F24" s="39">
        <v>6490000</v>
      </c>
      <c r="G24" s="3">
        <v>6490000</v>
      </c>
    </row>
    <row r="25" spans="1:7" x14ac:dyDescent="0.2">
      <c r="A25" t="s">
        <v>212</v>
      </c>
      <c r="B25" s="25"/>
      <c r="C25" s="25">
        <v>7870000</v>
      </c>
      <c r="D25" s="25">
        <v>7890000</v>
      </c>
      <c r="E25" s="40">
        <v>7790000</v>
      </c>
      <c r="F25" s="39">
        <v>8090000</v>
      </c>
      <c r="G25" s="3">
        <v>8090000</v>
      </c>
    </row>
    <row r="26" spans="1:7" x14ac:dyDescent="0.2">
      <c r="A26" t="s">
        <v>195</v>
      </c>
      <c r="B26" s="25"/>
      <c r="C26" s="25">
        <v>9690000</v>
      </c>
      <c r="D26" s="25">
        <v>9990000</v>
      </c>
      <c r="E26" s="40">
        <v>9990000</v>
      </c>
      <c r="F26" s="34">
        <v>9790000</v>
      </c>
      <c r="G26" s="4">
        <v>9750000</v>
      </c>
    </row>
    <row r="27" spans="1:7" x14ac:dyDescent="0.2">
      <c r="A27" t="s">
        <v>196</v>
      </c>
      <c r="B27" s="25"/>
      <c r="C27" s="25">
        <v>12390000</v>
      </c>
      <c r="D27" s="25">
        <v>12390000</v>
      </c>
      <c r="E27" s="40">
        <v>12490000</v>
      </c>
      <c r="F27" s="39">
        <v>12390000</v>
      </c>
      <c r="G27" s="3">
        <v>12390000</v>
      </c>
    </row>
    <row r="28" spans="1:7" x14ac:dyDescent="0.2">
      <c r="A28" t="s">
        <v>197</v>
      </c>
      <c r="B28" s="25"/>
      <c r="C28" s="25">
        <v>10790000</v>
      </c>
      <c r="D28" s="25">
        <v>10890000</v>
      </c>
      <c r="E28" s="40">
        <v>10690000</v>
      </c>
      <c r="F28" s="34">
        <v>10790000</v>
      </c>
      <c r="G28" s="3" t="s">
        <v>229</v>
      </c>
    </row>
    <row r="29" spans="1:7" x14ac:dyDescent="0.2">
      <c r="A29" t="s">
        <v>199</v>
      </c>
      <c r="B29" s="3"/>
      <c r="C29" s="25">
        <v>13390000</v>
      </c>
      <c r="D29" s="25">
        <v>13390000</v>
      </c>
      <c r="E29" s="40">
        <v>13390000</v>
      </c>
      <c r="F29" s="39">
        <v>13290000</v>
      </c>
      <c r="G29" s="3">
        <v>13890000</v>
      </c>
    </row>
    <row r="30" spans="1:7" x14ac:dyDescent="0.2">
      <c r="A30" t="s">
        <v>119</v>
      </c>
      <c r="B30" s="25"/>
      <c r="C30" s="25">
        <v>22490000</v>
      </c>
      <c r="D30" s="25">
        <v>22990000</v>
      </c>
      <c r="E30" s="40">
        <v>21990000</v>
      </c>
      <c r="F30" s="40">
        <v>21990000</v>
      </c>
      <c r="G30" s="4">
        <v>22990000</v>
      </c>
    </row>
    <row r="31" spans="1:7" x14ac:dyDescent="0.2">
      <c r="A31" t="s">
        <v>120</v>
      </c>
      <c r="B31" s="3"/>
      <c r="C31" s="25">
        <v>5690000</v>
      </c>
      <c r="D31" s="39">
        <v>5590000</v>
      </c>
      <c r="E31" s="40">
        <v>5390000</v>
      </c>
      <c r="F31" s="40">
        <v>5590000</v>
      </c>
      <c r="G31" s="3">
        <v>5590000</v>
      </c>
    </row>
    <row r="32" spans="1:7" x14ac:dyDescent="0.2">
      <c r="A32" t="s">
        <v>162</v>
      </c>
      <c r="B32" s="3"/>
      <c r="C32" s="25">
        <v>4490000</v>
      </c>
      <c r="D32" s="40">
        <v>4490000</v>
      </c>
      <c r="E32" s="40">
        <v>4290000</v>
      </c>
      <c r="F32" s="40">
        <v>4450000</v>
      </c>
      <c r="G32" s="3">
        <v>4490000</v>
      </c>
    </row>
    <row r="33" spans="1:7" x14ac:dyDescent="0.2">
      <c r="A33" t="s">
        <v>163</v>
      </c>
      <c r="B33" s="3"/>
      <c r="C33" s="25">
        <v>3190000</v>
      </c>
      <c r="D33" s="38">
        <v>3190000</v>
      </c>
      <c r="E33" s="40">
        <v>2990000</v>
      </c>
      <c r="F33" s="40">
        <v>3150000</v>
      </c>
      <c r="G33" s="3">
        <v>3150000</v>
      </c>
    </row>
    <row r="34" spans="1:7" x14ac:dyDescent="0.2">
      <c r="A34" t="s">
        <v>121</v>
      </c>
      <c r="B34" s="25"/>
      <c r="C34" s="25" t="s">
        <v>31</v>
      </c>
      <c r="D34" s="43">
        <v>3990000</v>
      </c>
      <c r="E34" s="40">
        <v>3490000</v>
      </c>
      <c r="F34" s="39">
        <v>3790000</v>
      </c>
      <c r="G34" s="4" t="s">
        <v>31</v>
      </c>
    </row>
    <row r="35" spans="1:7" x14ac:dyDescent="0.2">
      <c r="A35" t="s">
        <v>123</v>
      </c>
      <c r="B35" s="3"/>
      <c r="C35" s="25">
        <v>17790000</v>
      </c>
      <c r="D35" s="34">
        <v>17790000</v>
      </c>
      <c r="E35" s="37"/>
      <c r="F35" s="39">
        <v>17690000</v>
      </c>
      <c r="G35" s="4">
        <v>17290000</v>
      </c>
    </row>
    <row r="36" spans="1:7" x14ac:dyDescent="0.2">
      <c r="A36" t="s">
        <v>165</v>
      </c>
      <c r="B36" s="25"/>
      <c r="C36" s="25">
        <v>22990000</v>
      </c>
      <c r="D36" s="3">
        <v>22990000</v>
      </c>
      <c r="E36" s="37"/>
      <c r="F36" s="39" t="s">
        <v>220</v>
      </c>
      <c r="G36" s="4">
        <v>23090000</v>
      </c>
    </row>
    <row r="37" spans="1:7" x14ac:dyDescent="0.2">
      <c r="A37" t="s">
        <v>214</v>
      </c>
      <c r="B37" s="3"/>
      <c r="C37" s="37" t="s">
        <v>31</v>
      </c>
      <c r="D37" s="34">
        <v>26090000</v>
      </c>
      <c r="E37" s="37"/>
      <c r="F37" s="39">
        <v>25990000</v>
      </c>
      <c r="G37" s="4">
        <v>25490000</v>
      </c>
    </row>
    <row r="38" spans="1:7" x14ac:dyDescent="0.2">
      <c r="A38" t="s">
        <v>215</v>
      </c>
      <c r="B38" s="25"/>
      <c r="C38" s="37" t="s">
        <v>31</v>
      </c>
      <c r="D38" s="3">
        <v>32090000</v>
      </c>
      <c r="E38" s="37"/>
      <c r="F38" s="39">
        <v>31690000</v>
      </c>
      <c r="G38" s="4">
        <v>32490000</v>
      </c>
    </row>
    <row r="39" spans="1:7" x14ac:dyDescent="0.2">
      <c r="A39" t="s">
        <v>168</v>
      </c>
      <c r="B39" s="25"/>
      <c r="C39" s="37" t="s">
        <v>31</v>
      </c>
      <c r="D39" s="3">
        <v>39990000</v>
      </c>
      <c r="E39" s="37"/>
      <c r="F39" s="40">
        <v>39850000</v>
      </c>
      <c r="G39" s="4" t="s">
        <v>31</v>
      </c>
    </row>
  </sheetData>
  <pageMargins left="0.7" right="0.7" top="0.75" bottom="0.75" header="0.3" footer="0.3"/>
  <pageSetup paperSize="9" orientation="portrait" horizontalDpi="0" verticalDpi="0"/>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A36B-5CF9-457D-BC1C-0B7D202A828C}">
  <dimension ref="A1:K39"/>
  <sheetViews>
    <sheetView zoomScale="11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134</v>
      </c>
      <c r="B2" s="25"/>
      <c r="C2" s="25">
        <v>21490000</v>
      </c>
      <c r="D2" s="43">
        <v>21390000</v>
      </c>
      <c r="E2" s="40">
        <v>20790000</v>
      </c>
      <c r="F2" s="40">
        <v>20990000</v>
      </c>
      <c r="G2" s="4">
        <v>20490000</v>
      </c>
    </row>
    <row r="3" spans="1:11" x14ac:dyDescent="0.2">
      <c r="A3" t="s">
        <v>135</v>
      </c>
      <c r="B3" s="3"/>
      <c r="C3" s="25">
        <v>24790000</v>
      </c>
      <c r="D3" s="43">
        <v>24790000</v>
      </c>
      <c r="E3" s="40">
        <v>24790000</v>
      </c>
      <c r="F3" s="40">
        <v>24990000</v>
      </c>
      <c r="G3" s="4">
        <v>24590000</v>
      </c>
    </row>
    <row r="4" spans="1:11" x14ac:dyDescent="0.2">
      <c r="A4" t="s">
        <v>136</v>
      </c>
      <c r="B4" s="25"/>
      <c r="C4" s="3">
        <v>27490000</v>
      </c>
      <c r="D4" s="43">
        <v>27490000</v>
      </c>
      <c r="E4" s="40">
        <v>26990000</v>
      </c>
      <c r="F4" s="38">
        <v>26990000</v>
      </c>
      <c r="G4" s="3">
        <v>26590000</v>
      </c>
    </row>
    <row r="5" spans="1:11" x14ac:dyDescent="0.2">
      <c r="A5" t="s">
        <v>137</v>
      </c>
      <c r="B5" s="3"/>
      <c r="C5" s="3">
        <v>32090000</v>
      </c>
      <c r="D5" s="42">
        <v>31990000</v>
      </c>
      <c r="E5" s="40">
        <v>31790000</v>
      </c>
      <c r="F5" s="38">
        <v>31990000</v>
      </c>
      <c r="G5" s="3">
        <v>31590000</v>
      </c>
    </row>
    <row r="6" spans="1:11" x14ac:dyDescent="0.2">
      <c r="A6" t="s">
        <v>102</v>
      </c>
      <c r="B6" s="25"/>
      <c r="C6" s="25">
        <v>18990000</v>
      </c>
      <c r="D6" s="43">
        <v>18990000</v>
      </c>
      <c r="E6" s="40">
        <v>18990000</v>
      </c>
      <c r="F6" s="40">
        <v>18690000</v>
      </c>
      <c r="G6" s="4">
        <v>18390000</v>
      </c>
    </row>
    <row r="7" spans="1:11" x14ac:dyDescent="0.2">
      <c r="A7" t="s">
        <v>103</v>
      </c>
      <c r="B7" s="25"/>
      <c r="C7" s="3">
        <v>22690000</v>
      </c>
      <c r="D7" s="43">
        <v>22590000</v>
      </c>
      <c r="E7" s="40">
        <v>22290000</v>
      </c>
      <c r="F7" s="38">
        <v>21890000</v>
      </c>
      <c r="G7" s="4">
        <v>22090000</v>
      </c>
      <c r="I7" t="s">
        <v>140</v>
      </c>
      <c r="J7" t="s">
        <v>141</v>
      </c>
      <c r="K7" s="35" t="b">
        <v>1</v>
      </c>
    </row>
    <row r="8" spans="1:11" x14ac:dyDescent="0.2">
      <c r="A8" t="s">
        <v>104</v>
      </c>
      <c r="B8" s="25"/>
      <c r="C8" s="43" t="s">
        <v>31</v>
      </c>
      <c r="D8" s="43" t="s">
        <v>31</v>
      </c>
      <c r="E8" s="40" t="s">
        <v>31</v>
      </c>
      <c r="F8" s="37" t="s">
        <v>31</v>
      </c>
      <c r="G8" s="4" t="s">
        <v>31</v>
      </c>
      <c r="I8" t="s">
        <v>2</v>
      </c>
      <c r="J8" t="s">
        <v>180</v>
      </c>
      <c r="K8" s="35" t="b">
        <v>1</v>
      </c>
    </row>
    <row r="9" spans="1:11" x14ac:dyDescent="0.2">
      <c r="A9" t="s">
        <v>105</v>
      </c>
      <c r="B9" s="3"/>
      <c r="C9" s="25">
        <v>29990000</v>
      </c>
      <c r="D9" s="25">
        <v>29090000</v>
      </c>
      <c r="E9" s="40" t="s">
        <v>31</v>
      </c>
      <c r="F9" s="38">
        <v>28790000</v>
      </c>
      <c r="G9" s="4">
        <v>28390000</v>
      </c>
      <c r="I9" t="s">
        <v>6</v>
      </c>
      <c r="J9" t="s">
        <v>145</v>
      </c>
      <c r="K9" s="35" t="b">
        <v>1</v>
      </c>
    </row>
    <row r="10" spans="1:11" x14ac:dyDescent="0.2">
      <c r="A10" t="s">
        <v>34</v>
      </c>
      <c r="B10" s="3"/>
      <c r="C10" s="43" t="s">
        <v>31</v>
      </c>
      <c r="D10" s="3">
        <v>18990000</v>
      </c>
      <c r="E10" s="40">
        <v>18990000</v>
      </c>
      <c r="F10" s="34">
        <v>18690000</v>
      </c>
      <c r="G10" s="4">
        <v>19690000</v>
      </c>
      <c r="I10" t="s">
        <v>3</v>
      </c>
      <c r="J10" t="s">
        <v>143</v>
      </c>
      <c r="K10" s="35" t="b">
        <v>1</v>
      </c>
    </row>
    <row r="11" spans="1:11" x14ac:dyDescent="0.2">
      <c r="A11" t="s">
        <v>40</v>
      </c>
      <c r="B11" s="25"/>
      <c r="C11" s="25">
        <v>15990000</v>
      </c>
      <c r="D11" s="40">
        <v>15990000</v>
      </c>
      <c r="E11" s="40">
        <v>15290000</v>
      </c>
      <c r="F11" s="34">
        <v>15090000</v>
      </c>
      <c r="G11" s="4">
        <v>15690000</v>
      </c>
      <c r="I11" t="s">
        <v>149</v>
      </c>
      <c r="J11" t="s">
        <v>150</v>
      </c>
      <c r="K11" s="35" t="b">
        <v>1</v>
      </c>
    </row>
    <row r="12" spans="1:11" x14ac:dyDescent="0.2">
      <c r="A12" t="s">
        <v>37</v>
      </c>
      <c r="B12" s="3"/>
      <c r="C12" s="3">
        <v>13290000</v>
      </c>
      <c r="D12" s="39">
        <v>12890000</v>
      </c>
      <c r="E12" s="40">
        <v>12590000</v>
      </c>
      <c r="F12" s="39">
        <v>12590000</v>
      </c>
      <c r="G12" s="4" t="s">
        <v>219</v>
      </c>
    </row>
    <row r="13" spans="1:11" x14ac:dyDescent="0.2">
      <c r="A13" t="s">
        <v>42</v>
      </c>
      <c r="B13" s="25"/>
      <c r="C13" s="25">
        <v>9990000</v>
      </c>
      <c r="D13" s="25" t="s">
        <v>31</v>
      </c>
      <c r="E13" s="34">
        <v>9990000</v>
      </c>
      <c r="F13" s="39">
        <v>9990000</v>
      </c>
      <c r="G13" s="4" t="s">
        <v>31</v>
      </c>
    </row>
    <row r="14" spans="1:11" x14ac:dyDescent="0.2">
      <c r="A14" t="s">
        <v>46</v>
      </c>
      <c r="B14" s="25"/>
      <c r="C14" s="43" t="s">
        <v>31</v>
      </c>
      <c r="D14" s="25">
        <v>9190000</v>
      </c>
      <c r="E14" s="40" t="s">
        <v>31</v>
      </c>
      <c r="F14" s="39">
        <v>8790000</v>
      </c>
      <c r="G14" s="4" t="s">
        <v>31</v>
      </c>
    </row>
    <row r="15" spans="1:11" x14ac:dyDescent="0.2">
      <c r="A15" t="s">
        <v>138</v>
      </c>
      <c r="B15" s="25"/>
      <c r="C15" s="25">
        <v>13990000</v>
      </c>
      <c r="D15" s="25">
        <v>13990000</v>
      </c>
      <c r="E15" s="40">
        <v>13790000</v>
      </c>
      <c r="F15" s="39">
        <v>13990000</v>
      </c>
      <c r="G15" s="4">
        <v>13690000</v>
      </c>
    </row>
    <row r="16" spans="1:11" x14ac:dyDescent="0.2">
      <c r="A16" t="s">
        <v>109</v>
      </c>
      <c r="B16" s="25"/>
      <c r="C16" s="3">
        <v>9690000</v>
      </c>
      <c r="D16" s="3">
        <v>9690000</v>
      </c>
      <c r="E16" s="34">
        <v>9690000</v>
      </c>
      <c r="F16" s="34">
        <v>9590000</v>
      </c>
      <c r="G16" s="3">
        <v>9590000</v>
      </c>
    </row>
    <row r="17" spans="1:7" x14ac:dyDescent="0.2">
      <c r="A17" t="s">
        <v>110</v>
      </c>
      <c r="B17" s="3"/>
      <c r="C17" s="25">
        <v>6990000</v>
      </c>
      <c r="D17" s="25">
        <v>6990000</v>
      </c>
      <c r="E17" s="40">
        <v>6990000</v>
      </c>
      <c r="F17" s="39">
        <v>6850000</v>
      </c>
      <c r="G17" s="4">
        <v>6890000</v>
      </c>
    </row>
    <row r="18" spans="1:7" x14ac:dyDescent="0.2">
      <c r="A18" t="s">
        <v>171</v>
      </c>
      <c r="B18" s="3"/>
      <c r="C18" s="25">
        <v>14990000</v>
      </c>
      <c r="D18" s="3">
        <v>16090000</v>
      </c>
      <c r="E18" s="34">
        <v>15790000</v>
      </c>
      <c r="F18" s="34">
        <v>16390000</v>
      </c>
      <c r="G18" s="3">
        <v>15790000</v>
      </c>
    </row>
    <row r="19" spans="1:7" x14ac:dyDescent="0.2">
      <c r="A19" t="s">
        <v>172</v>
      </c>
      <c r="B19" s="25"/>
      <c r="C19" s="25">
        <v>20590000</v>
      </c>
      <c r="D19" s="3">
        <v>21790000</v>
      </c>
      <c r="E19" s="34">
        <v>21490000</v>
      </c>
      <c r="F19" s="39">
        <v>20990000</v>
      </c>
      <c r="G19" s="4">
        <v>20790000</v>
      </c>
    </row>
    <row r="20" spans="1:7" x14ac:dyDescent="0.2">
      <c r="A20" t="s">
        <v>146</v>
      </c>
      <c r="B20" s="25"/>
      <c r="C20" s="25">
        <v>2</v>
      </c>
      <c r="D20" s="3">
        <v>27790000</v>
      </c>
      <c r="E20" s="40">
        <v>27190000</v>
      </c>
      <c r="F20" s="34">
        <v>27890000</v>
      </c>
      <c r="G20" s="4">
        <v>27090000</v>
      </c>
    </row>
    <row r="21" spans="1:7" x14ac:dyDescent="0.2">
      <c r="A21" t="s">
        <v>148</v>
      </c>
      <c r="B21" s="3"/>
      <c r="C21" s="25">
        <v>36890000</v>
      </c>
      <c r="D21" s="25">
        <v>36890000</v>
      </c>
      <c r="E21" s="40">
        <v>36490000</v>
      </c>
      <c r="F21" s="39">
        <v>36990000</v>
      </c>
      <c r="G21" s="4">
        <v>36490000</v>
      </c>
    </row>
    <row r="22" spans="1:7" x14ac:dyDescent="0.2">
      <c r="A22" t="s">
        <v>209</v>
      </c>
      <c r="B22" s="25"/>
      <c r="C22" s="3">
        <v>5990000</v>
      </c>
      <c r="D22" s="3">
        <v>5890000</v>
      </c>
      <c r="E22" s="34">
        <v>5690000</v>
      </c>
      <c r="F22" s="39">
        <v>5690000</v>
      </c>
      <c r="G22" s="3">
        <v>5890000</v>
      </c>
    </row>
    <row r="23" spans="1:7" x14ac:dyDescent="0.2">
      <c r="A23" t="s">
        <v>210</v>
      </c>
      <c r="B23" s="25"/>
      <c r="C23" s="3">
        <v>7190000</v>
      </c>
      <c r="D23" s="3">
        <v>7190000</v>
      </c>
      <c r="E23" s="34">
        <v>6890000</v>
      </c>
      <c r="F23" s="34">
        <v>7050000</v>
      </c>
      <c r="G23" s="3" t="s">
        <v>230</v>
      </c>
    </row>
    <row r="24" spans="1:7" x14ac:dyDescent="0.2">
      <c r="A24" t="s">
        <v>211</v>
      </c>
      <c r="B24" s="25"/>
      <c r="C24" s="3">
        <v>6690000</v>
      </c>
      <c r="D24" s="3">
        <v>6690000</v>
      </c>
      <c r="E24" s="34">
        <v>6490000</v>
      </c>
      <c r="F24" s="39">
        <v>6490000</v>
      </c>
      <c r="G24" s="3">
        <v>6790000</v>
      </c>
    </row>
    <row r="25" spans="1:7" x14ac:dyDescent="0.2">
      <c r="A25" t="s">
        <v>212</v>
      </c>
      <c r="B25" s="25"/>
      <c r="C25" s="3">
        <v>7990000</v>
      </c>
      <c r="D25" s="3">
        <v>7990000</v>
      </c>
      <c r="E25" s="34">
        <v>7690000</v>
      </c>
      <c r="F25" s="34">
        <v>7890000</v>
      </c>
      <c r="G25" s="3">
        <v>7890000</v>
      </c>
    </row>
    <row r="26" spans="1:7" x14ac:dyDescent="0.2">
      <c r="A26" t="s">
        <v>195</v>
      </c>
      <c r="B26" s="25"/>
      <c r="C26" s="3">
        <v>10990000</v>
      </c>
      <c r="D26" s="3">
        <v>10890000</v>
      </c>
      <c r="E26" s="34">
        <v>10390000</v>
      </c>
      <c r="F26" s="34">
        <v>10090000</v>
      </c>
      <c r="G26" s="3">
        <v>10790000</v>
      </c>
    </row>
    <row r="27" spans="1:7" x14ac:dyDescent="0.2">
      <c r="A27" t="s">
        <v>196</v>
      </c>
      <c r="B27" s="25"/>
      <c r="C27" s="3">
        <v>13490000</v>
      </c>
      <c r="D27" s="3">
        <v>13390000</v>
      </c>
      <c r="E27" s="34">
        <v>12990000</v>
      </c>
      <c r="F27" s="39">
        <v>12990000</v>
      </c>
      <c r="G27" s="3">
        <v>13190000</v>
      </c>
    </row>
    <row r="28" spans="1:7" x14ac:dyDescent="0.2">
      <c r="A28" t="s">
        <v>197</v>
      </c>
      <c r="B28" s="25"/>
      <c r="C28" s="3">
        <v>11690000</v>
      </c>
      <c r="D28" s="3">
        <v>11690000</v>
      </c>
      <c r="E28" s="34">
        <v>11290000</v>
      </c>
      <c r="F28" s="34">
        <v>11290000</v>
      </c>
      <c r="G28" s="3" t="s">
        <v>198</v>
      </c>
    </row>
    <row r="29" spans="1:7" x14ac:dyDescent="0.2">
      <c r="A29" t="s">
        <v>199</v>
      </c>
      <c r="B29" s="3"/>
      <c r="C29" s="3">
        <v>14290000</v>
      </c>
      <c r="D29" s="3">
        <v>14190000</v>
      </c>
      <c r="E29" s="34">
        <v>13890000</v>
      </c>
      <c r="F29" s="39">
        <v>13290000</v>
      </c>
      <c r="G29" s="4">
        <v>13890000</v>
      </c>
    </row>
    <row r="30" spans="1:7" x14ac:dyDescent="0.2">
      <c r="A30" t="s">
        <v>119</v>
      </c>
      <c r="B30" s="25"/>
      <c r="C30" s="25">
        <v>22490000</v>
      </c>
      <c r="D30" s="25">
        <v>22990000</v>
      </c>
      <c r="E30" s="34">
        <v>21490000</v>
      </c>
      <c r="F30" s="38">
        <v>21990000</v>
      </c>
      <c r="G30" s="4">
        <v>22990000</v>
      </c>
    </row>
    <row r="31" spans="1:7" x14ac:dyDescent="0.2">
      <c r="A31" t="s">
        <v>120</v>
      </c>
      <c r="B31" s="3"/>
      <c r="C31" s="3">
        <v>5790000</v>
      </c>
      <c r="D31" s="39">
        <v>5590000</v>
      </c>
      <c r="E31" s="34">
        <v>5590000</v>
      </c>
      <c r="F31" s="38">
        <v>5650000</v>
      </c>
      <c r="G31" s="4">
        <v>5590000</v>
      </c>
    </row>
    <row r="32" spans="1:7" x14ac:dyDescent="0.2">
      <c r="A32" t="s">
        <v>162</v>
      </c>
      <c r="B32" s="3"/>
      <c r="C32" s="3">
        <v>4650000</v>
      </c>
      <c r="D32" s="38">
        <v>4650000</v>
      </c>
      <c r="E32" s="34">
        <v>4390000</v>
      </c>
      <c r="F32" s="38">
        <v>4590000</v>
      </c>
      <c r="G32" s="4">
        <v>4450000</v>
      </c>
    </row>
    <row r="33" spans="1:7" x14ac:dyDescent="0.2">
      <c r="A33" t="s">
        <v>163</v>
      </c>
      <c r="B33" s="3"/>
      <c r="C33" s="3">
        <v>3390000</v>
      </c>
      <c r="D33" s="38">
        <v>3350000</v>
      </c>
      <c r="E33" s="34">
        <v>3190000</v>
      </c>
      <c r="F33" s="40">
        <v>3290000</v>
      </c>
      <c r="G33" s="3">
        <v>3390000</v>
      </c>
    </row>
    <row r="34" spans="1:7" x14ac:dyDescent="0.2">
      <c r="A34" t="s">
        <v>121</v>
      </c>
      <c r="B34" s="25"/>
      <c r="C34" s="25" t="s">
        <v>31</v>
      </c>
      <c r="D34" s="43">
        <v>3990000</v>
      </c>
      <c r="E34" s="40">
        <v>3490000</v>
      </c>
      <c r="F34" s="39">
        <v>3790000</v>
      </c>
      <c r="G34" s="4" t="s">
        <v>31</v>
      </c>
    </row>
    <row r="35" spans="1:7" x14ac:dyDescent="0.2">
      <c r="A35" t="s">
        <v>123</v>
      </c>
      <c r="B35" s="3"/>
      <c r="C35" s="25">
        <v>17790000</v>
      </c>
      <c r="D35" s="34">
        <v>17490000</v>
      </c>
      <c r="E35" s="37"/>
      <c r="F35" s="39">
        <v>17490000</v>
      </c>
      <c r="G35" s="3">
        <v>16990000</v>
      </c>
    </row>
    <row r="36" spans="1:7" x14ac:dyDescent="0.2">
      <c r="A36" t="s">
        <v>165</v>
      </c>
      <c r="B36" s="25"/>
      <c r="C36" s="3">
        <v>23990000</v>
      </c>
      <c r="D36" s="3">
        <v>23590000</v>
      </c>
      <c r="E36" s="37"/>
      <c r="F36" s="34" t="s">
        <v>231</v>
      </c>
      <c r="G36" s="4">
        <v>24090000</v>
      </c>
    </row>
    <row r="37" spans="1:7" x14ac:dyDescent="0.2">
      <c r="A37" t="s">
        <v>214</v>
      </c>
      <c r="B37" s="3"/>
      <c r="C37" s="37" t="s">
        <v>31</v>
      </c>
      <c r="D37" s="34">
        <v>26290000</v>
      </c>
      <c r="E37" s="37"/>
      <c r="F37" s="34">
        <v>26890000</v>
      </c>
      <c r="G37" s="4">
        <v>27090000</v>
      </c>
    </row>
    <row r="38" spans="1:7" x14ac:dyDescent="0.2">
      <c r="A38" t="s">
        <v>215</v>
      </c>
      <c r="B38" s="25"/>
      <c r="C38" s="37" t="s">
        <v>31</v>
      </c>
      <c r="D38" s="25">
        <v>32090000</v>
      </c>
      <c r="E38" s="37"/>
      <c r="F38" s="39">
        <v>31590000</v>
      </c>
      <c r="G38" s="4">
        <v>32490000</v>
      </c>
    </row>
    <row r="39" spans="1:7" x14ac:dyDescent="0.2">
      <c r="A39" t="s">
        <v>168</v>
      </c>
      <c r="B39" s="25"/>
      <c r="C39" s="37" t="s">
        <v>31</v>
      </c>
      <c r="D39" s="25">
        <v>39990000</v>
      </c>
      <c r="E39" s="37"/>
      <c r="F39" s="40">
        <v>39850000</v>
      </c>
      <c r="G39" s="4" t="s">
        <v>31</v>
      </c>
    </row>
  </sheetData>
  <pageMargins left="0.7" right="0.7" top="0.75" bottom="0.75" header="0.3" footer="0.3"/>
  <pageSetup paperSize="9" orientation="portrait" horizontalDpi="0" verticalDpi="0"/>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942F-1814-47DE-A02F-0218FB37D405}">
  <dimension ref="A1:K40"/>
  <sheetViews>
    <sheetView zoomScale="120" zoomScaleNormal="12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133</v>
      </c>
      <c r="B2" s="47"/>
      <c r="C2" s="48">
        <v>16990000</v>
      </c>
      <c r="D2" s="48">
        <v>16990000</v>
      </c>
      <c r="E2" s="40">
        <v>16821000</v>
      </c>
      <c r="F2" s="40">
        <v>16490000</v>
      </c>
      <c r="G2" s="40">
        <v>16290000</v>
      </c>
    </row>
    <row r="3" spans="1:11" x14ac:dyDescent="0.2">
      <c r="A3" t="s">
        <v>134</v>
      </c>
      <c r="B3" s="25"/>
      <c r="C3" s="3">
        <v>19890000</v>
      </c>
      <c r="D3" s="42">
        <v>19890000</v>
      </c>
      <c r="E3" s="34">
        <v>18990000</v>
      </c>
      <c r="F3" s="38">
        <v>19790000</v>
      </c>
      <c r="G3" s="34">
        <v>18890000</v>
      </c>
    </row>
    <row r="4" spans="1:11" x14ac:dyDescent="0.2">
      <c r="A4" t="s">
        <v>135</v>
      </c>
      <c r="B4" s="3"/>
      <c r="C4" s="3">
        <v>22890000</v>
      </c>
      <c r="D4" s="42">
        <v>22790000</v>
      </c>
      <c r="E4" s="34">
        <v>21990000</v>
      </c>
      <c r="F4" s="38">
        <v>22690000</v>
      </c>
      <c r="G4" s="34">
        <v>22290000</v>
      </c>
    </row>
    <row r="5" spans="1:11" x14ac:dyDescent="0.2">
      <c r="A5" t="s">
        <v>136</v>
      </c>
      <c r="B5" s="25"/>
      <c r="C5" s="3">
        <v>25590000</v>
      </c>
      <c r="D5" s="42">
        <v>25490000</v>
      </c>
      <c r="E5" s="34">
        <v>24990000</v>
      </c>
      <c r="F5" s="38">
        <v>25490000</v>
      </c>
      <c r="G5" s="3">
        <v>25990000</v>
      </c>
    </row>
    <row r="6" spans="1:11" x14ac:dyDescent="0.2">
      <c r="A6" t="s">
        <v>137</v>
      </c>
      <c r="B6" s="3"/>
      <c r="C6" s="3">
        <v>31390000</v>
      </c>
      <c r="D6" s="42">
        <v>31390000</v>
      </c>
      <c r="E6" s="34">
        <v>30490000</v>
      </c>
      <c r="F6" s="38">
        <v>31290000</v>
      </c>
      <c r="G6" s="3">
        <v>30790000</v>
      </c>
    </row>
    <row r="7" spans="1:11" x14ac:dyDescent="0.2">
      <c r="A7" t="s">
        <v>102</v>
      </c>
      <c r="B7" s="25"/>
      <c r="C7" s="3">
        <v>15990000</v>
      </c>
      <c r="D7" s="42">
        <v>15990000</v>
      </c>
      <c r="E7" s="34">
        <v>15490000</v>
      </c>
      <c r="F7" s="38">
        <v>15990000</v>
      </c>
      <c r="G7" s="34">
        <v>15990000</v>
      </c>
    </row>
    <row r="8" spans="1:11" x14ac:dyDescent="0.2">
      <c r="A8" t="s">
        <v>103</v>
      </c>
      <c r="B8" s="25"/>
      <c r="C8" s="3">
        <v>19790000</v>
      </c>
      <c r="D8" s="42">
        <v>19790000</v>
      </c>
      <c r="E8" s="34">
        <v>18990000</v>
      </c>
      <c r="F8" s="38">
        <v>19790000</v>
      </c>
      <c r="G8" s="34">
        <v>19290000</v>
      </c>
      <c r="I8" t="s">
        <v>140</v>
      </c>
      <c r="J8" t="s">
        <v>141</v>
      </c>
      <c r="K8" s="35" t="b">
        <v>1</v>
      </c>
    </row>
    <row r="9" spans="1:11" x14ac:dyDescent="0.2">
      <c r="A9" t="s">
        <v>104</v>
      </c>
      <c r="B9" s="25"/>
      <c r="C9" s="43" t="s">
        <v>31</v>
      </c>
      <c r="D9" s="43" t="s">
        <v>31</v>
      </c>
      <c r="E9" s="40" t="s">
        <v>31</v>
      </c>
      <c r="F9" s="37" t="s">
        <v>31</v>
      </c>
      <c r="G9" s="4" t="s">
        <v>31</v>
      </c>
      <c r="I9" t="s">
        <v>2</v>
      </c>
      <c r="J9" t="s">
        <v>180</v>
      </c>
      <c r="K9" s="35" t="b">
        <v>1</v>
      </c>
    </row>
    <row r="10" spans="1:11" x14ac:dyDescent="0.2">
      <c r="A10" t="s">
        <v>105</v>
      </c>
      <c r="B10" s="3"/>
      <c r="C10" s="25">
        <v>29990000</v>
      </c>
      <c r="D10" s="25">
        <v>29090000</v>
      </c>
      <c r="E10" s="40" t="s">
        <v>31</v>
      </c>
      <c r="F10" s="40">
        <v>28790000</v>
      </c>
      <c r="G10" s="4">
        <v>28390000</v>
      </c>
      <c r="I10" t="s">
        <v>6</v>
      </c>
      <c r="J10" t="s">
        <v>145</v>
      </c>
      <c r="K10" s="35" t="b">
        <v>1</v>
      </c>
    </row>
    <row r="11" spans="1:11" x14ac:dyDescent="0.2">
      <c r="A11" t="s">
        <v>34</v>
      </c>
      <c r="B11" s="3"/>
      <c r="C11" s="43" t="s">
        <v>31</v>
      </c>
      <c r="D11" s="25">
        <v>18990000</v>
      </c>
      <c r="E11" s="40">
        <v>18990000</v>
      </c>
      <c r="F11" s="34">
        <v>18690000</v>
      </c>
      <c r="G11" s="34">
        <v>18990000</v>
      </c>
      <c r="I11" t="s">
        <v>3</v>
      </c>
      <c r="J11" t="s">
        <v>143</v>
      </c>
      <c r="K11" s="35" t="b">
        <v>1</v>
      </c>
    </row>
    <row r="12" spans="1:11" x14ac:dyDescent="0.2">
      <c r="A12" t="s">
        <v>40</v>
      </c>
      <c r="B12" s="25"/>
      <c r="C12" s="3">
        <v>13090000</v>
      </c>
      <c r="D12" s="38">
        <v>12990000</v>
      </c>
      <c r="E12" s="34">
        <v>12990000</v>
      </c>
      <c r="F12" s="34">
        <v>12990000</v>
      </c>
      <c r="G12" s="34">
        <v>12990000</v>
      </c>
      <c r="I12" t="s">
        <v>149</v>
      </c>
      <c r="J12" t="s">
        <v>150</v>
      </c>
      <c r="K12" s="35" t="b">
        <v>1</v>
      </c>
    </row>
    <row r="13" spans="1:11" x14ac:dyDescent="0.2">
      <c r="A13" t="s">
        <v>37</v>
      </c>
      <c r="B13" s="3"/>
      <c r="C13" s="3">
        <v>12090000</v>
      </c>
      <c r="D13" s="34">
        <v>11990000</v>
      </c>
      <c r="E13" s="34">
        <v>11871000</v>
      </c>
      <c r="F13" s="34">
        <v>11990000</v>
      </c>
      <c r="G13" s="34">
        <v>11790000</v>
      </c>
    </row>
    <row r="14" spans="1:11" x14ac:dyDescent="0.2">
      <c r="A14" t="s">
        <v>42</v>
      </c>
      <c r="B14" s="25"/>
      <c r="C14" s="3">
        <v>10590000</v>
      </c>
      <c r="D14" s="25" t="s">
        <v>31</v>
      </c>
      <c r="E14" s="40">
        <v>9990000</v>
      </c>
      <c r="F14" s="34">
        <v>9390000</v>
      </c>
      <c r="G14" s="4" t="s">
        <v>31</v>
      </c>
    </row>
    <row r="15" spans="1:11" x14ac:dyDescent="0.2">
      <c r="A15" t="s">
        <v>46</v>
      </c>
      <c r="B15" s="25"/>
      <c r="C15" s="43" t="s">
        <v>31</v>
      </c>
      <c r="D15" s="25">
        <v>9190000</v>
      </c>
      <c r="E15" s="40" t="s">
        <v>31</v>
      </c>
      <c r="F15" s="39">
        <v>8590000</v>
      </c>
      <c r="G15" s="4" t="s">
        <v>31</v>
      </c>
    </row>
    <row r="16" spans="1:11" x14ac:dyDescent="0.2">
      <c r="A16" t="s">
        <v>138</v>
      </c>
      <c r="B16" s="25"/>
      <c r="C16" s="43" t="s">
        <v>31</v>
      </c>
      <c r="D16" s="25">
        <v>13990000</v>
      </c>
      <c r="E16" s="40">
        <v>13790000</v>
      </c>
      <c r="F16" s="39">
        <v>13990000</v>
      </c>
      <c r="G16" s="4">
        <v>13690000</v>
      </c>
    </row>
    <row r="17" spans="1:7" x14ac:dyDescent="0.2">
      <c r="A17" t="s">
        <v>109</v>
      </c>
      <c r="B17" s="25"/>
      <c r="C17" s="25">
        <v>9690000</v>
      </c>
      <c r="D17" s="25">
        <v>9690000</v>
      </c>
      <c r="E17" s="34">
        <v>9395000</v>
      </c>
      <c r="F17" s="39">
        <v>9590000</v>
      </c>
      <c r="G17" s="4">
        <v>9490000</v>
      </c>
    </row>
    <row r="18" spans="1:7" x14ac:dyDescent="0.2">
      <c r="A18" t="s">
        <v>110</v>
      </c>
      <c r="B18" s="3"/>
      <c r="C18" s="43" t="s">
        <v>31</v>
      </c>
      <c r="D18" s="25">
        <v>6990000</v>
      </c>
      <c r="E18" s="40">
        <v>6990000</v>
      </c>
      <c r="F18" s="39">
        <v>6850000</v>
      </c>
      <c r="G18" s="4">
        <v>6890000</v>
      </c>
    </row>
    <row r="19" spans="1:7" x14ac:dyDescent="0.2">
      <c r="A19" t="s">
        <v>171</v>
      </c>
      <c r="B19" s="3"/>
      <c r="C19" s="25">
        <v>16190000</v>
      </c>
      <c r="D19" s="25">
        <v>16090000</v>
      </c>
      <c r="E19" s="34">
        <v>15830000</v>
      </c>
      <c r="F19" s="39">
        <v>16390000</v>
      </c>
      <c r="G19" s="4">
        <v>15790000</v>
      </c>
    </row>
    <row r="20" spans="1:7" x14ac:dyDescent="0.2">
      <c r="A20" t="s">
        <v>172</v>
      </c>
      <c r="B20" s="25"/>
      <c r="C20" s="25">
        <v>21590000</v>
      </c>
      <c r="D20" s="25">
        <v>21790000</v>
      </c>
      <c r="E20" s="34">
        <v>20483000</v>
      </c>
      <c r="F20" s="39">
        <v>20990000</v>
      </c>
      <c r="G20" s="4">
        <v>20790000</v>
      </c>
    </row>
    <row r="21" spans="1:7" x14ac:dyDescent="0.2">
      <c r="A21" t="s">
        <v>146</v>
      </c>
      <c r="B21" s="25"/>
      <c r="C21" s="25">
        <v>27890000</v>
      </c>
      <c r="D21" s="25">
        <v>27790000</v>
      </c>
      <c r="E21" s="40">
        <v>27190000</v>
      </c>
      <c r="F21" s="34">
        <v>28290000</v>
      </c>
      <c r="G21" s="4">
        <v>27090000</v>
      </c>
    </row>
    <row r="22" spans="1:7" x14ac:dyDescent="0.2">
      <c r="A22" t="s">
        <v>148</v>
      </c>
      <c r="B22" s="3"/>
      <c r="C22" s="25">
        <v>36690000</v>
      </c>
      <c r="D22" s="25">
        <v>36890000</v>
      </c>
      <c r="E22" s="34">
        <v>35990000</v>
      </c>
      <c r="F22" s="39">
        <v>36990000</v>
      </c>
      <c r="G22" s="4">
        <v>36490000</v>
      </c>
    </row>
    <row r="23" spans="1:7" x14ac:dyDescent="0.2">
      <c r="A23" t="s">
        <v>209</v>
      </c>
      <c r="B23" s="25"/>
      <c r="C23" s="3">
        <v>5770000</v>
      </c>
      <c r="D23" s="3">
        <v>5690000</v>
      </c>
      <c r="E23" s="34">
        <v>5138000</v>
      </c>
      <c r="F23" s="34">
        <v>5290000</v>
      </c>
      <c r="G23" s="3">
        <v>5590000</v>
      </c>
    </row>
    <row r="24" spans="1:7" x14ac:dyDescent="0.2">
      <c r="A24" t="s">
        <v>210</v>
      </c>
      <c r="B24" s="25"/>
      <c r="C24" s="3">
        <v>7070000</v>
      </c>
      <c r="D24" s="3">
        <v>6990000</v>
      </c>
      <c r="E24" s="34">
        <v>6524000</v>
      </c>
      <c r="F24" s="39">
        <v>6990000</v>
      </c>
      <c r="G24" s="34" t="s">
        <v>230</v>
      </c>
    </row>
    <row r="25" spans="1:7" x14ac:dyDescent="0.2">
      <c r="A25" t="s">
        <v>211</v>
      </c>
      <c r="B25" s="25"/>
      <c r="C25" s="3">
        <v>6570000</v>
      </c>
      <c r="D25" s="3">
        <v>6490000</v>
      </c>
      <c r="E25" s="34">
        <v>5831000</v>
      </c>
      <c r="F25" s="39">
        <v>6390000</v>
      </c>
      <c r="G25" s="3">
        <v>6490000</v>
      </c>
    </row>
    <row r="26" spans="1:7" x14ac:dyDescent="0.2">
      <c r="A26" t="s">
        <v>212</v>
      </c>
      <c r="B26" s="25"/>
      <c r="C26" s="3">
        <v>7870000</v>
      </c>
      <c r="D26" s="3">
        <v>7790000</v>
      </c>
      <c r="E26" s="34">
        <v>7316000</v>
      </c>
      <c r="F26" s="34">
        <v>7890000</v>
      </c>
      <c r="G26" s="34">
        <v>8090000</v>
      </c>
    </row>
    <row r="27" spans="1:7" x14ac:dyDescent="0.2">
      <c r="A27" t="s">
        <v>195</v>
      </c>
      <c r="B27" s="25"/>
      <c r="C27" s="3">
        <v>9390000</v>
      </c>
      <c r="D27" s="3">
        <v>10190000</v>
      </c>
      <c r="E27" s="34">
        <v>9593000</v>
      </c>
      <c r="F27" s="34">
        <v>9590000</v>
      </c>
      <c r="G27" s="3">
        <v>9750000</v>
      </c>
    </row>
    <row r="28" spans="1:7" x14ac:dyDescent="0.2">
      <c r="A28" t="s">
        <v>196</v>
      </c>
      <c r="B28" s="25"/>
      <c r="C28" s="3">
        <v>12690000</v>
      </c>
      <c r="D28" s="3">
        <v>12790000</v>
      </c>
      <c r="E28" s="34">
        <v>12365000</v>
      </c>
      <c r="F28" s="34">
        <v>12690000</v>
      </c>
      <c r="G28" s="3">
        <v>12490000</v>
      </c>
    </row>
    <row r="29" spans="1:7" x14ac:dyDescent="0.2">
      <c r="A29" t="s">
        <v>197</v>
      </c>
      <c r="B29" s="25"/>
      <c r="C29" s="3">
        <v>10890000</v>
      </c>
      <c r="D29" s="3">
        <v>10990000</v>
      </c>
      <c r="E29" s="34">
        <v>10583000</v>
      </c>
      <c r="F29" s="34">
        <v>10590000</v>
      </c>
      <c r="G29" s="3" t="s">
        <v>232</v>
      </c>
    </row>
    <row r="30" spans="1:7" x14ac:dyDescent="0.2">
      <c r="A30" t="s">
        <v>199</v>
      </c>
      <c r="B30" s="3"/>
      <c r="C30" s="3">
        <v>13490000</v>
      </c>
      <c r="D30" s="3">
        <v>13590000</v>
      </c>
      <c r="E30" s="34">
        <v>13256000</v>
      </c>
      <c r="F30" s="39">
        <v>13290000</v>
      </c>
      <c r="G30" s="4">
        <v>13890000</v>
      </c>
    </row>
    <row r="31" spans="1:7" x14ac:dyDescent="0.2">
      <c r="A31" t="s">
        <v>119</v>
      </c>
      <c r="B31" s="25"/>
      <c r="C31" s="25">
        <v>22490000</v>
      </c>
      <c r="D31" s="25">
        <v>22990000</v>
      </c>
      <c r="E31" s="34">
        <v>21572000</v>
      </c>
      <c r="F31" s="40">
        <v>21990000</v>
      </c>
      <c r="G31" s="4">
        <v>22990000</v>
      </c>
    </row>
    <row r="32" spans="1:7" x14ac:dyDescent="0.2">
      <c r="A32" t="s">
        <v>120</v>
      </c>
      <c r="B32" s="3"/>
      <c r="C32" s="3">
        <v>5690000</v>
      </c>
      <c r="D32" s="34">
        <v>5690000</v>
      </c>
      <c r="E32" s="34">
        <v>5390000</v>
      </c>
      <c r="F32" s="38">
        <v>5090000</v>
      </c>
      <c r="G32" s="4">
        <v>5590000</v>
      </c>
    </row>
    <row r="33" spans="1:7" x14ac:dyDescent="0.2">
      <c r="A33" t="s">
        <v>162</v>
      </c>
      <c r="B33" s="3"/>
      <c r="C33" s="3">
        <v>4490000</v>
      </c>
      <c r="D33" s="38">
        <v>4490000</v>
      </c>
      <c r="E33" s="34">
        <v>4290000</v>
      </c>
      <c r="F33" s="38">
        <v>4290000</v>
      </c>
      <c r="G33" s="4">
        <v>4450000</v>
      </c>
    </row>
    <row r="34" spans="1:7" x14ac:dyDescent="0.2">
      <c r="A34" t="s">
        <v>163</v>
      </c>
      <c r="B34" s="3"/>
      <c r="C34" s="3">
        <v>3190000</v>
      </c>
      <c r="D34" s="38">
        <v>3190000</v>
      </c>
      <c r="E34" s="34">
        <v>2990000</v>
      </c>
      <c r="F34" s="40">
        <v>3090000</v>
      </c>
      <c r="G34" s="3">
        <v>3190000</v>
      </c>
    </row>
    <row r="35" spans="1:7" x14ac:dyDescent="0.2">
      <c r="A35" t="s">
        <v>121</v>
      </c>
      <c r="B35" s="25"/>
      <c r="C35" s="25">
        <v>3790000</v>
      </c>
      <c r="D35" s="43">
        <v>3990000</v>
      </c>
      <c r="E35" s="40">
        <v>3490000</v>
      </c>
      <c r="F35" s="39">
        <v>2990000</v>
      </c>
      <c r="G35" s="4" t="s">
        <v>31</v>
      </c>
    </row>
    <row r="36" spans="1:7" x14ac:dyDescent="0.2">
      <c r="A36" t="s">
        <v>123</v>
      </c>
      <c r="B36" s="3"/>
      <c r="C36" s="25">
        <v>17090000</v>
      </c>
      <c r="D36" s="39">
        <v>17490000</v>
      </c>
      <c r="E36" s="37"/>
      <c r="F36" s="39">
        <v>17490000</v>
      </c>
      <c r="G36" s="3">
        <v>16990000</v>
      </c>
    </row>
    <row r="37" spans="1:7" x14ac:dyDescent="0.2">
      <c r="A37" t="s">
        <v>165</v>
      </c>
      <c r="B37" s="25"/>
      <c r="C37" s="25">
        <v>23990000</v>
      </c>
      <c r="D37" s="3">
        <v>23890000</v>
      </c>
      <c r="E37" s="37"/>
      <c r="F37" s="39" t="s">
        <v>231</v>
      </c>
      <c r="G37" s="4">
        <v>24090000</v>
      </c>
    </row>
    <row r="38" spans="1:7" x14ac:dyDescent="0.2">
      <c r="A38" t="s">
        <v>214</v>
      </c>
      <c r="B38" s="3"/>
      <c r="C38" s="37">
        <v>27090000</v>
      </c>
      <c r="D38" s="34">
        <v>26990000</v>
      </c>
      <c r="E38" s="37"/>
      <c r="F38" s="39">
        <v>26890000</v>
      </c>
      <c r="G38" s="4">
        <v>27090000</v>
      </c>
    </row>
    <row r="39" spans="1:7" x14ac:dyDescent="0.2">
      <c r="A39" t="s">
        <v>215</v>
      </c>
      <c r="B39" s="25"/>
      <c r="C39" s="37">
        <v>32490000</v>
      </c>
      <c r="D39" s="25">
        <v>32090000</v>
      </c>
      <c r="E39" s="37"/>
      <c r="F39" s="39">
        <v>31590000</v>
      </c>
      <c r="G39" s="4">
        <v>32490000</v>
      </c>
    </row>
    <row r="40" spans="1:7" x14ac:dyDescent="0.2">
      <c r="A40" t="s">
        <v>168</v>
      </c>
      <c r="B40" s="25"/>
      <c r="C40" s="25">
        <v>39990000</v>
      </c>
      <c r="D40" s="25">
        <v>39990000</v>
      </c>
      <c r="E40" s="37"/>
      <c r="F40" s="40">
        <v>39850000</v>
      </c>
      <c r="G40" s="4">
        <v>39890000</v>
      </c>
    </row>
  </sheetData>
  <pageMargins left="0.7" right="0.7" top="0.75" bottom="0.75" header="0.3" footer="0.3"/>
  <pageSetup paperSize="9" orientation="portrait" horizontalDpi="0" verticalDpi="0"/>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196F-4773-D345-AEAD-75D04D73306B}">
  <dimension ref="A1:K40"/>
  <sheetViews>
    <sheetView zoomScale="120" zoomScaleNormal="120" workbookViewId="0">
      <pane xSplit="1" ySplit="1" topLeftCell="C18"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1" x14ac:dyDescent="0.2">
      <c r="B1" s="47" t="s">
        <v>1</v>
      </c>
      <c r="C1" s="47" t="s">
        <v>0</v>
      </c>
      <c r="D1" s="47" t="s">
        <v>2</v>
      </c>
      <c r="E1" s="47" t="s">
        <v>6</v>
      </c>
      <c r="F1" s="47" t="s">
        <v>3</v>
      </c>
      <c r="G1" s="47" t="s">
        <v>100</v>
      </c>
    </row>
    <row r="2" spans="1:11" x14ac:dyDescent="0.2">
      <c r="A2" t="s">
        <v>133</v>
      </c>
      <c r="B2" s="47"/>
      <c r="C2" s="49">
        <v>16590000</v>
      </c>
      <c r="D2" s="49">
        <v>16590000</v>
      </c>
      <c r="E2" s="40">
        <v>16821000</v>
      </c>
      <c r="F2" s="40">
        <v>16490000</v>
      </c>
      <c r="G2" s="40">
        <v>16490000</v>
      </c>
    </row>
    <row r="3" spans="1:11" x14ac:dyDescent="0.2">
      <c r="A3" t="s">
        <v>134</v>
      </c>
      <c r="B3" s="25"/>
      <c r="C3" s="3">
        <v>19690000</v>
      </c>
      <c r="D3" s="42">
        <v>19490000</v>
      </c>
      <c r="E3" s="40">
        <v>18990000</v>
      </c>
      <c r="F3" s="38">
        <v>19290000</v>
      </c>
      <c r="G3" s="40">
        <v>18890000</v>
      </c>
    </row>
    <row r="4" spans="1:11" x14ac:dyDescent="0.2">
      <c r="A4" t="s">
        <v>135</v>
      </c>
      <c r="B4" s="3"/>
      <c r="C4" s="3">
        <v>22690000</v>
      </c>
      <c r="D4" s="42">
        <v>22690000</v>
      </c>
      <c r="E4" s="40">
        <v>21990000</v>
      </c>
      <c r="F4" s="38">
        <v>22490000</v>
      </c>
      <c r="G4" s="40">
        <v>22190000</v>
      </c>
    </row>
    <row r="5" spans="1:11" x14ac:dyDescent="0.2">
      <c r="A5" t="s">
        <v>136</v>
      </c>
      <c r="B5" s="25"/>
      <c r="C5" s="3">
        <v>25690000</v>
      </c>
      <c r="D5" s="43">
        <v>25490000</v>
      </c>
      <c r="E5" s="40">
        <v>24990000</v>
      </c>
      <c r="F5" s="40">
        <v>25490000</v>
      </c>
      <c r="G5" s="3">
        <v>24990000</v>
      </c>
    </row>
    <row r="6" spans="1:11" x14ac:dyDescent="0.2">
      <c r="A6" t="s">
        <v>137</v>
      </c>
      <c r="B6" s="3"/>
      <c r="C6" s="25">
        <v>31390000</v>
      </c>
      <c r="D6" s="43">
        <v>31390000</v>
      </c>
      <c r="E6" s="40">
        <v>30490000</v>
      </c>
      <c r="F6" s="38">
        <v>31190000</v>
      </c>
      <c r="G6" s="3">
        <v>30490000</v>
      </c>
    </row>
    <row r="7" spans="1:11" x14ac:dyDescent="0.2">
      <c r="A7" t="s">
        <v>102</v>
      </c>
      <c r="B7" s="25"/>
      <c r="C7" s="25">
        <v>15990000</v>
      </c>
      <c r="D7" s="43">
        <v>15990000</v>
      </c>
      <c r="E7" s="40">
        <v>15490000</v>
      </c>
      <c r="F7" s="40">
        <v>15990000</v>
      </c>
      <c r="G7" s="34">
        <v>15590000</v>
      </c>
    </row>
    <row r="8" spans="1:11" x14ac:dyDescent="0.2">
      <c r="A8" t="s">
        <v>103</v>
      </c>
      <c r="B8" s="25"/>
      <c r="C8" s="25">
        <v>19790000</v>
      </c>
      <c r="D8" s="42">
        <v>19690000</v>
      </c>
      <c r="E8" s="40">
        <v>18990000</v>
      </c>
      <c r="F8" s="40">
        <v>19690000</v>
      </c>
      <c r="G8" s="4">
        <v>19290000</v>
      </c>
      <c r="I8" t="s">
        <v>140</v>
      </c>
      <c r="J8" t="s">
        <v>141</v>
      </c>
      <c r="K8" s="35" t="b">
        <v>1</v>
      </c>
    </row>
    <row r="9" spans="1:11" x14ac:dyDescent="0.2">
      <c r="A9" t="s">
        <v>104</v>
      </c>
      <c r="B9" s="25"/>
      <c r="C9" s="43" t="s">
        <v>31</v>
      </c>
      <c r="D9" s="43" t="s">
        <v>31</v>
      </c>
      <c r="E9" s="40" t="s">
        <v>31</v>
      </c>
      <c r="F9" s="37" t="s">
        <v>31</v>
      </c>
      <c r="G9" s="4" t="s">
        <v>31</v>
      </c>
      <c r="I9" t="s">
        <v>2</v>
      </c>
      <c r="J9" t="s">
        <v>180</v>
      </c>
      <c r="K9" s="35" t="b">
        <v>1</v>
      </c>
    </row>
    <row r="10" spans="1:11" x14ac:dyDescent="0.2">
      <c r="A10" t="s">
        <v>105</v>
      </c>
      <c r="B10" s="3"/>
      <c r="C10" s="25">
        <v>29990000</v>
      </c>
      <c r="D10" s="25">
        <v>29090000</v>
      </c>
      <c r="E10" s="40" t="s">
        <v>31</v>
      </c>
      <c r="F10" s="40">
        <v>28690000</v>
      </c>
      <c r="G10" s="4">
        <v>28290000</v>
      </c>
      <c r="I10" t="s">
        <v>6</v>
      </c>
      <c r="J10" t="s">
        <v>145</v>
      </c>
      <c r="K10" s="35" t="b">
        <v>1</v>
      </c>
    </row>
    <row r="11" spans="1:11" x14ac:dyDescent="0.2">
      <c r="A11" t="s">
        <v>34</v>
      </c>
      <c r="B11" s="3"/>
      <c r="C11" s="43" t="s">
        <v>31</v>
      </c>
      <c r="D11" s="25">
        <v>18990000</v>
      </c>
      <c r="E11" s="40">
        <v>18990000</v>
      </c>
      <c r="F11" s="34">
        <v>17990000</v>
      </c>
      <c r="G11" s="4">
        <v>18990000</v>
      </c>
      <c r="I11" t="s">
        <v>3</v>
      </c>
      <c r="J11" t="s">
        <v>143</v>
      </c>
      <c r="K11" s="35" t="b">
        <v>1</v>
      </c>
    </row>
    <row r="12" spans="1:11" x14ac:dyDescent="0.2">
      <c r="A12" t="s">
        <v>40</v>
      </c>
      <c r="B12" s="25"/>
      <c r="C12" s="3">
        <v>13490000</v>
      </c>
      <c r="D12" s="40">
        <v>12990000</v>
      </c>
      <c r="E12" s="40">
        <v>12990000</v>
      </c>
      <c r="F12" s="34">
        <v>13490000</v>
      </c>
      <c r="G12" s="4">
        <v>12990000</v>
      </c>
      <c r="I12" t="s">
        <v>149</v>
      </c>
      <c r="J12" t="s">
        <v>150</v>
      </c>
      <c r="K12" s="35" t="b">
        <v>1</v>
      </c>
    </row>
    <row r="13" spans="1:11" x14ac:dyDescent="0.2">
      <c r="A13" t="s">
        <v>37</v>
      </c>
      <c r="B13" s="3"/>
      <c r="C13" s="3">
        <v>11990000</v>
      </c>
      <c r="D13" s="39">
        <v>11990000</v>
      </c>
      <c r="E13" s="40">
        <v>11871000</v>
      </c>
      <c r="F13" s="34">
        <v>11890000</v>
      </c>
      <c r="G13" s="34">
        <v>11890000</v>
      </c>
    </row>
    <row r="14" spans="1:11" x14ac:dyDescent="0.2">
      <c r="A14" t="s">
        <v>42</v>
      </c>
      <c r="B14" s="25"/>
      <c r="C14" s="25">
        <v>10590000</v>
      </c>
      <c r="D14" s="25" t="s">
        <v>31</v>
      </c>
      <c r="E14" s="40">
        <v>9990000</v>
      </c>
      <c r="F14" s="25" t="s">
        <v>31</v>
      </c>
      <c r="G14" s="4" t="s">
        <v>31</v>
      </c>
    </row>
    <row r="15" spans="1:11" x14ac:dyDescent="0.2">
      <c r="A15" t="s">
        <v>46</v>
      </c>
      <c r="B15" s="25"/>
      <c r="C15" s="43" t="s">
        <v>31</v>
      </c>
      <c r="D15" s="25">
        <v>9190000</v>
      </c>
      <c r="E15" s="40" t="s">
        <v>31</v>
      </c>
      <c r="F15" s="39">
        <v>8490000</v>
      </c>
      <c r="G15" s="4" t="s">
        <v>31</v>
      </c>
    </row>
    <row r="16" spans="1:11" x14ac:dyDescent="0.2">
      <c r="A16" t="s">
        <v>138</v>
      </c>
      <c r="B16" s="25"/>
      <c r="C16" s="43" t="s">
        <v>31</v>
      </c>
      <c r="D16" s="25">
        <v>13990000</v>
      </c>
      <c r="E16" s="34">
        <v>13653000</v>
      </c>
      <c r="F16" s="39">
        <v>13990000</v>
      </c>
      <c r="G16" s="4">
        <v>13690000</v>
      </c>
    </row>
    <row r="17" spans="1:7" x14ac:dyDescent="0.2">
      <c r="A17" t="s">
        <v>109</v>
      </c>
      <c r="B17" s="25"/>
      <c r="C17" s="3">
        <v>9390000</v>
      </c>
      <c r="D17" s="3">
        <v>9390000</v>
      </c>
      <c r="E17" s="34">
        <v>8801000</v>
      </c>
      <c r="F17" s="34">
        <v>9290000</v>
      </c>
      <c r="G17" s="4">
        <v>9490000</v>
      </c>
    </row>
    <row r="18" spans="1:7" x14ac:dyDescent="0.2">
      <c r="A18" t="s">
        <v>110</v>
      </c>
      <c r="B18" s="3"/>
      <c r="C18" s="43">
        <v>10290000</v>
      </c>
      <c r="D18" s="25">
        <v>6990000</v>
      </c>
      <c r="E18" s="40">
        <v>6990000</v>
      </c>
      <c r="F18" s="39">
        <v>6790000</v>
      </c>
      <c r="G18" s="4">
        <v>6890000</v>
      </c>
    </row>
    <row r="19" spans="1:7" x14ac:dyDescent="0.2">
      <c r="A19" t="s">
        <v>171</v>
      </c>
      <c r="B19" s="3"/>
      <c r="C19" s="3">
        <v>16490000</v>
      </c>
      <c r="D19" s="3">
        <v>16190000</v>
      </c>
      <c r="E19" s="40">
        <v>15830000</v>
      </c>
      <c r="F19" s="39">
        <v>16490000</v>
      </c>
      <c r="G19" s="4">
        <v>15790000</v>
      </c>
    </row>
    <row r="20" spans="1:7" x14ac:dyDescent="0.2">
      <c r="A20" t="s">
        <v>172</v>
      </c>
      <c r="B20" s="25"/>
      <c r="C20" s="25">
        <v>21590000</v>
      </c>
      <c r="D20" s="3">
        <v>21590000</v>
      </c>
      <c r="E20" s="40">
        <v>20483000</v>
      </c>
      <c r="F20" s="34">
        <v>20790000</v>
      </c>
      <c r="G20" s="4">
        <v>20790000</v>
      </c>
    </row>
    <row r="21" spans="1:7" x14ac:dyDescent="0.2">
      <c r="A21" t="s">
        <v>146</v>
      </c>
      <c r="B21" s="25"/>
      <c r="C21" s="25">
        <v>27890000</v>
      </c>
      <c r="D21" s="25">
        <v>27790000</v>
      </c>
      <c r="E21" s="40">
        <v>27190000</v>
      </c>
      <c r="F21" s="34">
        <v>28290000</v>
      </c>
      <c r="G21" s="4">
        <v>27090000</v>
      </c>
    </row>
    <row r="22" spans="1:7" x14ac:dyDescent="0.2">
      <c r="A22" t="s">
        <v>148</v>
      </c>
      <c r="B22" s="3"/>
      <c r="C22" s="25">
        <v>36690000</v>
      </c>
      <c r="D22" s="25">
        <v>36890000</v>
      </c>
      <c r="E22" s="40">
        <v>35990000</v>
      </c>
      <c r="F22" s="39">
        <v>36990000</v>
      </c>
      <c r="G22" s="4">
        <v>36490000</v>
      </c>
    </row>
    <row r="23" spans="1:7" x14ac:dyDescent="0.2">
      <c r="A23" t="s">
        <v>209</v>
      </c>
      <c r="B23" s="25"/>
      <c r="C23" s="25">
        <v>5770000</v>
      </c>
      <c r="D23" s="25">
        <v>5690000</v>
      </c>
      <c r="E23" s="34">
        <v>5435000</v>
      </c>
      <c r="F23" s="34">
        <v>5590000</v>
      </c>
      <c r="G23" s="4">
        <v>5590000</v>
      </c>
    </row>
    <row r="24" spans="1:7" x14ac:dyDescent="0.2">
      <c r="A24" t="s">
        <v>210</v>
      </c>
      <c r="B24" s="25"/>
      <c r="C24" s="25">
        <v>7070000</v>
      </c>
      <c r="D24" s="25">
        <v>6990000</v>
      </c>
      <c r="E24" s="40">
        <v>6524000</v>
      </c>
      <c r="F24" s="39">
        <v>6990000</v>
      </c>
      <c r="G24" s="4">
        <v>6990000</v>
      </c>
    </row>
    <row r="25" spans="1:7" x14ac:dyDescent="0.2">
      <c r="A25" t="s">
        <v>211</v>
      </c>
      <c r="B25" s="25"/>
      <c r="C25" s="25">
        <v>6570000</v>
      </c>
      <c r="D25" s="25">
        <v>6490000</v>
      </c>
      <c r="E25" s="34">
        <v>6227000</v>
      </c>
      <c r="F25" s="39">
        <v>6390000</v>
      </c>
      <c r="G25" s="4">
        <v>6490000</v>
      </c>
    </row>
    <row r="26" spans="1:7" x14ac:dyDescent="0.2">
      <c r="A26" t="s">
        <v>212</v>
      </c>
      <c r="B26" s="25"/>
      <c r="C26" s="25">
        <v>7870000</v>
      </c>
      <c r="D26" s="25">
        <v>7790000</v>
      </c>
      <c r="E26" s="40">
        <v>7316000</v>
      </c>
      <c r="F26" s="34">
        <v>7890000</v>
      </c>
      <c r="G26" s="34">
        <v>7850000</v>
      </c>
    </row>
    <row r="27" spans="1:7" x14ac:dyDescent="0.2">
      <c r="A27" t="s">
        <v>195</v>
      </c>
      <c r="B27" s="25"/>
      <c r="C27" s="3">
        <v>10190000</v>
      </c>
      <c r="D27" s="3">
        <v>9490000</v>
      </c>
      <c r="E27" s="40">
        <v>9593000</v>
      </c>
      <c r="F27" s="34">
        <v>10190000</v>
      </c>
      <c r="G27" s="3">
        <v>9690000</v>
      </c>
    </row>
    <row r="28" spans="1:7" x14ac:dyDescent="0.2">
      <c r="A28" t="s">
        <v>196</v>
      </c>
      <c r="B28" s="25"/>
      <c r="C28" s="25">
        <v>12690000</v>
      </c>
      <c r="D28" s="3">
        <v>12690000</v>
      </c>
      <c r="E28" s="40">
        <v>12365000</v>
      </c>
      <c r="F28" s="34">
        <v>12690000</v>
      </c>
      <c r="G28" s="4">
        <v>12590000</v>
      </c>
    </row>
    <row r="29" spans="1:7" x14ac:dyDescent="0.2">
      <c r="A29" t="s">
        <v>197</v>
      </c>
      <c r="B29" s="25"/>
      <c r="C29" s="25">
        <v>10890000</v>
      </c>
      <c r="D29" s="3">
        <v>10890000</v>
      </c>
      <c r="E29" s="40">
        <v>10583000</v>
      </c>
      <c r="F29" s="34">
        <v>10690000</v>
      </c>
      <c r="G29" s="3" t="s">
        <v>227</v>
      </c>
    </row>
    <row r="30" spans="1:7" x14ac:dyDescent="0.2">
      <c r="A30" t="s">
        <v>199</v>
      </c>
      <c r="B30" s="3"/>
      <c r="C30" s="25">
        <v>13490000</v>
      </c>
      <c r="D30" s="3">
        <v>13490000</v>
      </c>
      <c r="E30" s="40">
        <v>13256000</v>
      </c>
      <c r="F30" s="39">
        <v>13690000</v>
      </c>
      <c r="G30" s="4">
        <v>13890000</v>
      </c>
    </row>
    <row r="31" spans="1:7" x14ac:dyDescent="0.2">
      <c r="A31" t="s">
        <v>119</v>
      </c>
      <c r="B31" s="25"/>
      <c r="C31" s="25">
        <v>22490000</v>
      </c>
      <c r="D31" s="25">
        <v>22990000</v>
      </c>
      <c r="E31" s="40">
        <v>21572000</v>
      </c>
      <c r="F31" s="40">
        <v>21990000</v>
      </c>
      <c r="G31" s="4">
        <v>22990000</v>
      </c>
    </row>
    <row r="32" spans="1:7" x14ac:dyDescent="0.2">
      <c r="A32" t="s">
        <v>120</v>
      </c>
      <c r="B32" s="3"/>
      <c r="C32" s="25">
        <v>5690000</v>
      </c>
      <c r="D32" s="34">
        <v>5490000</v>
      </c>
      <c r="E32" s="40">
        <v>5390000</v>
      </c>
      <c r="F32" s="38">
        <v>5590000</v>
      </c>
      <c r="G32" s="4">
        <v>5590000</v>
      </c>
    </row>
    <row r="33" spans="1:7" x14ac:dyDescent="0.2">
      <c r="A33" t="s">
        <v>162</v>
      </c>
      <c r="B33" s="3"/>
      <c r="C33" s="25">
        <v>4490000</v>
      </c>
      <c r="D33" s="38">
        <v>4390000</v>
      </c>
      <c r="E33" s="40">
        <v>4290000</v>
      </c>
      <c r="F33" s="38">
        <v>4490000</v>
      </c>
      <c r="G33" s="3">
        <v>4290000</v>
      </c>
    </row>
    <row r="34" spans="1:7" x14ac:dyDescent="0.2">
      <c r="A34" t="s">
        <v>163</v>
      </c>
      <c r="B34" s="3"/>
      <c r="C34" s="25">
        <v>3190000</v>
      </c>
      <c r="D34" s="40">
        <v>3190000</v>
      </c>
      <c r="E34" s="40">
        <v>2990000</v>
      </c>
      <c r="F34" s="40">
        <v>3190000</v>
      </c>
      <c r="G34" s="3">
        <v>3090000</v>
      </c>
    </row>
    <row r="35" spans="1:7" x14ac:dyDescent="0.2">
      <c r="A35" t="s">
        <v>121</v>
      </c>
      <c r="B35" s="25"/>
      <c r="C35" s="25">
        <v>3790000</v>
      </c>
      <c r="D35" s="43">
        <v>3990000</v>
      </c>
      <c r="E35" s="40">
        <v>3490000</v>
      </c>
      <c r="F35" s="39">
        <v>2990000</v>
      </c>
      <c r="G35" s="4" t="s">
        <v>31</v>
      </c>
    </row>
    <row r="36" spans="1:7" x14ac:dyDescent="0.2">
      <c r="A36" t="s">
        <v>123</v>
      </c>
      <c r="B36" s="3"/>
      <c r="C36" s="3">
        <v>17490000</v>
      </c>
      <c r="D36" s="39">
        <v>17490000</v>
      </c>
      <c r="E36" s="37"/>
      <c r="F36" s="34">
        <v>16990000</v>
      </c>
      <c r="G36" s="4">
        <v>16990000</v>
      </c>
    </row>
    <row r="37" spans="1:7" x14ac:dyDescent="0.2">
      <c r="A37" t="s">
        <v>165</v>
      </c>
      <c r="B37" s="25"/>
      <c r="C37" s="25">
        <v>23990000</v>
      </c>
      <c r="D37" s="25">
        <v>23890000</v>
      </c>
      <c r="E37" s="37"/>
      <c r="F37" s="34" t="s">
        <v>233</v>
      </c>
      <c r="G37" s="3">
        <v>23590000</v>
      </c>
    </row>
    <row r="38" spans="1:7" x14ac:dyDescent="0.2">
      <c r="A38" t="s">
        <v>214</v>
      </c>
      <c r="B38" s="3"/>
      <c r="C38" s="37">
        <v>27090000</v>
      </c>
      <c r="D38" s="39">
        <v>26990000</v>
      </c>
      <c r="E38" s="37"/>
      <c r="F38" s="34">
        <v>26490000</v>
      </c>
      <c r="G38" s="3">
        <v>26690000</v>
      </c>
    </row>
    <row r="39" spans="1:7" x14ac:dyDescent="0.2">
      <c r="A39" t="s">
        <v>215</v>
      </c>
      <c r="B39" s="25"/>
      <c r="C39" s="37">
        <v>32490000</v>
      </c>
      <c r="D39" s="25">
        <v>32090000</v>
      </c>
      <c r="E39" s="37"/>
      <c r="F39" s="34">
        <v>30990000</v>
      </c>
      <c r="G39" s="4">
        <v>32490000</v>
      </c>
    </row>
    <row r="40" spans="1:7" x14ac:dyDescent="0.2">
      <c r="A40" t="s">
        <v>168</v>
      </c>
      <c r="B40" s="25"/>
      <c r="C40" s="25">
        <v>39990000</v>
      </c>
      <c r="D40" s="25">
        <v>39990000</v>
      </c>
      <c r="E40" s="37"/>
      <c r="F40" s="40">
        <v>39900000</v>
      </c>
      <c r="G40" s="4">
        <v>39890000</v>
      </c>
    </row>
  </sheetData>
  <pageMargins left="0.7" right="0.7" top="0.75" bottom="0.75" header="0.3" footer="0.3"/>
  <pageSetup paperSize="9" orientation="portrait" horizontalDpi="0" verticalDpi="0"/>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A59E-F2B3-48C0-A96A-30AA08496855}">
  <dimension ref="A1:L37"/>
  <sheetViews>
    <sheetView zoomScale="92" zoomScaleNormal="120" workbookViewId="0">
      <pane xSplit="1" ySplit="1" topLeftCell="C8"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47" t="s">
        <v>6</v>
      </c>
      <c r="F1" s="47" t="s">
        <v>3</v>
      </c>
      <c r="G1" s="47" t="s">
        <v>100</v>
      </c>
    </row>
    <row r="2" spans="1:12" x14ac:dyDescent="0.2">
      <c r="A2" t="s">
        <v>133</v>
      </c>
      <c r="B2" s="47"/>
      <c r="C2" s="49">
        <v>16590000</v>
      </c>
      <c r="D2" s="48">
        <v>16590000</v>
      </c>
      <c r="E2" s="40">
        <v>16821000</v>
      </c>
      <c r="F2" s="40">
        <v>16490000</v>
      </c>
      <c r="G2" s="40">
        <v>16490000</v>
      </c>
    </row>
    <row r="3" spans="1:12" x14ac:dyDescent="0.2">
      <c r="A3" t="s">
        <v>134</v>
      </c>
      <c r="B3" s="25"/>
      <c r="C3" s="3">
        <v>19690000</v>
      </c>
      <c r="D3" s="43">
        <v>19490000</v>
      </c>
      <c r="E3" s="40">
        <v>18990000</v>
      </c>
      <c r="F3" s="38">
        <v>19190000</v>
      </c>
      <c r="G3" s="40">
        <v>18890000</v>
      </c>
    </row>
    <row r="4" spans="1:12" x14ac:dyDescent="0.2">
      <c r="A4" t="s">
        <v>135</v>
      </c>
      <c r="B4" s="3"/>
      <c r="C4" s="3">
        <v>22690000</v>
      </c>
      <c r="D4" s="42">
        <v>22590000</v>
      </c>
      <c r="E4" s="40">
        <v>21990000</v>
      </c>
      <c r="F4" s="38">
        <v>22190000</v>
      </c>
      <c r="G4" s="40">
        <v>22190000</v>
      </c>
    </row>
    <row r="5" spans="1:12" x14ac:dyDescent="0.2">
      <c r="A5" t="s">
        <v>136</v>
      </c>
      <c r="B5" s="25"/>
      <c r="C5" s="3">
        <v>25690000</v>
      </c>
      <c r="D5" s="43">
        <v>25490000</v>
      </c>
      <c r="E5" s="40">
        <v>24990000</v>
      </c>
      <c r="F5" s="40">
        <v>25390000</v>
      </c>
      <c r="G5" s="40">
        <v>24990000</v>
      </c>
    </row>
    <row r="6" spans="1:12" x14ac:dyDescent="0.2">
      <c r="A6" t="s">
        <v>137</v>
      </c>
      <c r="B6" s="3"/>
      <c r="C6" s="25">
        <v>31390000</v>
      </c>
      <c r="D6" s="42">
        <v>30990000</v>
      </c>
      <c r="E6" s="40">
        <v>30490000</v>
      </c>
      <c r="F6" s="38">
        <v>30990000</v>
      </c>
      <c r="G6" s="40">
        <v>30490000</v>
      </c>
    </row>
    <row r="7" spans="1:12" x14ac:dyDescent="0.2">
      <c r="A7" t="s">
        <v>102</v>
      </c>
      <c r="B7" s="25"/>
      <c r="C7" s="25">
        <v>15990000</v>
      </c>
      <c r="D7" s="43">
        <v>15990000</v>
      </c>
      <c r="E7" s="40">
        <v>15490000</v>
      </c>
      <c r="F7" s="40">
        <v>15990000</v>
      </c>
      <c r="G7" s="40">
        <v>15590000</v>
      </c>
    </row>
    <row r="8" spans="1:12" x14ac:dyDescent="0.2">
      <c r="A8" t="s">
        <v>103</v>
      </c>
      <c r="B8" s="25"/>
      <c r="C8" s="25">
        <v>19790000</v>
      </c>
      <c r="D8" s="42">
        <v>19790000</v>
      </c>
      <c r="E8" s="40">
        <v>18990000</v>
      </c>
      <c r="F8" s="38">
        <v>19190000</v>
      </c>
      <c r="G8" s="3">
        <v>18490000</v>
      </c>
    </row>
    <row r="9" spans="1:12" x14ac:dyDescent="0.2">
      <c r="A9" t="s">
        <v>105</v>
      </c>
      <c r="B9" s="3"/>
      <c r="C9" s="25">
        <v>29990000</v>
      </c>
      <c r="D9" s="25">
        <v>29090000</v>
      </c>
      <c r="E9" s="40" t="s">
        <v>31</v>
      </c>
      <c r="F9" s="40">
        <v>28690000</v>
      </c>
      <c r="G9" s="4">
        <v>28290000</v>
      </c>
    </row>
    <row r="10" spans="1:12" x14ac:dyDescent="0.2">
      <c r="A10" t="s">
        <v>34</v>
      </c>
      <c r="B10" s="3"/>
      <c r="C10" s="43" t="s">
        <v>31</v>
      </c>
      <c r="D10" s="25">
        <v>18990000</v>
      </c>
      <c r="E10" s="40">
        <v>18990000</v>
      </c>
      <c r="F10" s="34">
        <v>17990000</v>
      </c>
      <c r="G10" s="4">
        <v>18990000</v>
      </c>
    </row>
    <row r="11" spans="1:12" x14ac:dyDescent="0.2">
      <c r="A11" t="s">
        <v>40</v>
      </c>
      <c r="B11" s="25"/>
      <c r="C11" s="3">
        <v>13490000</v>
      </c>
      <c r="D11" s="40">
        <v>12990000</v>
      </c>
      <c r="E11" s="40">
        <v>12990000</v>
      </c>
      <c r="F11" s="34">
        <v>12990000</v>
      </c>
      <c r="G11" s="4">
        <v>12990000</v>
      </c>
    </row>
    <row r="12" spans="1:12" x14ac:dyDescent="0.2">
      <c r="A12" t="s">
        <v>37</v>
      </c>
      <c r="B12" s="3"/>
      <c r="C12" s="3">
        <v>11990000</v>
      </c>
      <c r="D12" s="39">
        <v>11990000</v>
      </c>
      <c r="E12" s="40">
        <v>11871000</v>
      </c>
      <c r="F12" s="34">
        <v>11790000</v>
      </c>
      <c r="G12" s="34">
        <v>11790000</v>
      </c>
    </row>
    <row r="13" spans="1:12" x14ac:dyDescent="0.2">
      <c r="A13" t="s">
        <v>42</v>
      </c>
      <c r="B13" s="25"/>
      <c r="C13" s="25">
        <v>10590000</v>
      </c>
      <c r="D13" s="25" t="s">
        <v>31</v>
      </c>
      <c r="E13" s="40">
        <v>9990000</v>
      </c>
      <c r="F13" s="25" t="s">
        <v>31</v>
      </c>
      <c r="G13" s="4" t="s">
        <v>31</v>
      </c>
    </row>
    <row r="14" spans="1:12" x14ac:dyDescent="0.2">
      <c r="A14" t="s">
        <v>138</v>
      </c>
      <c r="B14" s="25"/>
      <c r="C14" s="43" t="s">
        <v>31</v>
      </c>
      <c r="D14" s="25">
        <v>13990000</v>
      </c>
      <c r="E14" s="40">
        <v>13653000</v>
      </c>
      <c r="F14" s="39">
        <v>13990000</v>
      </c>
      <c r="G14" s="4">
        <v>13690000</v>
      </c>
    </row>
    <row r="15" spans="1:12" x14ac:dyDescent="0.2">
      <c r="A15" t="s">
        <v>109</v>
      </c>
      <c r="B15" s="25"/>
      <c r="C15" s="3">
        <v>9390000</v>
      </c>
      <c r="D15" s="3">
        <v>9290000</v>
      </c>
      <c r="E15" s="40">
        <v>8801000</v>
      </c>
      <c r="F15" s="39">
        <v>9290000</v>
      </c>
      <c r="G15" s="4">
        <v>9490000</v>
      </c>
    </row>
    <row r="16" spans="1:12" x14ac:dyDescent="0.2">
      <c r="A16" t="s">
        <v>110</v>
      </c>
      <c r="B16" s="3"/>
      <c r="C16" s="43">
        <v>10290000</v>
      </c>
      <c r="D16" s="25">
        <v>6990000</v>
      </c>
      <c r="E16" s="40">
        <v>6990000</v>
      </c>
      <c r="F16" s="39">
        <v>6590000</v>
      </c>
      <c r="G16" s="4">
        <v>6890000</v>
      </c>
      <c r="J16" t="s">
        <v>140</v>
      </c>
      <c r="K16" t="s">
        <v>141</v>
      </c>
      <c r="L16" s="35" t="b">
        <v>1</v>
      </c>
    </row>
    <row r="17" spans="1:12" x14ac:dyDescent="0.2">
      <c r="A17" t="s">
        <v>171</v>
      </c>
      <c r="B17" s="3"/>
      <c r="C17" s="3">
        <v>16490000</v>
      </c>
      <c r="D17" s="3">
        <v>16590000</v>
      </c>
      <c r="E17" s="34">
        <v>15534000</v>
      </c>
      <c r="F17" s="34">
        <v>16690000</v>
      </c>
      <c r="G17" s="4">
        <v>15790000</v>
      </c>
      <c r="J17" t="s">
        <v>2</v>
      </c>
      <c r="K17" t="s">
        <v>180</v>
      </c>
      <c r="L17" s="35" t="b">
        <v>1</v>
      </c>
    </row>
    <row r="18" spans="1:12" x14ac:dyDescent="0.2">
      <c r="A18" t="s">
        <v>172</v>
      </c>
      <c r="B18" s="25"/>
      <c r="C18" s="25">
        <v>21590000</v>
      </c>
      <c r="D18" s="3">
        <v>21090000</v>
      </c>
      <c r="E18" s="34">
        <v>20290000</v>
      </c>
      <c r="F18" s="39">
        <v>20790000</v>
      </c>
      <c r="G18" s="3">
        <v>20890000</v>
      </c>
      <c r="J18" t="s">
        <v>6</v>
      </c>
      <c r="K18" t="s">
        <v>145</v>
      </c>
      <c r="L18" s="35" t="b">
        <v>1</v>
      </c>
    </row>
    <row r="19" spans="1:12" x14ac:dyDescent="0.2">
      <c r="A19" t="s">
        <v>146</v>
      </c>
      <c r="B19" s="25"/>
      <c r="C19" s="25">
        <v>27890000</v>
      </c>
      <c r="D19" s="3">
        <v>27890000</v>
      </c>
      <c r="E19" s="40" t="s">
        <v>31</v>
      </c>
      <c r="F19" s="34">
        <v>27990000</v>
      </c>
      <c r="G19" s="4">
        <v>27090000</v>
      </c>
      <c r="J19" t="s">
        <v>3</v>
      </c>
      <c r="K19" t="s">
        <v>143</v>
      </c>
      <c r="L19" s="35" t="b">
        <v>1</v>
      </c>
    </row>
    <row r="20" spans="1:12" x14ac:dyDescent="0.2">
      <c r="A20" t="s">
        <v>148</v>
      </c>
      <c r="B20" s="3"/>
      <c r="C20" s="25">
        <v>36690000</v>
      </c>
      <c r="D20" s="3">
        <v>36690000</v>
      </c>
      <c r="E20" s="40">
        <v>35990000</v>
      </c>
      <c r="F20" s="39">
        <v>36990000</v>
      </c>
      <c r="G20" s="4">
        <v>36490000</v>
      </c>
      <c r="J20" t="s">
        <v>149</v>
      </c>
      <c r="K20" t="s">
        <v>150</v>
      </c>
      <c r="L20" s="35" t="b">
        <v>1</v>
      </c>
    </row>
    <row r="21" spans="1:12" x14ac:dyDescent="0.2">
      <c r="A21" t="s">
        <v>209</v>
      </c>
      <c r="B21" s="25"/>
      <c r="C21" s="25">
        <v>5770000</v>
      </c>
      <c r="D21" s="3">
        <v>5890000</v>
      </c>
      <c r="E21" s="34">
        <v>5336000</v>
      </c>
      <c r="F21" s="39">
        <v>5590000</v>
      </c>
      <c r="G21" s="4">
        <v>5590000</v>
      </c>
    </row>
    <row r="22" spans="1:12" x14ac:dyDescent="0.2">
      <c r="A22" t="s">
        <v>210</v>
      </c>
      <c r="B22" s="25"/>
      <c r="C22" s="25">
        <v>7070000</v>
      </c>
      <c r="D22" s="3">
        <v>7190000</v>
      </c>
      <c r="E22" s="40">
        <v>6524000</v>
      </c>
      <c r="F22" s="39">
        <v>6990000</v>
      </c>
      <c r="G22" s="3">
        <v>7390000</v>
      </c>
    </row>
    <row r="23" spans="1:12" x14ac:dyDescent="0.2">
      <c r="A23" t="s">
        <v>211</v>
      </c>
      <c r="B23" s="25"/>
      <c r="C23" s="25">
        <v>6570000</v>
      </c>
      <c r="D23" s="3">
        <v>6690000</v>
      </c>
      <c r="E23" s="34">
        <v>6029000</v>
      </c>
      <c r="F23" s="39">
        <v>6490000</v>
      </c>
      <c r="G23" s="4">
        <v>6490000</v>
      </c>
    </row>
    <row r="24" spans="1:12" x14ac:dyDescent="0.2">
      <c r="A24" t="s">
        <v>212</v>
      </c>
      <c r="B24" s="25"/>
      <c r="C24" s="25">
        <v>7870000</v>
      </c>
      <c r="D24" s="3">
        <v>7890000</v>
      </c>
      <c r="E24" s="34">
        <v>7415000</v>
      </c>
      <c r="F24" s="34">
        <v>7890000</v>
      </c>
      <c r="G24" s="34">
        <v>7850000</v>
      </c>
    </row>
    <row r="25" spans="1:12" x14ac:dyDescent="0.2">
      <c r="A25" t="s">
        <v>195</v>
      </c>
      <c r="B25" s="25"/>
      <c r="C25" s="3">
        <v>10190000</v>
      </c>
      <c r="D25" s="3">
        <v>10690000</v>
      </c>
      <c r="E25" s="34">
        <v>10286000</v>
      </c>
      <c r="F25" s="39">
        <v>10190000</v>
      </c>
      <c r="G25" s="3">
        <v>10190000</v>
      </c>
    </row>
    <row r="26" spans="1:12" x14ac:dyDescent="0.2">
      <c r="A26" t="s">
        <v>196</v>
      </c>
      <c r="B26" s="25"/>
      <c r="C26" s="25">
        <v>12690000</v>
      </c>
      <c r="D26" s="3">
        <v>13290000</v>
      </c>
      <c r="E26" s="34">
        <v>12860000</v>
      </c>
      <c r="F26" s="39">
        <v>12690000</v>
      </c>
      <c r="G26" s="3">
        <v>13190000</v>
      </c>
    </row>
    <row r="27" spans="1:12" x14ac:dyDescent="0.2">
      <c r="A27" t="s">
        <v>197</v>
      </c>
      <c r="B27" s="25"/>
      <c r="C27" s="25">
        <v>10890000</v>
      </c>
      <c r="D27" s="3">
        <v>11490000</v>
      </c>
      <c r="E27" s="34">
        <v>11177000</v>
      </c>
      <c r="F27" s="34">
        <v>10890000</v>
      </c>
      <c r="G27" s="3">
        <v>11290000</v>
      </c>
    </row>
    <row r="28" spans="1:12" x14ac:dyDescent="0.2">
      <c r="A28" t="s">
        <v>199</v>
      </c>
      <c r="B28" s="3"/>
      <c r="C28" s="25">
        <v>13490000</v>
      </c>
      <c r="D28" s="3">
        <v>13990000</v>
      </c>
      <c r="E28" s="40">
        <v>13256000</v>
      </c>
      <c r="F28" s="34">
        <v>13690000</v>
      </c>
      <c r="G28" s="4">
        <v>13890000</v>
      </c>
    </row>
    <row r="29" spans="1:12" x14ac:dyDescent="0.2">
      <c r="A29" t="s">
        <v>119</v>
      </c>
      <c r="B29" s="25"/>
      <c r="C29" s="25">
        <v>22490000</v>
      </c>
      <c r="D29" s="25">
        <v>22990000</v>
      </c>
      <c r="E29" s="34">
        <v>21590000</v>
      </c>
      <c r="F29" s="40">
        <v>21990000</v>
      </c>
      <c r="G29" s="4">
        <v>22990000</v>
      </c>
    </row>
    <row r="30" spans="1:12" x14ac:dyDescent="0.2">
      <c r="A30" t="s">
        <v>120</v>
      </c>
      <c r="B30" s="3"/>
      <c r="C30" s="25">
        <v>5690000</v>
      </c>
      <c r="D30" s="34">
        <v>5390000</v>
      </c>
      <c r="E30" s="34">
        <v>5633000</v>
      </c>
      <c r="F30" s="38">
        <v>5490000</v>
      </c>
      <c r="G30" s="4">
        <v>5590000</v>
      </c>
    </row>
    <row r="31" spans="1:12" x14ac:dyDescent="0.2">
      <c r="A31" t="s">
        <v>162</v>
      </c>
      <c r="B31" s="3"/>
      <c r="C31" s="25">
        <v>4490000</v>
      </c>
      <c r="D31" s="38">
        <v>4290000</v>
      </c>
      <c r="E31" s="34">
        <v>4445000</v>
      </c>
      <c r="F31" s="38">
        <v>4590000</v>
      </c>
      <c r="G31" s="3">
        <v>4290000</v>
      </c>
    </row>
    <row r="32" spans="1:12" x14ac:dyDescent="0.2">
      <c r="A32" t="s">
        <v>163</v>
      </c>
      <c r="B32" s="3"/>
      <c r="C32" s="25">
        <v>3190000</v>
      </c>
      <c r="D32" s="38">
        <v>3090000</v>
      </c>
      <c r="E32" s="34">
        <v>3158000</v>
      </c>
      <c r="F32" s="38">
        <v>3390000</v>
      </c>
      <c r="G32" s="3">
        <v>3390000</v>
      </c>
    </row>
    <row r="33" spans="1:7" x14ac:dyDescent="0.2">
      <c r="A33" t="s">
        <v>123</v>
      </c>
      <c r="B33" s="3"/>
      <c r="C33" s="3">
        <v>17490000</v>
      </c>
      <c r="D33" s="39">
        <v>17490000</v>
      </c>
      <c r="E33" s="37"/>
      <c r="F33" s="34">
        <v>16190000</v>
      </c>
      <c r="G33" s="4">
        <v>16990000</v>
      </c>
    </row>
    <row r="34" spans="1:7" x14ac:dyDescent="0.2">
      <c r="A34" t="s">
        <v>165</v>
      </c>
      <c r="B34" s="25"/>
      <c r="C34" s="25">
        <v>23990000</v>
      </c>
      <c r="D34" s="3">
        <v>23090000</v>
      </c>
      <c r="E34" s="37"/>
      <c r="F34" s="34">
        <v>22890000</v>
      </c>
      <c r="G34" s="4">
        <v>23590000</v>
      </c>
    </row>
    <row r="35" spans="1:7" x14ac:dyDescent="0.2">
      <c r="A35" t="s">
        <v>214</v>
      </c>
      <c r="B35" s="3"/>
      <c r="C35" s="37">
        <v>27090000</v>
      </c>
      <c r="D35" s="34">
        <v>26090000</v>
      </c>
      <c r="E35" s="37"/>
      <c r="F35" s="34">
        <v>25990000</v>
      </c>
      <c r="G35" s="4">
        <v>26690000</v>
      </c>
    </row>
    <row r="36" spans="1:7" x14ac:dyDescent="0.2">
      <c r="A36" t="s">
        <v>215</v>
      </c>
      <c r="B36" s="25"/>
      <c r="C36" s="37">
        <v>32490000</v>
      </c>
      <c r="D36" s="3">
        <v>30590000</v>
      </c>
      <c r="E36" s="37"/>
      <c r="F36" s="39" t="s">
        <v>31</v>
      </c>
      <c r="G36" s="4">
        <v>32490000</v>
      </c>
    </row>
    <row r="37" spans="1:7" x14ac:dyDescent="0.2">
      <c r="A37" t="s">
        <v>168</v>
      </c>
      <c r="B37" s="25"/>
      <c r="C37" s="25">
        <v>39990000</v>
      </c>
      <c r="D37" s="25">
        <v>39990000</v>
      </c>
      <c r="E37" s="37"/>
      <c r="F37" s="38">
        <v>39590000</v>
      </c>
      <c r="G37" s="4">
        <v>39890000</v>
      </c>
    </row>
  </sheetData>
  <pageMargins left="0.7" right="0.7" top="0.75" bottom="0.75" header="0.3" footer="0.3"/>
  <pageSetup paperSize="9" orientation="portrait" horizontalDpi="0" verticalDpi="0"/>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D44B-0BF7-B049-8480-9890739208A9}">
  <dimension ref="A1:L37"/>
  <sheetViews>
    <sheetView zoomScale="125" zoomScaleNormal="120" workbookViewId="0">
      <pane xSplit="2" topLeftCell="C1" activePane="topRight" state="frozen"/>
      <selection pane="topRight" activeCell="F7" sqref="F7"/>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47" t="s">
        <v>100</v>
      </c>
    </row>
    <row r="2" spans="1:12" x14ac:dyDescent="0.2">
      <c r="A2" t="s">
        <v>133</v>
      </c>
      <c r="B2" s="47"/>
      <c r="C2" s="48">
        <v>16590000</v>
      </c>
      <c r="D2" s="48">
        <v>16590000</v>
      </c>
      <c r="E2" s="40">
        <v>16990000</v>
      </c>
      <c r="F2" s="40">
        <v>16390000</v>
      </c>
      <c r="G2" s="38">
        <v>16090000</v>
      </c>
    </row>
    <row r="3" spans="1:12" x14ac:dyDescent="0.2">
      <c r="A3" t="s">
        <v>134</v>
      </c>
      <c r="B3" s="25"/>
      <c r="C3" s="3">
        <v>19290000</v>
      </c>
      <c r="D3" s="42">
        <v>19290000</v>
      </c>
      <c r="E3" s="40">
        <v>18990000</v>
      </c>
      <c r="F3" s="38">
        <v>18990000</v>
      </c>
      <c r="G3" s="38">
        <v>18590000</v>
      </c>
    </row>
    <row r="4" spans="1:12" x14ac:dyDescent="0.2">
      <c r="A4" t="s">
        <v>135</v>
      </c>
      <c r="B4" s="3"/>
      <c r="C4" s="25">
        <v>22690000</v>
      </c>
      <c r="D4" s="43">
        <v>22590000</v>
      </c>
      <c r="E4" s="40">
        <v>21990000</v>
      </c>
      <c r="F4" s="40">
        <v>22190000</v>
      </c>
      <c r="G4" s="38">
        <v>21790000</v>
      </c>
    </row>
    <row r="5" spans="1:12" x14ac:dyDescent="0.2">
      <c r="A5" t="s">
        <v>136</v>
      </c>
      <c r="B5" s="25"/>
      <c r="C5" s="3">
        <v>25490000</v>
      </c>
      <c r="D5" s="43">
        <v>25490000</v>
      </c>
      <c r="E5" s="40">
        <v>24990000</v>
      </c>
      <c r="F5" s="38">
        <v>25090000</v>
      </c>
      <c r="G5" s="38">
        <v>24890000</v>
      </c>
    </row>
    <row r="6" spans="1:12" x14ac:dyDescent="0.2">
      <c r="A6" t="s">
        <v>137</v>
      </c>
      <c r="B6" s="3"/>
      <c r="C6" s="3">
        <v>31090000</v>
      </c>
      <c r="D6" s="43">
        <v>30990000</v>
      </c>
      <c r="E6" s="40">
        <v>30490000</v>
      </c>
      <c r="F6" s="38">
        <v>30790000</v>
      </c>
      <c r="G6" s="38">
        <v>30290000</v>
      </c>
    </row>
    <row r="7" spans="1:12" x14ac:dyDescent="0.2">
      <c r="A7" t="s">
        <v>102</v>
      </c>
      <c r="B7" s="25"/>
      <c r="C7" s="25">
        <v>15990000</v>
      </c>
      <c r="D7" s="43">
        <v>15990000</v>
      </c>
      <c r="E7" s="40">
        <v>15490000</v>
      </c>
      <c r="F7" s="40">
        <v>15990000</v>
      </c>
      <c r="G7" s="38">
        <v>15490000</v>
      </c>
    </row>
    <row r="8" spans="1:12" x14ac:dyDescent="0.2">
      <c r="A8" t="s">
        <v>103</v>
      </c>
      <c r="B8" s="25"/>
      <c r="C8" s="25">
        <v>19790000</v>
      </c>
      <c r="D8" s="43">
        <v>19790000</v>
      </c>
      <c r="E8" s="40">
        <v>18990000</v>
      </c>
      <c r="F8" s="40">
        <v>19190000</v>
      </c>
      <c r="G8" s="3">
        <v>18590000</v>
      </c>
    </row>
    <row r="9" spans="1:12" x14ac:dyDescent="0.2">
      <c r="A9" t="s">
        <v>105</v>
      </c>
      <c r="B9" s="3"/>
      <c r="C9" s="25">
        <v>29990000</v>
      </c>
      <c r="D9" s="3">
        <v>28490000</v>
      </c>
      <c r="E9" s="40" t="s">
        <v>31</v>
      </c>
      <c r="F9" s="38">
        <v>28490000</v>
      </c>
      <c r="G9" s="34">
        <v>28090000</v>
      </c>
    </row>
    <row r="10" spans="1:12" x14ac:dyDescent="0.2">
      <c r="A10" t="s">
        <v>34</v>
      </c>
      <c r="B10" s="3"/>
      <c r="C10" s="43" t="s">
        <v>31</v>
      </c>
      <c r="D10" s="25">
        <v>18990000</v>
      </c>
      <c r="E10" s="40">
        <v>18990000</v>
      </c>
      <c r="F10" s="34">
        <v>17990000</v>
      </c>
      <c r="G10" s="34">
        <v>17490000</v>
      </c>
    </row>
    <row r="11" spans="1:12" x14ac:dyDescent="0.2">
      <c r="A11" t="s">
        <v>40</v>
      </c>
      <c r="B11" s="25"/>
      <c r="C11" s="3">
        <v>12990000</v>
      </c>
      <c r="D11" s="40">
        <v>12990000</v>
      </c>
      <c r="E11" s="40">
        <v>12990000</v>
      </c>
      <c r="F11" s="39">
        <v>12990000</v>
      </c>
      <c r="G11" s="4">
        <v>12990000</v>
      </c>
    </row>
    <row r="12" spans="1:12" x14ac:dyDescent="0.2">
      <c r="A12" t="s">
        <v>37</v>
      </c>
      <c r="B12" s="3"/>
      <c r="C12" s="25">
        <v>11990000</v>
      </c>
      <c r="D12" s="39">
        <v>11990000</v>
      </c>
      <c r="E12" s="40">
        <v>11990000</v>
      </c>
      <c r="F12" s="34">
        <v>11590000</v>
      </c>
      <c r="G12" s="34">
        <v>11590000</v>
      </c>
    </row>
    <row r="13" spans="1:12" x14ac:dyDescent="0.2">
      <c r="A13" t="s">
        <v>42</v>
      </c>
      <c r="B13" s="25"/>
      <c r="C13" s="25">
        <v>10590000</v>
      </c>
      <c r="D13" s="25" t="s">
        <v>31</v>
      </c>
      <c r="E13" s="40">
        <v>9990000</v>
      </c>
      <c r="F13" s="25" t="s">
        <v>31</v>
      </c>
      <c r="G13" s="4" t="s">
        <v>31</v>
      </c>
    </row>
    <row r="14" spans="1:12" x14ac:dyDescent="0.2">
      <c r="A14" t="s">
        <v>138</v>
      </c>
      <c r="B14" s="25"/>
      <c r="C14" s="43">
        <v>13990000</v>
      </c>
      <c r="D14" s="3">
        <v>13890000</v>
      </c>
      <c r="E14" s="40">
        <v>13790000</v>
      </c>
      <c r="F14" s="39">
        <v>13990000</v>
      </c>
      <c r="G14" s="4">
        <v>13690000</v>
      </c>
    </row>
    <row r="15" spans="1:12" x14ac:dyDescent="0.2">
      <c r="A15" t="s">
        <v>109</v>
      </c>
      <c r="B15" s="25"/>
      <c r="C15" s="3">
        <v>8690000</v>
      </c>
      <c r="D15" s="3">
        <v>8690000</v>
      </c>
      <c r="E15" s="38">
        <v>7910000</v>
      </c>
      <c r="F15" s="34">
        <v>8690000</v>
      </c>
      <c r="G15" s="34">
        <v>8390000</v>
      </c>
    </row>
    <row r="16" spans="1:12" x14ac:dyDescent="0.2">
      <c r="A16" t="s">
        <v>110</v>
      </c>
      <c r="B16" s="3"/>
      <c r="C16" s="43">
        <v>10290000</v>
      </c>
      <c r="D16" s="25">
        <v>6990000</v>
      </c>
      <c r="E16" s="40">
        <v>6990000</v>
      </c>
      <c r="F16" s="39">
        <v>6590000</v>
      </c>
      <c r="G16" s="34">
        <v>6790000</v>
      </c>
      <c r="J16" t="s">
        <v>140</v>
      </c>
      <c r="K16" t="s">
        <v>141</v>
      </c>
      <c r="L16" s="35" t="b">
        <v>1</v>
      </c>
    </row>
    <row r="17" spans="1:12" x14ac:dyDescent="0.2">
      <c r="A17" t="s">
        <v>171</v>
      </c>
      <c r="B17" s="3"/>
      <c r="C17" s="25">
        <v>16490000</v>
      </c>
      <c r="D17" s="25">
        <v>16590000</v>
      </c>
      <c r="E17" s="40">
        <v>15534000</v>
      </c>
      <c r="F17" s="39">
        <v>16690000</v>
      </c>
      <c r="G17" s="34">
        <v>16590000</v>
      </c>
      <c r="J17" t="s">
        <v>2</v>
      </c>
      <c r="K17" t="s">
        <v>180</v>
      </c>
      <c r="L17" s="35" t="b">
        <v>1</v>
      </c>
    </row>
    <row r="18" spans="1:12" x14ac:dyDescent="0.2">
      <c r="A18" t="s">
        <v>172</v>
      </c>
      <c r="B18" s="25"/>
      <c r="C18" s="3">
        <v>20490000</v>
      </c>
      <c r="D18" s="3">
        <v>20490000</v>
      </c>
      <c r="E18" s="40">
        <v>20290000</v>
      </c>
      <c r="F18" s="34">
        <v>20490000</v>
      </c>
      <c r="G18" s="4">
        <v>20890000</v>
      </c>
      <c r="J18" t="s">
        <v>6</v>
      </c>
      <c r="K18" t="s">
        <v>145</v>
      </c>
      <c r="L18" s="35" t="b">
        <v>1</v>
      </c>
    </row>
    <row r="19" spans="1:12" x14ac:dyDescent="0.2">
      <c r="A19" t="s">
        <v>146</v>
      </c>
      <c r="B19" s="25"/>
      <c r="C19" s="25">
        <v>27890000</v>
      </c>
      <c r="D19" s="25">
        <v>27890000</v>
      </c>
      <c r="E19" s="40" t="s">
        <v>31</v>
      </c>
      <c r="F19" s="34">
        <v>27990000</v>
      </c>
      <c r="G19" s="4">
        <v>27090000</v>
      </c>
      <c r="J19" t="s">
        <v>3</v>
      </c>
      <c r="K19" t="s">
        <v>143</v>
      </c>
      <c r="L19" s="35" t="b">
        <v>1</v>
      </c>
    </row>
    <row r="20" spans="1:12" x14ac:dyDescent="0.2">
      <c r="A20" t="s">
        <v>148</v>
      </c>
      <c r="B20" s="3"/>
      <c r="C20" s="25">
        <v>36690000</v>
      </c>
      <c r="D20" s="25">
        <v>36690000</v>
      </c>
      <c r="E20" s="40">
        <v>35990000</v>
      </c>
      <c r="F20" s="39">
        <v>36990000</v>
      </c>
      <c r="G20" s="4">
        <v>36490000</v>
      </c>
      <c r="J20" t="s">
        <v>149</v>
      </c>
      <c r="K20" t="s">
        <v>150</v>
      </c>
      <c r="L20" s="35" t="b">
        <v>1</v>
      </c>
    </row>
    <row r="21" spans="1:12" x14ac:dyDescent="0.2">
      <c r="A21" t="s">
        <v>209</v>
      </c>
      <c r="B21" s="25"/>
      <c r="C21" s="3">
        <v>5990000</v>
      </c>
      <c r="D21" s="25">
        <v>5890000</v>
      </c>
      <c r="E21" s="40">
        <v>5336000</v>
      </c>
      <c r="F21" s="39">
        <v>5590000</v>
      </c>
      <c r="G21" s="4">
        <v>5590000</v>
      </c>
    </row>
    <row r="22" spans="1:12" x14ac:dyDescent="0.2">
      <c r="A22" t="s">
        <v>210</v>
      </c>
      <c r="B22" s="25"/>
      <c r="C22" s="3">
        <v>7190000</v>
      </c>
      <c r="D22" s="25">
        <v>7190000</v>
      </c>
      <c r="E22" s="40">
        <v>6524000</v>
      </c>
      <c r="F22" s="39">
        <v>6990000</v>
      </c>
      <c r="G22" s="3">
        <v>6990000</v>
      </c>
    </row>
    <row r="23" spans="1:12" x14ac:dyDescent="0.2">
      <c r="A23" t="s">
        <v>211</v>
      </c>
      <c r="B23" s="25"/>
      <c r="C23" s="3">
        <v>6690000</v>
      </c>
      <c r="D23" s="25">
        <v>6690000</v>
      </c>
      <c r="E23" s="40">
        <v>6425000</v>
      </c>
      <c r="F23" s="39">
        <v>6490000</v>
      </c>
      <c r="G23" s="4">
        <v>6490000</v>
      </c>
    </row>
    <row r="24" spans="1:12" x14ac:dyDescent="0.2">
      <c r="A24" t="s">
        <v>212</v>
      </c>
      <c r="B24" s="25"/>
      <c r="C24" s="3">
        <v>7990000</v>
      </c>
      <c r="D24" s="25">
        <v>7890000</v>
      </c>
      <c r="E24" s="40">
        <v>7415000</v>
      </c>
      <c r="F24" s="34">
        <v>7770000</v>
      </c>
      <c r="G24" s="34">
        <v>7390000</v>
      </c>
    </row>
    <row r="25" spans="1:12" x14ac:dyDescent="0.2">
      <c r="A25" t="s">
        <v>195</v>
      </c>
      <c r="B25" s="25"/>
      <c r="C25" s="25">
        <v>10190000</v>
      </c>
      <c r="D25" s="25">
        <v>10690000</v>
      </c>
      <c r="E25" s="40">
        <v>10286000</v>
      </c>
      <c r="F25" s="39">
        <v>10190000</v>
      </c>
      <c r="G25" s="3">
        <v>10190000</v>
      </c>
    </row>
    <row r="26" spans="1:12" x14ac:dyDescent="0.2">
      <c r="A26" t="s">
        <v>196</v>
      </c>
      <c r="B26" s="25"/>
      <c r="C26" s="3">
        <v>13490000</v>
      </c>
      <c r="D26" s="25">
        <v>13290000</v>
      </c>
      <c r="E26" s="40">
        <v>12860000</v>
      </c>
      <c r="F26" s="39">
        <v>12990000</v>
      </c>
      <c r="G26" s="3">
        <v>12690000</v>
      </c>
    </row>
    <row r="27" spans="1:12" x14ac:dyDescent="0.2">
      <c r="A27" t="s">
        <v>197</v>
      </c>
      <c r="B27" s="25"/>
      <c r="C27" s="3">
        <v>11690000</v>
      </c>
      <c r="D27" s="25">
        <v>11490000</v>
      </c>
      <c r="E27" s="40">
        <v>11177000</v>
      </c>
      <c r="F27" s="39">
        <v>10890000</v>
      </c>
      <c r="G27" s="3">
        <v>10890000</v>
      </c>
    </row>
    <row r="28" spans="1:12" x14ac:dyDescent="0.2">
      <c r="A28" t="s">
        <v>199</v>
      </c>
      <c r="B28" s="3"/>
      <c r="C28" s="3">
        <v>14290000</v>
      </c>
      <c r="D28" s="25">
        <v>13990000</v>
      </c>
      <c r="E28" s="40">
        <v>13256000</v>
      </c>
      <c r="F28" s="34">
        <v>13690000</v>
      </c>
      <c r="G28" s="34">
        <v>13590000</v>
      </c>
    </row>
    <row r="29" spans="1:12" x14ac:dyDescent="0.2">
      <c r="A29" t="s">
        <v>119</v>
      </c>
      <c r="B29" s="25"/>
      <c r="C29" s="25">
        <v>22490000</v>
      </c>
      <c r="D29" s="25">
        <v>22990000</v>
      </c>
      <c r="E29" s="40">
        <v>21590000</v>
      </c>
      <c r="F29" s="40">
        <v>21990000</v>
      </c>
      <c r="G29" s="4">
        <v>22990000</v>
      </c>
    </row>
    <row r="30" spans="1:12" x14ac:dyDescent="0.2">
      <c r="A30" t="s">
        <v>120</v>
      </c>
      <c r="B30" s="3"/>
      <c r="C30" s="3">
        <v>5590000</v>
      </c>
      <c r="D30" s="39">
        <v>5390000</v>
      </c>
      <c r="E30" s="34">
        <v>5336000</v>
      </c>
      <c r="F30" s="40">
        <v>5590000</v>
      </c>
      <c r="G30" s="4">
        <v>5590000</v>
      </c>
    </row>
    <row r="31" spans="1:12" x14ac:dyDescent="0.2">
      <c r="A31" t="s">
        <v>162</v>
      </c>
      <c r="B31" s="3"/>
      <c r="C31" s="25">
        <v>4490000</v>
      </c>
      <c r="D31" s="40">
        <v>4290000</v>
      </c>
      <c r="E31" s="34">
        <v>4247000</v>
      </c>
      <c r="F31" s="40">
        <v>4590000</v>
      </c>
      <c r="G31" s="4">
        <v>4290000</v>
      </c>
    </row>
    <row r="32" spans="1:12" x14ac:dyDescent="0.2">
      <c r="A32" t="s">
        <v>163</v>
      </c>
      <c r="B32" s="3"/>
      <c r="C32" s="3">
        <v>3290000</v>
      </c>
      <c r="D32" s="40">
        <v>3090000</v>
      </c>
      <c r="E32" s="34">
        <v>2960000</v>
      </c>
      <c r="F32" s="40">
        <v>3390000</v>
      </c>
      <c r="G32" s="4">
        <v>3390000</v>
      </c>
    </row>
    <row r="33" spans="1:7" x14ac:dyDescent="0.2">
      <c r="A33" t="s">
        <v>123</v>
      </c>
      <c r="B33" s="3"/>
      <c r="C33" s="25">
        <v>17490000</v>
      </c>
      <c r="D33" s="34">
        <v>16990000</v>
      </c>
      <c r="E33" s="37"/>
      <c r="F33" s="34">
        <v>17490000</v>
      </c>
      <c r="G33" s="34">
        <v>16690000</v>
      </c>
    </row>
    <row r="34" spans="1:7" x14ac:dyDescent="0.2">
      <c r="A34" t="s">
        <v>165</v>
      </c>
      <c r="B34" s="25"/>
      <c r="C34" s="3">
        <v>22990000</v>
      </c>
      <c r="D34" s="3">
        <v>22990000</v>
      </c>
      <c r="E34" s="37"/>
      <c r="F34" s="39">
        <v>22890000</v>
      </c>
      <c r="G34" s="34">
        <v>22790000</v>
      </c>
    </row>
    <row r="35" spans="1:7" x14ac:dyDescent="0.2">
      <c r="A35" t="s">
        <v>214</v>
      </c>
      <c r="B35" s="3"/>
      <c r="C35" s="42">
        <v>25490000</v>
      </c>
      <c r="D35" s="34">
        <v>25390000</v>
      </c>
      <c r="E35" s="37"/>
      <c r="F35" s="34">
        <v>25390000</v>
      </c>
      <c r="G35" s="4">
        <v>26690000</v>
      </c>
    </row>
    <row r="36" spans="1:7" x14ac:dyDescent="0.2">
      <c r="A36" t="s">
        <v>215</v>
      </c>
      <c r="B36" s="25"/>
      <c r="C36" s="42">
        <v>29090000</v>
      </c>
      <c r="D36" s="3">
        <v>29090000</v>
      </c>
      <c r="E36" s="37"/>
      <c r="F36" s="39" t="s">
        <v>31</v>
      </c>
      <c r="G36" s="4">
        <v>32490000</v>
      </c>
    </row>
    <row r="37" spans="1:7" x14ac:dyDescent="0.2">
      <c r="A37" t="s">
        <v>168</v>
      </c>
      <c r="B37" s="25"/>
      <c r="C37" s="25">
        <v>39990000</v>
      </c>
      <c r="D37" s="25">
        <v>39990000</v>
      </c>
      <c r="E37" s="37"/>
      <c r="F37" s="40">
        <v>39590000</v>
      </c>
      <c r="G37" s="4">
        <v>39890000</v>
      </c>
    </row>
  </sheetData>
  <pageMargins left="0.7" right="0.7" top="0.75" bottom="0.75" header="0.3" footer="0.3"/>
  <pageSetup paperSize="9" orientation="portrait" horizontalDpi="0" verticalDpi="0"/>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E30F-8CAF-FF4C-871B-4C1B49E48470}">
  <dimension ref="A1:L37"/>
  <sheetViews>
    <sheetView topLeftCell="A11" zoomScale="130" zoomScaleNormal="130" workbookViewId="0">
      <pane xSplit="2" topLeftCell="C1" activePane="topRight" state="frozen"/>
      <selection activeCell="A11" sqref="A11"/>
      <selection pane="topRight" activeCell="A11" sqref="A11"/>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8">
        <v>16590000</v>
      </c>
      <c r="D2" s="49">
        <v>16390000</v>
      </c>
      <c r="E2" s="34">
        <v>16127000</v>
      </c>
      <c r="F2" s="40">
        <v>16390000</v>
      </c>
      <c r="G2" s="40">
        <v>16190000</v>
      </c>
    </row>
    <row r="3" spans="1:12" x14ac:dyDescent="0.2">
      <c r="A3" t="s">
        <v>134</v>
      </c>
      <c r="B3" s="25"/>
      <c r="C3" s="25">
        <v>19290000</v>
      </c>
      <c r="D3" s="43">
        <v>19290000</v>
      </c>
      <c r="E3" s="40">
        <v>18990000</v>
      </c>
      <c r="F3" s="38">
        <v>18890000</v>
      </c>
      <c r="G3" s="38">
        <v>18790000</v>
      </c>
    </row>
    <row r="4" spans="1:12" x14ac:dyDescent="0.2">
      <c r="A4" t="s">
        <v>135</v>
      </c>
      <c r="B4" s="3"/>
      <c r="C4" s="25">
        <v>22690000</v>
      </c>
      <c r="D4" s="43">
        <v>22590000</v>
      </c>
      <c r="E4" s="40">
        <v>21990000</v>
      </c>
      <c r="F4" s="40">
        <v>22290000</v>
      </c>
      <c r="G4" s="38">
        <v>21990000</v>
      </c>
    </row>
    <row r="5" spans="1:12" x14ac:dyDescent="0.2">
      <c r="A5" t="s">
        <v>136</v>
      </c>
      <c r="B5" s="25"/>
      <c r="C5" s="25">
        <v>25490000</v>
      </c>
      <c r="D5" s="43">
        <v>25490000</v>
      </c>
      <c r="E5" s="40">
        <v>24990000</v>
      </c>
      <c r="F5" s="40">
        <v>25090000</v>
      </c>
      <c r="G5" s="38">
        <v>24590000</v>
      </c>
    </row>
    <row r="6" spans="1:12" x14ac:dyDescent="0.2">
      <c r="A6" t="s">
        <v>137</v>
      </c>
      <c r="B6" s="3"/>
      <c r="C6" s="3">
        <v>31190000</v>
      </c>
      <c r="D6" s="43">
        <v>30990000</v>
      </c>
      <c r="E6" s="40">
        <v>30490000</v>
      </c>
      <c r="F6" s="38">
        <v>30690000</v>
      </c>
      <c r="G6" s="38">
        <v>30190000</v>
      </c>
    </row>
    <row r="7" spans="1:12" x14ac:dyDescent="0.2">
      <c r="A7" t="s">
        <v>102</v>
      </c>
      <c r="B7" s="25"/>
      <c r="C7" s="25">
        <v>15990000</v>
      </c>
      <c r="D7" s="43">
        <v>15990000</v>
      </c>
      <c r="E7" s="40">
        <v>15490000</v>
      </c>
      <c r="F7" s="38">
        <v>15790000</v>
      </c>
      <c r="G7" s="40">
        <v>15490000</v>
      </c>
    </row>
    <row r="8" spans="1:12" x14ac:dyDescent="0.2">
      <c r="A8" t="s">
        <v>103</v>
      </c>
      <c r="B8" s="25"/>
      <c r="C8" s="25">
        <v>19790000</v>
      </c>
      <c r="D8" s="43">
        <v>19790000</v>
      </c>
      <c r="E8" s="40">
        <v>18990000</v>
      </c>
      <c r="F8" s="40">
        <v>19190000</v>
      </c>
      <c r="G8" s="40">
        <v>18490000</v>
      </c>
    </row>
    <row r="9" spans="1:12" x14ac:dyDescent="0.2">
      <c r="A9" t="s">
        <v>105</v>
      </c>
      <c r="B9" s="3"/>
      <c r="C9" s="25">
        <v>29990000</v>
      </c>
      <c r="D9" s="3">
        <v>27990000</v>
      </c>
      <c r="E9" s="40" t="s">
        <v>31</v>
      </c>
      <c r="F9" s="38">
        <v>28690000</v>
      </c>
      <c r="G9" s="34">
        <v>27990000</v>
      </c>
    </row>
    <row r="10" spans="1:12" x14ac:dyDescent="0.2">
      <c r="A10" t="s">
        <v>34</v>
      </c>
      <c r="B10" s="3"/>
      <c r="C10" s="43" t="s">
        <v>31</v>
      </c>
      <c r="D10" s="25">
        <v>18990000</v>
      </c>
      <c r="E10" s="40">
        <v>18990000</v>
      </c>
      <c r="F10" s="39">
        <v>17990000</v>
      </c>
      <c r="G10" s="40">
        <v>17490000</v>
      </c>
    </row>
    <row r="11" spans="1:12" x14ac:dyDescent="0.2">
      <c r="A11" t="s">
        <v>40</v>
      </c>
      <c r="B11" s="25"/>
      <c r="C11" s="25">
        <v>12990000</v>
      </c>
      <c r="D11" s="40">
        <v>12990000</v>
      </c>
      <c r="E11" s="40">
        <v>12990000</v>
      </c>
      <c r="F11" s="39">
        <v>12990000</v>
      </c>
      <c r="G11" s="4">
        <v>12990000</v>
      </c>
    </row>
    <row r="12" spans="1:12" x14ac:dyDescent="0.2">
      <c r="A12" t="s">
        <v>37</v>
      </c>
      <c r="B12" s="3"/>
      <c r="C12" s="25">
        <v>11990000</v>
      </c>
      <c r="D12" s="39">
        <v>11990000</v>
      </c>
      <c r="E12" s="34">
        <v>11672000</v>
      </c>
      <c r="F12" s="39">
        <v>11590000</v>
      </c>
      <c r="G12" s="4">
        <v>11590000</v>
      </c>
    </row>
    <row r="13" spans="1:12" x14ac:dyDescent="0.2">
      <c r="A13" t="s">
        <v>42</v>
      </c>
      <c r="B13" s="25"/>
      <c r="C13" s="25">
        <v>10590000</v>
      </c>
      <c r="D13" s="25" t="s">
        <v>31</v>
      </c>
      <c r="E13" s="40">
        <v>9990000</v>
      </c>
      <c r="F13" s="25" t="s">
        <v>31</v>
      </c>
      <c r="G13" s="4" t="s">
        <v>31</v>
      </c>
    </row>
    <row r="14" spans="1:12" x14ac:dyDescent="0.2">
      <c r="A14" t="s">
        <v>138</v>
      </c>
      <c r="B14" s="25"/>
      <c r="C14" s="43">
        <v>13990000</v>
      </c>
      <c r="D14" s="25">
        <v>13890000</v>
      </c>
      <c r="E14" s="40">
        <v>13790000</v>
      </c>
      <c r="F14" s="39">
        <v>13990000</v>
      </c>
      <c r="G14" s="4">
        <v>13690000</v>
      </c>
    </row>
    <row r="15" spans="1:12" x14ac:dyDescent="0.2">
      <c r="A15" t="s">
        <v>109</v>
      </c>
      <c r="B15" s="25"/>
      <c r="C15" s="25">
        <v>8690000</v>
      </c>
      <c r="D15" s="3">
        <v>8590000</v>
      </c>
      <c r="E15" s="38">
        <v>8603000</v>
      </c>
      <c r="F15" s="39">
        <v>8690000</v>
      </c>
      <c r="G15" s="34">
        <v>8290000</v>
      </c>
    </row>
    <row r="16" spans="1:12" x14ac:dyDescent="0.2">
      <c r="A16" t="s">
        <v>110</v>
      </c>
      <c r="B16" s="3"/>
      <c r="C16" s="43" t="s">
        <v>31</v>
      </c>
      <c r="D16" s="25">
        <v>6990000</v>
      </c>
      <c r="E16" s="34">
        <v>7990000</v>
      </c>
      <c r="F16" s="39">
        <v>6590000</v>
      </c>
      <c r="G16" s="4">
        <v>6790000</v>
      </c>
      <c r="J16" t="s">
        <v>140</v>
      </c>
      <c r="K16" t="s">
        <v>141</v>
      </c>
      <c r="L16" s="35" t="b">
        <v>1</v>
      </c>
    </row>
    <row r="17" spans="1:12" x14ac:dyDescent="0.2">
      <c r="A17" t="s">
        <v>171</v>
      </c>
      <c r="B17" s="3"/>
      <c r="C17" s="25">
        <v>16490000</v>
      </c>
      <c r="D17" s="3">
        <v>16790000</v>
      </c>
      <c r="E17" s="40">
        <v>15534000</v>
      </c>
      <c r="F17" s="39">
        <v>16690000</v>
      </c>
      <c r="G17" s="34">
        <v>16290000</v>
      </c>
      <c r="J17" t="s">
        <v>2</v>
      </c>
      <c r="K17" t="s">
        <v>180</v>
      </c>
      <c r="L17" s="35" t="b">
        <v>1</v>
      </c>
    </row>
    <row r="18" spans="1:12" x14ac:dyDescent="0.2">
      <c r="A18" t="s">
        <v>172</v>
      </c>
      <c r="B18" s="25"/>
      <c r="C18" s="25">
        <v>20490000</v>
      </c>
      <c r="D18" s="25">
        <v>20490000</v>
      </c>
      <c r="E18" s="40">
        <v>20290000</v>
      </c>
      <c r="F18" s="34">
        <v>19990000</v>
      </c>
      <c r="G18" s="34">
        <v>19990000</v>
      </c>
      <c r="J18" t="s">
        <v>6</v>
      </c>
      <c r="K18" t="s">
        <v>145</v>
      </c>
      <c r="L18" s="35" t="b">
        <v>1</v>
      </c>
    </row>
    <row r="19" spans="1:12" x14ac:dyDescent="0.2">
      <c r="A19" t="s">
        <v>146</v>
      </c>
      <c r="B19" s="25"/>
      <c r="C19" s="25">
        <v>27890000</v>
      </c>
      <c r="D19" s="25">
        <v>27890000</v>
      </c>
      <c r="E19" s="34">
        <v>27190000</v>
      </c>
      <c r="F19" s="39">
        <v>27990000</v>
      </c>
      <c r="G19" s="34">
        <v>27290000</v>
      </c>
      <c r="J19" t="s">
        <v>3</v>
      </c>
      <c r="K19" t="s">
        <v>143</v>
      </c>
      <c r="L19" s="35" t="b">
        <v>1</v>
      </c>
    </row>
    <row r="20" spans="1:12" x14ac:dyDescent="0.2">
      <c r="A20" t="s">
        <v>148</v>
      </c>
      <c r="B20" s="3"/>
      <c r="C20" s="25">
        <v>36690000</v>
      </c>
      <c r="D20" s="25">
        <v>36690000</v>
      </c>
      <c r="E20" s="40">
        <v>35990000</v>
      </c>
      <c r="F20" s="39">
        <v>36990000</v>
      </c>
      <c r="G20" s="34">
        <v>36090000</v>
      </c>
      <c r="J20" t="s">
        <v>149</v>
      </c>
      <c r="K20" t="s">
        <v>150</v>
      </c>
      <c r="L20" s="35" t="b">
        <v>1</v>
      </c>
    </row>
    <row r="21" spans="1:12" x14ac:dyDescent="0.2">
      <c r="A21" t="s">
        <v>209</v>
      </c>
      <c r="B21" s="25"/>
      <c r="C21" s="3">
        <v>5890000</v>
      </c>
      <c r="D21" s="25">
        <v>5890000</v>
      </c>
      <c r="E21" s="40">
        <v>5336000</v>
      </c>
      <c r="F21" s="34">
        <v>5790000</v>
      </c>
      <c r="G21" s="4">
        <v>5590000</v>
      </c>
    </row>
    <row r="22" spans="1:12" x14ac:dyDescent="0.2">
      <c r="A22" t="s">
        <v>210</v>
      </c>
      <c r="B22" s="25"/>
      <c r="C22" s="3">
        <v>7090000</v>
      </c>
      <c r="D22" s="3">
        <v>7090000</v>
      </c>
      <c r="E22" s="34">
        <v>6722000</v>
      </c>
      <c r="F22" s="39">
        <v>6990000</v>
      </c>
      <c r="G22" s="3">
        <v>6790000</v>
      </c>
    </row>
    <row r="23" spans="1:12" x14ac:dyDescent="0.2">
      <c r="A23" t="s">
        <v>211</v>
      </c>
      <c r="B23" s="25"/>
      <c r="C23" s="3">
        <v>6590000</v>
      </c>
      <c r="D23" s="3">
        <v>6590000</v>
      </c>
      <c r="E23" s="34">
        <v>5930000</v>
      </c>
      <c r="F23" s="39">
        <v>6590000</v>
      </c>
      <c r="G23" s="3">
        <v>6790000</v>
      </c>
    </row>
    <row r="24" spans="1:12" x14ac:dyDescent="0.2">
      <c r="A24" t="s">
        <v>212</v>
      </c>
      <c r="B24" s="25"/>
      <c r="C24" s="25">
        <v>7990000</v>
      </c>
      <c r="D24" s="25">
        <v>7890000</v>
      </c>
      <c r="E24" s="40">
        <v>7415000</v>
      </c>
      <c r="F24" s="39">
        <v>7770000</v>
      </c>
      <c r="G24" s="34">
        <v>7690000</v>
      </c>
    </row>
    <row r="25" spans="1:12" x14ac:dyDescent="0.2">
      <c r="A25" t="s">
        <v>195</v>
      </c>
      <c r="B25" s="25"/>
      <c r="C25" s="3">
        <v>10690000</v>
      </c>
      <c r="D25" s="3">
        <v>10490000</v>
      </c>
      <c r="E25" s="34">
        <v>10187000</v>
      </c>
      <c r="F25" s="34">
        <v>10590000</v>
      </c>
      <c r="G25" s="3">
        <v>10090000</v>
      </c>
    </row>
    <row r="26" spans="1:12" x14ac:dyDescent="0.2">
      <c r="A26" t="s">
        <v>196</v>
      </c>
      <c r="B26" s="25"/>
      <c r="C26" s="3">
        <v>12790000</v>
      </c>
      <c r="D26" s="3">
        <v>12690000</v>
      </c>
      <c r="E26" s="34">
        <v>12731000</v>
      </c>
      <c r="F26" s="34">
        <v>12690000</v>
      </c>
      <c r="G26" s="4">
        <v>12690000</v>
      </c>
    </row>
    <row r="27" spans="1:12" x14ac:dyDescent="0.2">
      <c r="A27" t="s">
        <v>197</v>
      </c>
      <c r="B27" s="25"/>
      <c r="C27" s="3">
        <v>11590000</v>
      </c>
      <c r="D27" s="3">
        <v>11190000</v>
      </c>
      <c r="E27" s="34">
        <v>10880000</v>
      </c>
      <c r="F27" s="39">
        <v>10890000</v>
      </c>
      <c r="G27" s="4">
        <v>10890000</v>
      </c>
    </row>
    <row r="28" spans="1:12" x14ac:dyDescent="0.2">
      <c r="A28" t="s">
        <v>199</v>
      </c>
      <c r="B28" s="3"/>
      <c r="C28" s="3">
        <v>14090000</v>
      </c>
      <c r="D28" s="3">
        <v>13690000</v>
      </c>
      <c r="E28" s="34">
        <v>13553000</v>
      </c>
      <c r="F28" s="34">
        <v>13690000</v>
      </c>
      <c r="G28" s="4">
        <v>13590000</v>
      </c>
    </row>
    <row r="29" spans="1:12" x14ac:dyDescent="0.2">
      <c r="A29" t="s">
        <v>119</v>
      </c>
      <c r="B29" s="25"/>
      <c r="C29" s="25">
        <v>22490000</v>
      </c>
      <c r="D29" s="25">
        <v>22990000</v>
      </c>
      <c r="E29" s="34">
        <v>21790000</v>
      </c>
      <c r="F29" s="40">
        <v>21990000</v>
      </c>
      <c r="G29" s="4">
        <v>22990000</v>
      </c>
    </row>
    <row r="30" spans="1:12" x14ac:dyDescent="0.2">
      <c r="A30" t="s">
        <v>120</v>
      </c>
      <c r="B30" s="3"/>
      <c r="C30" s="3">
        <v>5790000</v>
      </c>
      <c r="D30" s="34">
        <v>5590000</v>
      </c>
      <c r="E30" s="34">
        <v>5690000</v>
      </c>
      <c r="F30" s="40">
        <v>5590000</v>
      </c>
      <c r="G30" s="4">
        <v>5590000</v>
      </c>
    </row>
    <row r="31" spans="1:12" x14ac:dyDescent="0.2">
      <c r="A31" t="s">
        <v>162</v>
      </c>
      <c r="B31" s="3"/>
      <c r="C31" s="3">
        <v>4690000</v>
      </c>
      <c r="D31" s="38">
        <v>4390000</v>
      </c>
      <c r="E31" s="34">
        <v>4490000</v>
      </c>
      <c r="F31" s="40">
        <v>4590000</v>
      </c>
      <c r="G31" s="34">
        <v>4490000</v>
      </c>
    </row>
    <row r="32" spans="1:12" x14ac:dyDescent="0.2">
      <c r="A32" t="s">
        <v>163</v>
      </c>
      <c r="B32" s="3"/>
      <c r="C32" s="3">
        <v>3390000</v>
      </c>
      <c r="D32" s="38">
        <v>3190000</v>
      </c>
      <c r="E32" s="34">
        <v>3190000</v>
      </c>
      <c r="F32" s="40">
        <v>3390000</v>
      </c>
      <c r="G32" s="34">
        <v>3190000</v>
      </c>
    </row>
    <row r="33" spans="1:7" x14ac:dyDescent="0.2">
      <c r="A33" t="s">
        <v>123</v>
      </c>
      <c r="B33" s="3"/>
      <c r="C33" s="3">
        <v>17690000</v>
      </c>
      <c r="D33" s="34">
        <v>17490000</v>
      </c>
      <c r="E33" s="37"/>
      <c r="F33" s="34">
        <v>17690000</v>
      </c>
      <c r="G33" s="4">
        <v>16690000</v>
      </c>
    </row>
    <row r="34" spans="1:7" x14ac:dyDescent="0.2">
      <c r="A34" t="s">
        <v>165</v>
      </c>
      <c r="B34" s="25"/>
      <c r="C34" s="3">
        <v>22090000</v>
      </c>
      <c r="D34" s="3">
        <v>21990000</v>
      </c>
      <c r="E34" s="37"/>
      <c r="F34" s="34">
        <v>21990000</v>
      </c>
      <c r="G34" s="34">
        <v>21990000</v>
      </c>
    </row>
    <row r="35" spans="1:7" x14ac:dyDescent="0.2">
      <c r="A35" t="s">
        <v>214</v>
      </c>
      <c r="B35" s="3"/>
      <c r="C35" s="43">
        <v>25490000</v>
      </c>
      <c r="D35" s="39">
        <v>25390000</v>
      </c>
      <c r="E35" s="37"/>
      <c r="F35" s="34">
        <v>24990000</v>
      </c>
      <c r="G35" s="34">
        <v>25890000</v>
      </c>
    </row>
    <row r="36" spans="1:7" x14ac:dyDescent="0.2">
      <c r="A36" t="s">
        <v>167</v>
      </c>
      <c r="B36" s="25"/>
      <c r="C36" s="43">
        <v>29090000</v>
      </c>
      <c r="D36" s="3" t="s">
        <v>31</v>
      </c>
      <c r="E36" s="37"/>
      <c r="F36" s="39" t="s">
        <v>31</v>
      </c>
      <c r="G36" s="4">
        <v>31990000</v>
      </c>
    </row>
    <row r="37" spans="1:7" x14ac:dyDescent="0.2">
      <c r="A37" t="s">
        <v>168</v>
      </c>
      <c r="B37" s="25"/>
      <c r="C37" s="25">
        <v>39990000</v>
      </c>
      <c r="D37" s="25">
        <v>39990000</v>
      </c>
      <c r="E37" s="37"/>
      <c r="F37" s="40">
        <v>39590000</v>
      </c>
      <c r="G37" s="39" t="s">
        <v>31</v>
      </c>
    </row>
  </sheetData>
  <pageMargins left="0.7" right="0.7" top="0.75" bottom="0.75" header="0.3" footer="0.3"/>
  <pageSetup paperSize="9" orientation="portrait" horizontalDpi="0" verticalDpi="0"/>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74D5-EEC4-4144-A43B-43966B281EB0}">
  <dimension ref="A1:L37"/>
  <sheetViews>
    <sheetView zoomScale="130" zoomScaleNormal="130" workbookViewId="0">
      <pane xSplit="2" topLeftCell="C1" activePane="topRight" state="frozen"/>
      <selection pane="topRight" activeCell="E21" sqref="E21"/>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8">
        <v>16590000</v>
      </c>
      <c r="D2" s="48">
        <v>16390000</v>
      </c>
      <c r="E2" s="40">
        <v>16127000</v>
      </c>
      <c r="F2" s="40">
        <v>16290000</v>
      </c>
      <c r="G2" s="38">
        <v>16290000</v>
      </c>
    </row>
    <row r="3" spans="1:12" x14ac:dyDescent="0.2">
      <c r="A3" t="s">
        <v>134</v>
      </c>
      <c r="B3" s="25"/>
      <c r="C3" s="25">
        <v>19290000</v>
      </c>
      <c r="D3" s="43">
        <v>19290000</v>
      </c>
      <c r="E3" s="40">
        <v>18990000</v>
      </c>
      <c r="F3" s="38">
        <v>18890000</v>
      </c>
      <c r="G3" s="40">
        <v>18790000</v>
      </c>
    </row>
    <row r="4" spans="1:12" x14ac:dyDescent="0.2">
      <c r="A4" t="s">
        <v>135</v>
      </c>
      <c r="B4" s="3"/>
      <c r="C4" s="3">
        <v>22590000</v>
      </c>
      <c r="D4" s="42">
        <v>22490000</v>
      </c>
      <c r="E4" s="40">
        <v>21990000</v>
      </c>
      <c r="F4" s="40">
        <v>22190000</v>
      </c>
      <c r="G4" s="40">
        <v>21990000</v>
      </c>
    </row>
    <row r="5" spans="1:12" x14ac:dyDescent="0.2">
      <c r="A5" t="s">
        <v>136</v>
      </c>
      <c r="B5" s="25"/>
      <c r="C5" s="25">
        <v>25490000</v>
      </c>
      <c r="D5" s="43">
        <v>25490000</v>
      </c>
      <c r="E5" s="34">
        <v>24690000</v>
      </c>
      <c r="F5" s="40">
        <v>25090000</v>
      </c>
      <c r="G5" s="40">
        <v>24590000</v>
      </c>
    </row>
    <row r="6" spans="1:12" x14ac:dyDescent="0.2">
      <c r="A6" t="s">
        <v>137</v>
      </c>
      <c r="B6" s="3"/>
      <c r="C6" s="25">
        <v>31190000</v>
      </c>
      <c r="D6" s="43">
        <v>30990000</v>
      </c>
      <c r="E6" s="34">
        <v>30190000</v>
      </c>
      <c r="F6" s="40">
        <v>30690000</v>
      </c>
      <c r="G6" s="40">
        <v>30190000</v>
      </c>
    </row>
    <row r="7" spans="1:12" x14ac:dyDescent="0.2">
      <c r="A7" t="s">
        <v>102</v>
      </c>
      <c r="B7" s="25"/>
      <c r="C7" s="25">
        <v>15990000</v>
      </c>
      <c r="D7" s="43">
        <v>15990000</v>
      </c>
      <c r="E7" s="40">
        <v>15490000</v>
      </c>
      <c r="F7" s="40">
        <v>15790000</v>
      </c>
      <c r="G7" s="40">
        <v>15490000</v>
      </c>
    </row>
    <row r="8" spans="1:12" x14ac:dyDescent="0.2">
      <c r="A8" t="s">
        <v>103</v>
      </c>
      <c r="B8" s="25"/>
      <c r="C8" s="3">
        <v>19690000</v>
      </c>
      <c r="D8" s="42">
        <v>19590000</v>
      </c>
      <c r="E8" s="40">
        <v>18990000</v>
      </c>
      <c r="F8" s="40">
        <v>19190000</v>
      </c>
      <c r="G8" s="40">
        <v>18490000</v>
      </c>
    </row>
    <row r="9" spans="1:12" x14ac:dyDescent="0.2">
      <c r="A9" t="s">
        <v>105</v>
      </c>
      <c r="B9" s="3"/>
      <c r="C9" s="25">
        <v>29990000</v>
      </c>
      <c r="D9" s="3">
        <v>28490000</v>
      </c>
      <c r="E9" s="40" t="s">
        <v>31</v>
      </c>
      <c r="F9" s="38">
        <v>28590000</v>
      </c>
      <c r="G9" s="40">
        <v>27990000</v>
      </c>
    </row>
    <row r="10" spans="1:12" x14ac:dyDescent="0.2">
      <c r="A10" t="s">
        <v>34</v>
      </c>
      <c r="B10" s="3"/>
      <c r="C10" s="43" t="s">
        <v>31</v>
      </c>
      <c r="D10" s="25">
        <v>18990000</v>
      </c>
      <c r="E10" s="40">
        <v>18990000</v>
      </c>
      <c r="F10" s="39">
        <v>17990000</v>
      </c>
      <c r="G10" s="40">
        <v>17490000</v>
      </c>
    </row>
    <row r="11" spans="1:12" x14ac:dyDescent="0.2">
      <c r="A11" t="s">
        <v>40</v>
      </c>
      <c r="B11" s="25"/>
      <c r="C11" s="3">
        <v>13090000</v>
      </c>
      <c r="D11" s="40">
        <v>12990000</v>
      </c>
      <c r="E11" s="40">
        <v>12990000</v>
      </c>
      <c r="F11" s="39">
        <v>12890000</v>
      </c>
      <c r="G11" s="4">
        <v>12990000</v>
      </c>
    </row>
    <row r="12" spans="1:12" x14ac:dyDescent="0.2">
      <c r="A12" t="s">
        <v>37</v>
      </c>
      <c r="B12" s="3"/>
      <c r="C12" s="25">
        <v>11990000</v>
      </c>
      <c r="D12" s="39">
        <v>11990000</v>
      </c>
      <c r="E12" s="40">
        <v>11672000</v>
      </c>
      <c r="F12" s="39">
        <v>11590000</v>
      </c>
      <c r="G12" s="4">
        <v>11590000</v>
      </c>
    </row>
    <row r="13" spans="1:12" x14ac:dyDescent="0.2">
      <c r="A13" t="s">
        <v>42</v>
      </c>
      <c r="B13" s="25"/>
      <c r="C13" s="25">
        <v>10590000</v>
      </c>
      <c r="D13" s="25" t="s">
        <v>31</v>
      </c>
      <c r="E13" s="40">
        <v>9990000</v>
      </c>
      <c r="F13" s="25" t="s">
        <v>31</v>
      </c>
      <c r="G13" s="4" t="s">
        <v>31</v>
      </c>
    </row>
    <row r="14" spans="1:12" x14ac:dyDescent="0.2">
      <c r="A14" t="s">
        <v>138</v>
      </c>
      <c r="B14" s="25"/>
      <c r="C14" s="43">
        <v>13990000</v>
      </c>
      <c r="D14" s="25">
        <v>13890000</v>
      </c>
      <c r="E14" s="40">
        <v>13790000</v>
      </c>
      <c r="F14" s="39">
        <v>13990000</v>
      </c>
      <c r="G14" s="4">
        <v>13690000</v>
      </c>
    </row>
    <row r="15" spans="1:12" x14ac:dyDescent="0.2">
      <c r="A15" t="s">
        <v>109</v>
      </c>
      <c r="B15" s="25"/>
      <c r="C15" s="3">
        <v>8590000</v>
      </c>
      <c r="D15" s="3">
        <v>8790000</v>
      </c>
      <c r="E15" s="40">
        <v>8603000</v>
      </c>
      <c r="F15" s="39">
        <v>8690000</v>
      </c>
      <c r="G15" s="34">
        <v>8290000</v>
      </c>
    </row>
    <row r="16" spans="1:12" x14ac:dyDescent="0.2">
      <c r="A16" t="s">
        <v>234</v>
      </c>
      <c r="B16" s="3"/>
      <c r="C16" s="43" t="s">
        <v>31</v>
      </c>
      <c r="D16" s="25">
        <v>6990000</v>
      </c>
      <c r="E16" s="40">
        <v>7990000</v>
      </c>
      <c r="F16" s="39">
        <v>6590000</v>
      </c>
      <c r="G16" s="4">
        <v>6790000</v>
      </c>
      <c r="J16" t="s">
        <v>140</v>
      </c>
      <c r="K16" t="s">
        <v>141</v>
      </c>
      <c r="L16" s="35" t="b">
        <v>1</v>
      </c>
    </row>
    <row r="17" spans="1:12" x14ac:dyDescent="0.2">
      <c r="A17" t="s">
        <v>142</v>
      </c>
      <c r="B17" s="3"/>
      <c r="C17" s="3">
        <v>16990000</v>
      </c>
      <c r="D17" s="25">
        <v>16690000</v>
      </c>
      <c r="E17" s="40" t="s">
        <v>31</v>
      </c>
      <c r="F17" s="39">
        <v>16990000</v>
      </c>
      <c r="G17" s="4">
        <v>16990000</v>
      </c>
      <c r="J17" t="s">
        <v>2</v>
      </c>
      <c r="K17" t="s">
        <v>180</v>
      </c>
      <c r="L17" s="35" t="b">
        <v>1</v>
      </c>
    </row>
    <row r="18" spans="1:12" x14ac:dyDescent="0.2">
      <c r="A18" t="s">
        <v>144</v>
      </c>
      <c r="B18" s="25"/>
      <c r="C18" s="3">
        <v>20990000</v>
      </c>
      <c r="D18" s="25">
        <v>21990000</v>
      </c>
      <c r="E18" s="40" t="s">
        <v>31</v>
      </c>
      <c r="F18" s="39" t="s">
        <v>235</v>
      </c>
      <c r="G18" s="4" t="s">
        <v>235</v>
      </c>
      <c r="J18" t="s">
        <v>6</v>
      </c>
      <c r="K18" t="s">
        <v>145</v>
      </c>
      <c r="L18" s="35" t="b">
        <v>1</v>
      </c>
    </row>
    <row r="19" spans="1:12" x14ac:dyDescent="0.2">
      <c r="A19" t="s">
        <v>146</v>
      </c>
      <c r="B19" s="25"/>
      <c r="C19" s="3">
        <v>27990000</v>
      </c>
      <c r="D19" s="25">
        <v>27890000</v>
      </c>
      <c r="E19" s="40">
        <v>27190000</v>
      </c>
      <c r="F19" s="39">
        <v>27990000</v>
      </c>
      <c r="G19" s="4">
        <v>27290000</v>
      </c>
      <c r="J19" t="s">
        <v>3</v>
      </c>
      <c r="K19" t="s">
        <v>143</v>
      </c>
      <c r="L19" s="35" t="b">
        <v>1</v>
      </c>
    </row>
    <row r="20" spans="1:12" x14ac:dyDescent="0.2">
      <c r="A20" t="s">
        <v>148</v>
      </c>
      <c r="B20" s="3"/>
      <c r="C20" s="25">
        <v>36690000</v>
      </c>
      <c r="D20" s="25">
        <v>36690000</v>
      </c>
      <c r="E20" s="40">
        <v>35990000</v>
      </c>
      <c r="F20" s="39">
        <v>36990000</v>
      </c>
      <c r="G20" s="4">
        <v>36090000</v>
      </c>
      <c r="J20" t="s">
        <v>149</v>
      </c>
      <c r="K20" t="s">
        <v>150</v>
      </c>
      <c r="L20" s="35" t="b">
        <v>1</v>
      </c>
    </row>
    <row r="21" spans="1:12" x14ac:dyDescent="0.2">
      <c r="A21" t="s">
        <v>209</v>
      </c>
      <c r="B21" s="25"/>
      <c r="C21" s="25">
        <v>5890000</v>
      </c>
      <c r="D21" s="25">
        <v>5890000</v>
      </c>
      <c r="E21" s="34">
        <v>4490000</v>
      </c>
      <c r="F21" s="34">
        <v>5690000</v>
      </c>
      <c r="G21" s="34">
        <v>5690000</v>
      </c>
    </row>
    <row r="22" spans="1:12" x14ac:dyDescent="0.2">
      <c r="A22" t="s">
        <v>210</v>
      </c>
      <c r="B22" s="25"/>
      <c r="C22" s="25">
        <v>7090000</v>
      </c>
      <c r="D22" s="25">
        <v>7090000</v>
      </c>
      <c r="E22" s="40">
        <v>6722000</v>
      </c>
      <c r="F22" s="39">
        <v>6990000</v>
      </c>
      <c r="G22" s="4">
        <v>6790000</v>
      </c>
    </row>
    <row r="23" spans="1:12" x14ac:dyDescent="0.2">
      <c r="A23" t="s">
        <v>211</v>
      </c>
      <c r="B23" s="25"/>
      <c r="C23" s="25">
        <v>6590000</v>
      </c>
      <c r="D23" s="25">
        <v>6590000</v>
      </c>
      <c r="E23" s="34">
        <v>4990000</v>
      </c>
      <c r="F23" s="39">
        <v>6590000</v>
      </c>
      <c r="G23" s="34">
        <v>6590000</v>
      </c>
    </row>
    <row r="24" spans="1:12" x14ac:dyDescent="0.2">
      <c r="A24" t="s">
        <v>212</v>
      </c>
      <c r="B24" s="25"/>
      <c r="C24" s="25">
        <v>7990000</v>
      </c>
      <c r="D24" s="25">
        <v>7890000</v>
      </c>
      <c r="E24" s="40">
        <v>7415000</v>
      </c>
      <c r="F24" s="39">
        <v>7770000</v>
      </c>
      <c r="G24" s="34">
        <v>7770000</v>
      </c>
    </row>
    <row r="25" spans="1:12" x14ac:dyDescent="0.2">
      <c r="A25" t="s">
        <v>195</v>
      </c>
      <c r="B25" s="25"/>
      <c r="C25" s="3">
        <v>10290000</v>
      </c>
      <c r="D25" s="25">
        <v>10490000</v>
      </c>
      <c r="E25" s="40">
        <v>10187000</v>
      </c>
      <c r="F25" s="34">
        <v>10190000</v>
      </c>
      <c r="G25" s="3">
        <v>10190000</v>
      </c>
    </row>
    <row r="26" spans="1:12" x14ac:dyDescent="0.2">
      <c r="A26" t="s">
        <v>196</v>
      </c>
      <c r="B26" s="25"/>
      <c r="C26" s="3">
        <v>13390000</v>
      </c>
      <c r="D26" s="25">
        <v>12690000</v>
      </c>
      <c r="E26" s="34">
        <v>12860000</v>
      </c>
      <c r="F26" s="39">
        <v>12690000</v>
      </c>
      <c r="G26" s="4">
        <v>12690000</v>
      </c>
    </row>
    <row r="27" spans="1:12" x14ac:dyDescent="0.2">
      <c r="A27" t="s">
        <v>197</v>
      </c>
      <c r="B27" s="25"/>
      <c r="C27" s="25">
        <v>11590000</v>
      </c>
      <c r="D27" s="25">
        <v>11190000</v>
      </c>
      <c r="E27" s="40">
        <v>10880000</v>
      </c>
      <c r="F27" s="39">
        <v>10890000</v>
      </c>
      <c r="G27" s="4">
        <v>10890000</v>
      </c>
    </row>
    <row r="28" spans="1:12" x14ac:dyDescent="0.2">
      <c r="A28" t="s">
        <v>199</v>
      </c>
      <c r="B28" s="3"/>
      <c r="C28" s="25">
        <v>14090000</v>
      </c>
      <c r="D28" s="3">
        <v>13990000</v>
      </c>
      <c r="E28" s="40">
        <v>13553000</v>
      </c>
      <c r="F28" s="39">
        <v>13690000</v>
      </c>
      <c r="G28" s="4">
        <v>13590000</v>
      </c>
    </row>
    <row r="29" spans="1:12" x14ac:dyDescent="0.2">
      <c r="A29" t="s">
        <v>119</v>
      </c>
      <c r="B29" s="25"/>
      <c r="C29" s="25">
        <v>22490000</v>
      </c>
      <c r="D29" s="25">
        <v>22990000</v>
      </c>
      <c r="E29" s="40">
        <v>21790000</v>
      </c>
      <c r="F29" s="40">
        <v>21990000</v>
      </c>
      <c r="G29" s="4">
        <v>22990000</v>
      </c>
    </row>
    <row r="30" spans="1:12" x14ac:dyDescent="0.2">
      <c r="A30" t="s">
        <v>120</v>
      </c>
      <c r="B30" s="3"/>
      <c r="C30" s="25">
        <v>5790000</v>
      </c>
      <c r="D30" s="34">
        <v>5690000</v>
      </c>
      <c r="E30" s="40">
        <v>5690000</v>
      </c>
      <c r="F30" s="40">
        <v>5590000</v>
      </c>
      <c r="G30" s="4">
        <v>5590000</v>
      </c>
    </row>
    <row r="31" spans="1:12" x14ac:dyDescent="0.2">
      <c r="A31" t="s">
        <v>162</v>
      </c>
      <c r="B31" s="3"/>
      <c r="C31" s="25">
        <v>4690000</v>
      </c>
      <c r="D31" s="38">
        <v>4490000</v>
      </c>
      <c r="E31" s="40">
        <v>4490000</v>
      </c>
      <c r="F31" s="40">
        <v>4590000</v>
      </c>
      <c r="G31" s="4">
        <v>4490000</v>
      </c>
    </row>
    <row r="32" spans="1:12" x14ac:dyDescent="0.2">
      <c r="A32" t="s">
        <v>163</v>
      </c>
      <c r="B32" s="3"/>
      <c r="C32" s="25">
        <v>3390000</v>
      </c>
      <c r="D32" s="38">
        <v>3290000</v>
      </c>
      <c r="E32" s="40">
        <v>3190000</v>
      </c>
      <c r="F32" s="40">
        <v>3390000</v>
      </c>
      <c r="G32" s="34">
        <v>3290000</v>
      </c>
    </row>
    <row r="33" spans="1:7" x14ac:dyDescent="0.2">
      <c r="A33" t="s">
        <v>123</v>
      </c>
      <c r="B33" s="3"/>
      <c r="C33" s="3">
        <v>17090000</v>
      </c>
      <c r="D33" s="39">
        <v>17490000</v>
      </c>
      <c r="E33" s="37"/>
      <c r="F33" s="39">
        <v>17690000</v>
      </c>
      <c r="G33" s="4">
        <v>16690000</v>
      </c>
    </row>
    <row r="34" spans="1:7" x14ac:dyDescent="0.2">
      <c r="A34" t="s">
        <v>165</v>
      </c>
      <c r="B34" s="25"/>
      <c r="C34" s="3">
        <v>21890000</v>
      </c>
      <c r="D34" s="3">
        <v>21890000</v>
      </c>
      <c r="E34" s="37"/>
      <c r="F34" s="34">
        <v>22090000</v>
      </c>
      <c r="G34" s="4">
        <v>21990000</v>
      </c>
    </row>
    <row r="35" spans="1:7" x14ac:dyDescent="0.2">
      <c r="A35" t="s">
        <v>214</v>
      </c>
      <c r="B35" s="3"/>
      <c r="C35" s="43">
        <v>25490000</v>
      </c>
      <c r="D35" s="39">
        <v>25390000</v>
      </c>
      <c r="E35" s="37"/>
      <c r="F35" s="39">
        <v>24990000</v>
      </c>
      <c r="G35" s="34">
        <v>25290000</v>
      </c>
    </row>
    <row r="36" spans="1:7" x14ac:dyDescent="0.2">
      <c r="A36" t="s">
        <v>167</v>
      </c>
      <c r="B36" s="25"/>
      <c r="C36" s="43">
        <v>29090000</v>
      </c>
      <c r="D36" s="3" t="s">
        <v>31</v>
      </c>
      <c r="E36" s="37"/>
      <c r="F36" s="39" t="s">
        <v>31</v>
      </c>
      <c r="G36" s="4">
        <v>31990000</v>
      </c>
    </row>
    <row r="37" spans="1:7" x14ac:dyDescent="0.2">
      <c r="A37" t="s">
        <v>168</v>
      </c>
      <c r="B37" s="25"/>
      <c r="C37" s="25">
        <v>39990000</v>
      </c>
      <c r="D37" s="25">
        <v>39990000</v>
      </c>
      <c r="E37" s="37"/>
      <c r="F37" s="40">
        <v>39590000</v>
      </c>
      <c r="G37" s="39" t="s">
        <v>31</v>
      </c>
    </row>
  </sheetData>
  <pageMargins left="0.7" right="0.7" top="0.75" bottom="0.75" header="0.3" footer="0.3"/>
  <pageSetup paperSize="9" orientation="portrait" horizontalDpi="0" verticalDpi="0"/>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2F56-EFAD-4289-A536-1968C35A2131}">
  <dimension ref="A1:L38"/>
  <sheetViews>
    <sheetView zoomScale="120" zoomScaleNormal="120" workbookViewId="0">
      <pane xSplit="2" topLeftCell="C1" activePane="topRight" state="frozen"/>
      <selection pane="topRight" activeCell="J10" sqref="J10"/>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9">
        <v>16290000</v>
      </c>
      <c r="D2" s="49">
        <v>16290000</v>
      </c>
      <c r="E2" s="40">
        <v>16127000</v>
      </c>
      <c r="F2" s="40">
        <v>16190000</v>
      </c>
      <c r="G2" s="38">
        <v>16190000</v>
      </c>
    </row>
    <row r="3" spans="1:12" x14ac:dyDescent="0.2">
      <c r="A3" t="s">
        <v>134</v>
      </c>
      <c r="B3" s="25"/>
      <c r="C3" s="25">
        <v>19290000</v>
      </c>
      <c r="D3" s="42">
        <v>19190000</v>
      </c>
      <c r="E3" s="40">
        <v>18990000</v>
      </c>
      <c r="F3" s="38">
        <v>19190000</v>
      </c>
      <c r="G3" s="40">
        <v>18790000</v>
      </c>
    </row>
    <row r="4" spans="1:12" x14ac:dyDescent="0.2">
      <c r="A4" t="s">
        <v>135</v>
      </c>
      <c r="B4" s="3"/>
      <c r="C4" s="3">
        <v>22390000</v>
      </c>
      <c r="D4" s="42">
        <v>22390000</v>
      </c>
      <c r="E4" s="40">
        <v>21990000</v>
      </c>
      <c r="F4" s="40">
        <v>22290000</v>
      </c>
      <c r="G4" s="40">
        <v>21990000</v>
      </c>
    </row>
    <row r="5" spans="1:12" x14ac:dyDescent="0.2">
      <c r="A5" t="s">
        <v>136</v>
      </c>
      <c r="B5" s="25"/>
      <c r="C5" s="3">
        <v>25390000</v>
      </c>
      <c r="D5" s="42">
        <v>25290000</v>
      </c>
      <c r="E5" s="40">
        <v>24690000</v>
      </c>
      <c r="F5" s="40">
        <v>25090000</v>
      </c>
      <c r="G5" s="40">
        <v>24590000</v>
      </c>
    </row>
    <row r="6" spans="1:12" x14ac:dyDescent="0.2">
      <c r="A6" t="s">
        <v>137</v>
      </c>
      <c r="B6" s="3"/>
      <c r="C6" s="3">
        <v>31090000</v>
      </c>
      <c r="D6" s="43">
        <v>30990000</v>
      </c>
      <c r="E6" s="40">
        <v>30190000</v>
      </c>
      <c r="F6" s="38">
        <v>30990000</v>
      </c>
      <c r="G6" s="38">
        <v>30090000</v>
      </c>
    </row>
    <row r="7" spans="1:12" x14ac:dyDescent="0.2">
      <c r="A7" t="s">
        <v>102</v>
      </c>
      <c r="B7" s="25"/>
      <c r="C7" s="25">
        <v>15990000</v>
      </c>
      <c r="D7" s="42">
        <v>15890000</v>
      </c>
      <c r="E7" s="40">
        <v>15490000</v>
      </c>
      <c r="F7" s="40">
        <v>15890000</v>
      </c>
      <c r="G7" s="40">
        <v>15490000</v>
      </c>
    </row>
    <row r="8" spans="1:12" x14ac:dyDescent="0.2">
      <c r="A8" t="s">
        <v>103</v>
      </c>
      <c r="B8" s="25"/>
      <c r="C8" s="25">
        <v>19690000</v>
      </c>
      <c r="D8" s="42">
        <v>19490000</v>
      </c>
      <c r="E8" s="40">
        <v>18990000</v>
      </c>
      <c r="F8" s="38">
        <v>19490000</v>
      </c>
      <c r="G8" s="40">
        <v>18490000</v>
      </c>
    </row>
    <row r="9" spans="1:12" x14ac:dyDescent="0.2">
      <c r="A9" t="s">
        <v>105</v>
      </c>
      <c r="B9" s="3"/>
      <c r="C9" s="3">
        <v>28590000</v>
      </c>
      <c r="D9" s="25">
        <v>28490000</v>
      </c>
      <c r="E9" s="40" t="s">
        <v>31</v>
      </c>
      <c r="F9" s="38">
        <v>27990000</v>
      </c>
      <c r="G9" s="40">
        <v>27990000</v>
      </c>
    </row>
    <row r="10" spans="1:12" x14ac:dyDescent="0.2">
      <c r="A10" t="s">
        <v>34</v>
      </c>
      <c r="B10" s="3"/>
      <c r="C10" s="43" t="s">
        <v>31</v>
      </c>
      <c r="D10" s="3">
        <v>18490000</v>
      </c>
      <c r="E10" s="40">
        <v>18990000</v>
      </c>
      <c r="F10" s="39">
        <v>17990000</v>
      </c>
      <c r="G10" s="40">
        <v>17490000</v>
      </c>
    </row>
    <row r="11" spans="1:12" x14ac:dyDescent="0.2">
      <c r="A11" t="s">
        <v>40</v>
      </c>
      <c r="B11" s="25"/>
      <c r="C11" s="3">
        <v>12990000</v>
      </c>
      <c r="D11" s="38">
        <v>12890000</v>
      </c>
      <c r="E11" s="40">
        <v>12990000</v>
      </c>
      <c r="F11" s="39">
        <v>12890000</v>
      </c>
      <c r="G11" s="34">
        <v>12690000</v>
      </c>
    </row>
    <row r="12" spans="1:12" x14ac:dyDescent="0.2">
      <c r="A12" t="s">
        <v>37</v>
      </c>
      <c r="B12" s="3"/>
      <c r="C12" s="3">
        <v>11790000</v>
      </c>
      <c r="D12" s="34">
        <v>11690000</v>
      </c>
      <c r="E12" s="40">
        <v>11672000</v>
      </c>
      <c r="F12" s="39">
        <v>11690000</v>
      </c>
      <c r="G12" s="4">
        <v>11590000</v>
      </c>
    </row>
    <row r="13" spans="1:12" x14ac:dyDescent="0.2">
      <c r="A13" t="s">
        <v>42</v>
      </c>
      <c r="B13" s="25"/>
      <c r="C13" s="25">
        <v>10590000</v>
      </c>
      <c r="D13" s="25" t="s">
        <v>31</v>
      </c>
      <c r="E13" s="40">
        <v>9990000</v>
      </c>
      <c r="F13" s="25" t="s">
        <v>31</v>
      </c>
      <c r="G13" s="4" t="s">
        <v>31</v>
      </c>
    </row>
    <row r="14" spans="1:12" x14ac:dyDescent="0.2">
      <c r="A14" t="s">
        <v>138</v>
      </c>
      <c r="B14" s="25"/>
      <c r="C14" s="43">
        <v>13990000</v>
      </c>
      <c r="D14" s="25">
        <v>13890000</v>
      </c>
      <c r="E14" s="40">
        <v>13790000</v>
      </c>
      <c r="F14" s="34">
        <v>13890000</v>
      </c>
      <c r="G14" s="4">
        <v>13690000</v>
      </c>
    </row>
    <row r="15" spans="1:12" x14ac:dyDescent="0.2">
      <c r="A15" t="s">
        <v>109</v>
      </c>
      <c r="B15" s="25"/>
      <c r="C15" s="3">
        <v>8690000</v>
      </c>
      <c r="D15" s="3">
        <v>7990000</v>
      </c>
      <c r="E15" s="3">
        <v>8501000</v>
      </c>
      <c r="F15" s="39">
        <v>7990000</v>
      </c>
      <c r="G15" s="34">
        <v>8290000</v>
      </c>
    </row>
    <row r="16" spans="1:12" x14ac:dyDescent="0.2">
      <c r="A16" t="s">
        <v>234</v>
      </c>
      <c r="B16" s="3"/>
      <c r="C16" s="43" t="s">
        <v>31</v>
      </c>
      <c r="D16" s="3">
        <v>6790000</v>
      </c>
      <c r="E16" s="40">
        <v>7990000</v>
      </c>
      <c r="F16" s="39">
        <v>6590000</v>
      </c>
      <c r="G16" s="4">
        <v>6790000</v>
      </c>
      <c r="J16" t="s">
        <v>140</v>
      </c>
      <c r="K16" t="s">
        <v>141</v>
      </c>
      <c r="L16" s="35" t="b">
        <v>1</v>
      </c>
    </row>
    <row r="17" spans="1:12" x14ac:dyDescent="0.2">
      <c r="A17" t="s">
        <v>142</v>
      </c>
      <c r="B17" s="3"/>
      <c r="C17" s="25">
        <v>16990000</v>
      </c>
      <c r="D17" s="3">
        <v>16990000</v>
      </c>
      <c r="E17" s="40">
        <v>16325000</v>
      </c>
      <c r="F17" s="34">
        <v>16690000</v>
      </c>
      <c r="G17" s="4">
        <v>16490000</v>
      </c>
      <c r="J17" t="s">
        <v>2</v>
      </c>
      <c r="K17" t="s">
        <v>180</v>
      </c>
      <c r="L17" s="35" t="b">
        <v>1</v>
      </c>
    </row>
    <row r="18" spans="1:12" x14ac:dyDescent="0.2">
      <c r="A18" t="s">
        <v>144</v>
      </c>
      <c r="B18" s="25"/>
      <c r="C18" s="25">
        <v>20990000</v>
      </c>
      <c r="D18" s="3">
        <v>22490000</v>
      </c>
      <c r="E18" s="40">
        <v>21790000</v>
      </c>
      <c r="F18" s="39" t="s">
        <v>235</v>
      </c>
      <c r="G18" s="4" t="s">
        <v>235</v>
      </c>
      <c r="J18" t="s">
        <v>6</v>
      </c>
      <c r="K18" t="s">
        <v>145</v>
      </c>
      <c r="L18" s="35" t="b">
        <v>1</v>
      </c>
    </row>
    <row r="19" spans="1:12" x14ac:dyDescent="0.2">
      <c r="A19" t="s">
        <v>146</v>
      </c>
      <c r="B19" s="25"/>
      <c r="C19" s="25">
        <v>27990000</v>
      </c>
      <c r="D19" s="25">
        <v>27890000</v>
      </c>
      <c r="E19" s="40">
        <v>27190000</v>
      </c>
      <c r="F19" s="39">
        <v>27890000</v>
      </c>
      <c r="G19" s="34">
        <v>27590000</v>
      </c>
      <c r="J19" t="s">
        <v>3</v>
      </c>
      <c r="K19" t="s">
        <v>143</v>
      </c>
      <c r="L19" s="35" t="b">
        <v>1</v>
      </c>
    </row>
    <row r="20" spans="1:12" x14ac:dyDescent="0.2">
      <c r="A20" t="s">
        <v>148</v>
      </c>
      <c r="B20" s="3"/>
      <c r="C20" s="25">
        <v>36690000</v>
      </c>
      <c r="D20" s="25">
        <v>36690000</v>
      </c>
      <c r="E20" s="40">
        <v>35990000</v>
      </c>
      <c r="F20" s="39">
        <v>36590000</v>
      </c>
      <c r="G20" s="4">
        <v>36090000</v>
      </c>
      <c r="J20" t="s">
        <v>149</v>
      </c>
      <c r="K20" t="s">
        <v>150</v>
      </c>
      <c r="L20" s="35" t="b">
        <v>1</v>
      </c>
    </row>
    <row r="21" spans="1:12" x14ac:dyDescent="0.2">
      <c r="A21" t="s">
        <v>209</v>
      </c>
      <c r="B21" s="25"/>
      <c r="C21" s="43" t="s">
        <v>31</v>
      </c>
      <c r="D21" s="25">
        <v>5890000</v>
      </c>
      <c r="E21" s="40">
        <v>4490000</v>
      </c>
      <c r="F21" s="39">
        <v>5690000</v>
      </c>
      <c r="G21" s="34">
        <v>5690000</v>
      </c>
    </row>
    <row r="22" spans="1:12" x14ac:dyDescent="0.2">
      <c r="A22" t="s">
        <v>210</v>
      </c>
      <c r="B22" s="25"/>
      <c r="C22" s="25">
        <v>7090000</v>
      </c>
      <c r="D22" s="25">
        <v>7090000</v>
      </c>
      <c r="E22" s="40">
        <v>6722000</v>
      </c>
      <c r="F22" s="34">
        <v>6690000</v>
      </c>
      <c r="G22" s="4">
        <v>6790000</v>
      </c>
    </row>
    <row r="23" spans="1:12" x14ac:dyDescent="0.2">
      <c r="A23" t="s">
        <v>211</v>
      </c>
      <c r="B23" s="25"/>
      <c r="C23" s="25">
        <v>6590000</v>
      </c>
      <c r="D23" s="25">
        <v>6590000</v>
      </c>
      <c r="E23" s="40">
        <v>4990000</v>
      </c>
      <c r="F23" s="39">
        <v>6590000</v>
      </c>
      <c r="G23" s="4">
        <v>6590000</v>
      </c>
    </row>
    <row r="24" spans="1:12" x14ac:dyDescent="0.2">
      <c r="A24" t="s">
        <v>212</v>
      </c>
      <c r="B24" s="25"/>
      <c r="C24" s="25">
        <v>7990000</v>
      </c>
      <c r="D24" s="25">
        <v>7890000</v>
      </c>
      <c r="E24" s="40">
        <v>7415000</v>
      </c>
      <c r="F24" s="39">
        <v>7770000</v>
      </c>
      <c r="G24" s="34">
        <v>8090000</v>
      </c>
    </row>
    <row r="25" spans="1:12" x14ac:dyDescent="0.2">
      <c r="A25" t="s">
        <v>195</v>
      </c>
      <c r="B25" s="25"/>
      <c r="C25" s="25">
        <v>10290000</v>
      </c>
      <c r="D25" s="25">
        <v>10490000</v>
      </c>
      <c r="E25" s="40">
        <v>10187000</v>
      </c>
      <c r="F25" s="39">
        <v>10190000</v>
      </c>
      <c r="G25" s="4">
        <v>10190000</v>
      </c>
    </row>
    <row r="26" spans="1:12" x14ac:dyDescent="0.2">
      <c r="A26" t="s">
        <v>196</v>
      </c>
      <c r="B26" s="25"/>
      <c r="C26" s="3">
        <v>12590000</v>
      </c>
      <c r="D26" s="25">
        <v>12690000</v>
      </c>
      <c r="E26" s="40">
        <v>12860000</v>
      </c>
      <c r="F26" s="39">
        <v>12690000</v>
      </c>
      <c r="G26" s="4">
        <v>12690000</v>
      </c>
    </row>
    <row r="27" spans="1:12" x14ac:dyDescent="0.2">
      <c r="A27" t="s">
        <v>197</v>
      </c>
      <c r="B27" s="25"/>
      <c r="C27" s="3">
        <v>11390000</v>
      </c>
      <c r="D27" s="25">
        <v>11190000</v>
      </c>
      <c r="E27" s="40">
        <v>10880000</v>
      </c>
      <c r="F27" s="34">
        <v>11390000</v>
      </c>
      <c r="G27" s="4">
        <v>10890000</v>
      </c>
    </row>
    <row r="28" spans="1:12" x14ac:dyDescent="0.2">
      <c r="A28" t="s">
        <v>199</v>
      </c>
      <c r="B28" s="3"/>
      <c r="C28" s="3">
        <v>13890000</v>
      </c>
      <c r="D28" s="3">
        <v>13690000</v>
      </c>
      <c r="E28" s="40">
        <v>13553000</v>
      </c>
      <c r="F28" s="34">
        <v>13490000</v>
      </c>
      <c r="G28" s="4">
        <v>13590000</v>
      </c>
    </row>
    <row r="29" spans="1:12" x14ac:dyDescent="0.2">
      <c r="A29" t="s">
        <v>119</v>
      </c>
      <c r="B29" s="25"/>
      <c r="C29" s="25">
        <v>22490000</v>
      </c>
      <c r="D29" s="3">
        <v>22190000</v>
      </c>
      <c r="E29" s="40">
        <v>21790000</v>
      </c>
      <c r="F29" s="40">
        <v>21790000</v>
      </c>
      <c r="G29" s="4">
        <v>22990000</v>
      </c>
    </row>
    <row r="30" spans="1:12" x14ac:dyDescent="0.2">
      <c r="A30" t="s">
        <v>120</v>
      </c>
      <c r="B30" s="3"/>
      <c r="C30" s="3">
        <v>5590000</v>
      </c>
      <c r="D30" s="39">
        <v>5690000</v>
      </c>
      <c r="E30" s="34">
        <v>5633000</v>
      </c>
      <c r="F30" s="40">
        <v>5590000</v>
      </c>
      <c r="G30" s="4">
        <v>5590000</v>
      </c>
    </row>
    <row r="31" spans="1:12" x14ac:dyDescent="0.2">
      <c r="A31" t="s">
        <v>162</v>
      </c>
      <c r="B31" s="3"/>
      <c r="C31" s="3">
        <v>4590000</v>
      </c>
      <c r="D31" s="40">
        <v>4490000</v>
      </c>
      <c r="E31" s="34">
        <v>4445000</v>
      </c>
      <c r="F31" s="38">
        <v>4490000</v>
      </c>
      <c r="G31" s="4">
        <v>4490000</v>
      </c>
    </row>
    <row r="32" spans="1:12" x14ac:dyDescent="0.2">
      <c r="A32" t="s">
        <v>163</v>
      </c>
      <c r="B32" s="3"/>
      <c r="C32" s="3">
        <v>3290000</v>
      </c>
      <c r="D32" s="40">
        <v>3290000</v>
      </c>
      <c r="E32" s="40">
        <v>3190000</v>
      </c>
      <c r="F32" s="38">
        <v>3290000</v>
      </c>
      <c r="G32" s="4">
        <v>3290000</v>
      </c>
    </row>
    <row r="33" spans="1:7" x14ac:dyDescent="0.2">
      <c r="A33" t="s">
        <v>123</v>
      </c>
      <c r="B33" s="3"/>
      <c r="C33" s="25">
        <v>17090000</v>
      </c>
      <c r="D33" s="34">
        <v>16990000</v>
      </c>
      <c r="E33" s="37"/>
      <c r="F33" s="39">
        <v>17690000</v>
      </c>
      <c r="G33" s="4">
        <v>16690000</v>
      </c>
    </row>
    <row r="34" spans="1:7" x14ac:dyDescent="0.2">
      <c r="A34" t="s">
        <v>165</v>
      </c>
      <c r="B34" s="25"/>
      <c r="C34" s="3">
        <v>21790000</v>
      </c>
      <c r="D34" s="3">
        <v>21790000</v>
      </c>
      <c r="E34" s="37"/>
      <c r="F34" s="34">
        <v>21690000</v>
      </c>
      <c r="G34" s="4">
        <v>21990000</v>
      </c>
    </row>
    <row r="35" spans="1:7" x14ac:dyDescent="0.2">
      <c r="A35" t="s">
        <v>214</v>
      </c>
      <c r="B35" s="3"/>
      <c r="C35" s="43">
        <v>25490000</v>
      </c>
      <c r="D35" s="34">
        <v>24990000</v>
      </c>
      <c r="E35" s="37"/>
      <c r="F35" s="34">
        <v>24690000</v>
      </c>
      <c r="G35" s="34">
        <v>25290000</v>
      </c>
    </row>
    <row r="36" spans="1:7" x14ac:dyDescent="0.2">
      <c r="A36" t="s">
        <v>166</v>
      </c>
      <c r="B36" s="3"/>
      <c r="C36" s="43"/>
      <c r="D36" s="39">
        <v>26790000</v>
      </c>
      <c r="E36" s="37"/>
      <c r="F36" s="39">
        <v>26690000</v>
      </c>
      <c r="G36" s="4">
        <v>26590000</v>
      </c>
    </row>
    <row r="37" spans="1:7" x14ac:dyDescent="0.2">
      <c r="A37" t="s">
        <v>167</v>
      </c>
      <c r="B37" s="25"/>
      <c r="C37" s="43">
        <v>29090000</v>
      </c>
      <c r="D37" s="25">
        <v>31690000</v>
      </c>
      <c r="E37" s="37"/>
      <c r="F37" s="39">
        <v>31990000</v>
      </c>
      <c r="G37" s="4">
        <v>31990000</v>
      </c>
    </row>
    <row r="38" spans="1:7" x14ac:dyDescent="0.2">
      <c r="A38" t="s">
        <v>168</v>
      </c>
      <c r="B38" s="25"/>
      <c r="C38" s="25">
        <v>39990000</v>
      </c>
      <c r="D38" s="25">
        <v>39990000</v>
      </c>
      <c r="E38" s="37"/>
      <c r="F38" s="40">
        <v>39590000</v>
      </c>
      <c r="G38" s="39" t="s">
        <v>31</v>
      </c>
    </row>
  </sheetData>
  <pageMargins left="0.7" right="0.7" top="0.75" bottom="0.75" header="0.3" footer="0.3"/>
  <pageSetup paperSize="9" orientation="portrait" horizontalDpi="0" verticalDpi="0"/>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5834D-52DC-4F68-AA26-458AFF1DA44C}">
  <dimension ref="A1:L38"/>
  <sheetViews>
    <sheetView zoomScale="117" zoomScaleNormal="120" workbookViewId="0">
      <pane xSplit="2" topLeftCell="C1" activePane="topRight" state="frozen"/>
      <selection pane="topRight" activeCell="K23" sqref="K23"/>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8">
        <v>16290000</v>
      </c>
      <c r="D2" s="48">
        <v>16290000</v>
      </c>
      <c r="E2" s="40">
        <v>16127000</v>
      </c>
      <c r="F2" s="40">
        <v>16190000</v>
      </c>
      <c r="G2" s="38">
        <v>15990000</v>
      </c>
    </row>
    <row r="3" spans="1:12" x14ac:dyDescent="0.2">
      <c r="A3" t="s">
        <v>134</v>
      </c>
      <c r="B3" s="25"/>
      <c r="C3" s="25">
        <v>19290000</v>
      </c>
      <c r="D3" s="43">
        <v>19190000</v>
      </c>
      <c r="E3" s="40">
        <v>18990000</v>
      </c>
      <c r="F3" s="38">
        <v>18990000</v>
      </c>
      <c r="G3" s="40">
        <v>18790000</v>
      </c>
    </row>
    <row r="4" spans="1:12" x14ac:dyDescent="0.2">
      <c r="A4" t="s">
        <v>135</v>
      </c>
      <c r="B4" s="3"/>
      <c r="C4" s="25">
        <v>22390000</v>
      </c>
      <c r="D4" s="43">
        <v>22390000</v>
      </c>
      <c r="E4" s="40">
        <v>21990000</v>
      </c>
      <c r="F4" s="40">
        <v>22190000</v>
      </c>
      <c r="G4" s="40">
        <v>21990000</v>
      </c>
    </row>
    <row r="5" spans="1:12" x14ac:dyDescent="0.2">
      <c r="A5" t="s">
        <v>136</v>
      </c>
      <c r="B5" s="25"/>
      <c r="C5" s="3">
        <v>25290000</v>
      </c>
      <c r="D5" s="42">
        <v>25190000</v>
      </c>
      <c r="E5" s="40">
        <v>24690000</v>
      </c>
      <c r="F5" s="38">
        <v>24990000</v>
      </c>
      <c r="G5" s="38">
        <v>24690000</v>
      </c>
    </row>
    <row r="6" spans="1:12" x14ac:dyDescent="0.2">
      <c r="A6" t="s">
        <v>137</v>
      </c>
      <c r="B6" s="3"/>
      <c r="C6" s="25">
        <v>31090000</v>
      </c>
      <c r="D6" s="43">
        <v>30990000</v>
      </c>
      <c r="E6" s="40">
        <v>30190000</v>
      </c>
      <c r="F6" s="38">
        <v>30390000</v>
      </c>
      <c r="G6" s="40">
        <v>30090000</v>
      </c>
    </row>
    <row r="7" spans="1:12" x14ac:dyDescent="0.2">
      <c r="A7" t="s">
        <v>102</v>
      </c>
      <c r="B7" s="25"/>
      <c r="C7" s="25">
        <v>15990000</v>
      </c>
      <c r="D7" s="43">
        <v>15890000</v>
      </c>
      <c r="E7" s="40">
        <v>15490000</v>
      </c>
      <c r="F7" s="38">
        <v>15690000</v>
      </c>
      <c r="G7" s="38">
        <v>15290000</v>
      </c>
    </row>
    <row r="8" spans="1:12" x14ac:dyDescent="0.2">
      <c r="A8" t="s">
        <v>103</v>
      </c>
      <c r="B8" s="25"/>
      <c r="C8" s="3">
        <v>19590000</v>
      </c>
      <c r="D8" s="43">
        <v>19490000</v>
      </c>
      <c r="E8" s="40">
        <v>18990000</v>
      </c>
      <c r="F8" s="38">
        <v>19290000</v>
      </c>
      <c r="G8" s="40">
        <v>18490000</v>
      </c>
    </row>
    <row r="9" spans="1:12" x14ac:dyDescent="0.2">
      <c r="A9" t="s">
        <v>105</v>
      </c>
      <c r="B9" s="3"/>
      <c r="C9" s="3">
        <v>29990000</v>
      </c>
      <c r="D9" s="25">
        <v>28490000</v>
      </c>
      <c r="E9" s="40" t="s">
        <v>31</v>
      </c>
      <c r="F9" s="38">
        <v>28590000</v>
      </c>
      <c r="G9" s="40">
        <v>27990000</v>
      </c>
    </row>
    <row r="10" spans="1:12" x14ac:dyDescent="0.2">
      <c r="A10" t="s">
        <v>34</v>
      </c>
      <c r="B10" s="3"/>
      <c r="C10" s="43" t="s">
        <v>31</v>
      </c>
      <c r="D10" s="25">
        <v>18490000</v>
      </c>
      <c r="E10" s="40">
        <v>18990000</v>
      </c>
      <c r="F10" s="34">
        <v>17490000</v>
      </c>
      <c r="G10" s="38">
        <v>17290000</v>
      </c>
    </row>
    <row r="11" spans="1:12" x14ac:dyDescent="0.2">
      <c r="A11" t="s">
        <v>40</v>
      </c>
      <c r="B11" s="25"/>
      <c r="C11" s="25">
        <v>12990000</v>
      </c>
      <c r="D11" s="40">
        <v>12890000</v>
      </c>
      <c r="E11" s="3">
        <v>12690000</v>
      </c>
      <c r="F11" s="34">
        <v>12590000</v>
      </c>
      <c r="G11" s="34">
        <v>12290000</v>
      </c>
    </row>
    <row r="12" spans="1:12" x14ac:dyDescent="0.2">
      <c r="A12" t="s">
        <v>37</v>
      </c>
      <c r="B12" s="3"/>
      <c r="C12" s="25">
        <v>11790000</v>
      </c>
      <c r="D12" s="39">
        <v>11690000</v>
      </c>
      <c r="E12" s="40">
        <v>11672000</v>
      </c>
      <c r="F12" s="39">
        <v>11690000</v>
      </c>
      <c r="G12" s="4">
        <v>11590000</v>
      </c>
    </row>
    <row r="13" spans="1:12" x14ac:dyDescent="0.2">
      <c r="A13" t="s">
        <v>42</v>
      </c>
      <c r="B13" s="25"/>
      <c r="C13" s="3">
        <v>9990000</v>
      </c>
      <c r="D13" s="25" t="s">
        <v>31</v>
      </c>
      <c r="E13" s="40">
        <v>9990000</v>
      </c>
      <c r="F13" s="25" t="s">
        <v>31</v>
      </c>
      <c r="G13" s="4" t="s">
        <v>31</v>
      </c>
    </row>
    <row r="14" spans="1:12" x14ac:dyDescent="0.2">
      <c r="A14" t="s">
        <v>138</v>
      </c>
      <c r="B14" s="25"/>
      <c r="C14" s="42">
        <v>13890000</v>
      </c>
      <c r="D14" s="25">
        <v>13890000</v>
      </c>
      <c r="E14" s="3">
        <v>13652000</v>
      </c>
      <c r="F14" s="39">
        <v>13890000</v>
      </c>
      <c r="G14" s="4">
        <v>13690000</v>
      </c>
    </row>
    <row r="15" spans="1:12" x14ac:dyDescent="0.2">
      <c r="A15" t="s">
        <v>109</v>
      </c>
      <c r="B15" s="25"/>
      <c r="C15" s="25">
        <v>8690000</v>
      </c>
      <c r="D15" s="25">
        <v>7990000</v>
      </c>
      <c r="E15" s="40">
        <v>8501000</v>
      </c>
      <c r="F15" s="39">
        <v>7990000</v>
      </c>
      <c r="G15" s="34">
        <v>7890000</v>
      </c>
    </row>
    <row r="16" spans="1:12" x14ac:dyDescent="0.2">
      <c r="A16" t="s">
        <v>139</v>
      </c>
      <c r="B16" s="3"/>
      <c r="C16" s="43">
        <v>9990000</v>
      </c>
      <c r="D16" s="25">
        <v>9690000</v>
      </c>
      <c r="E16" s="40">
        <v>9593000</v>
      </c>
      <c r="F16" s="34">
        <v>9490000</v>
      </c>
      <c r="G16" s="4">
        <v>9390000</v>
      </c>
      <c r="J16" t="s">
        <v>140</v>
      </c>
      <c r="K16" t="s">
        <v>141</v>
      </c>
      <c r="L16" s="35" t="b">
        <v>1</v>
      </c>
    </row>
    <row r="17" spans="1:12" x14ac:dyDescent="0.2">
      <c r="A17" t="s">
        <v>142</v>
      </c>
      <c r="B17" s="3"/>
      <c r="C17" s="25">
        <v>16990000</v>
      </c>
      <c r="D17" s="25">
        <v>16990000</v>
      </c>
      <c r="E17" s="40">
        <v>16325000</v>
      </c>
      <c r="F17" s="39">
        <v>16690000</v>
      </c>
      <c r="G17" s="4">
        <v>16490000</v>
      </c>
      <c r="J17" t="s">
        <v>2</v>
      </c>
      <c r="K17" t="s">
        <v>180</v>
      </c>
      <c r="L17" s="35" t="b">
        <v>1</v>
      </c>
    </row>
    <row r="18" spans="1:12" x14ac:dyDescent="0.2">
      <c r="A18" t="s">
        <v>144</v>
      </c>
      <c r="B18" s="25"/>
      <c r="C18" s="25">
        <v>20990000</v>
      </c>
      <c r="D18" s="25">
        <v>22490000</v>
      </c>
      <c r="E18" s="40">
        <v>21790000</v>
      </c>
      <c r="F18" s="34">
        <v>19290000</v>
      </c>
      <c r="G18" s="4" t="s">
        <v>235</v>
      </c>
      <c r="J18" t="s">
        <v>6</v>
      </c>
      <c r="K18" t="s">
        <v>145</v>
      </c>
      <c r="L18" s="35" t="b">
        <v>1</v>
      </c>
    </row>
    <row r="19" spans="1:12" x14ac:dyDescent="0.2">
      <c r="A19" t="s">
        <v>146</v>
      </c>
      <c r="B19" s="25"/>
      <c r="C19" s="3">
        <v>27890000</v>
      </c>
      <c r="D19" s="25">
        <v>27890000</v>
      </c>
      <c r="E19" s="40">
        <v>27190000</v>
      </c>
      <c r="F19" s="39">
        <v>27990000</v>
      </c>
      <c r="G19" s="4">
        <v>27590000</v>
      </c>
      <c r="J19" t="s">
        <v>3</v>
      </c>
      <c r="K19" t="s">
        <v>143</v>
      </c>
      <c r="L19" s="35" t="b">
        <v>1</v>
      </c>
    </row>
    <row r="20" spans="1:12" x14ac:dyDescent="0.2">
      <c r="A20" t="s">
        <v>148</v>
      </c>
      <c r="B20" s="3"/>
      <c r="C20" s="25">
        <v>36690000</v>
      </c>
      <c r="D20" s="25">
        <v>36690000</v>
      </c>
      <c r="E20" s="40">
        <v>35990000</v>
      </c>
      <c r="F20" s="34">
        <v>36990000</v>
      </c>
      <c r="G20" s="4">
        <v>36090000</v>
      </c>
      <c r="J20" t="s">
        <v>149</v>
      </c>
      <c r="K20" t="s">
        <v>150</v>
      </c>
      <c r="L20" s="35" t="b">
        <v>1</v>
      </c>
    </row>
    <row r="21" spans="1:12" x14ac:dyDescent="0.2">
      <c r="A21" t="s">
        <v>209</v>
      </c>
      <c r="B21" s="25"/>
      <c r="C21" s="43">
        <v>5220000</v>
      </c>
      <c r="D21" s="3">
        <v>5190000</v>
      </c>
      <c r="E21" s="40">
        <v>4490000</v>
      </c>
      <c r="F21" s="39">
        <v>5690000</v>
      </c>
      <c r="G21" s="34">
        <v>5190000</v>
      </c>
    </row>
    <row r="22" spans="1:12" x14ac:dyDescent="0.2">
      <c r="A22" t="s">
        <v>210</v>
      </c>
      <c r="B22" s="25"/>
      <c r="C22" s="25">
        <v>7090000</v>
      </c>
      <c r="D22" s="25">
        <v>7090000</v>
      </c>
      <c r="E22" s="3">
        <v>6227000</v>
      </c>
      <c r="F22" s="34">
        <v>6690000</v>
      </c>
      <c r="G22" s="3">
        <v>6490000</v>
      </c>
    </row>
    <row r="23" spans="1:12" x14ac:dyDescent="0.2">
      <c r="A23" t="s">
        <v>211</v>
      </c>
      <c r="B23" s="25"/>
      <c r="C23" s="3">
        <v>5820000</v>
      </c>
      <c r="D23" s="3">
        <v>5790000</v>
      </c>
      <c r="E23" s="40">
        <v>4990000</v>
      </c>
      <c r="F23" s="39">
        <v>6590000</v>
      </c>
      <c r="G23" s="3">
        <v>5890000</v>
      </c>
    </row>
    <row r="24" spans="1:12" x14ac:dyDescent="0.2">
      <c r="A24" t="s">
        <v>212</v>
      </c>
      <c r="B24" s="25"/>
      <c r="C24" s="3">
        <v>7890000</v>
      </c>
      <c r="D24" s="25">
        <v>7890000</v>
      </c>
      <c r="E24" s="3">
        <v>6920000</v>
      </c>
      <c r="F24" s="34">
        <v>7290000</v>
      </c>
      <c r="G24" s="34">
        <v>7690000</v>
      </c>
    </row>
    <row r="25" spans="1:12" x14ac:dyDescent="0.2">
      <c r="A25" t="s">
        <v>195</v>
      </c>
      <c r="B25" s="25"/>
      <c r="C25" s="3">
        <v>8380000</v>
      </c>
      <c r="D25" s="3">
        <v>8490000</v>
      </c>
      <c r="E25" s="3">
        <v>8405000</v>
      </c>
      <c r="F25" s="39">
        <v>8490000</v>
      </c>
      <c r="G25" s="3">
        <v>8490000</v>
      </c>
    </row>
    <row r="26" spans="1:12" x14ac:dyDescent="0.2">
      <c r="A26" t="s">
        <v>196</v>
      </c>
      <c r="B26" s="25"/>
      <c r="C26" s="3">
        <v>13390000</v>
      </c>
      <c r="D26" s="25">
        <v>12690000</v>
      </c>
      <c r="E26" s="3">
        <v>11870000</v>
      </c>
      <c r="F26" s="39">
        <v>12690000</v>
      </c>
      <c r="G26" s="4">
        <v>12690000</v>
      </c>
    </row>
    <row r="27" spans="1:12" x14ac:dyDescent="0.2">
      <c r="A27" t="s">
        <v>197</v>
      </c>
      <c r="B27" s="25"/>
      <c r="C27" s="3">
        <v>9380000</v>
      </c>
      <c r="D27" s="3">
        <v>9490000</v>
      </c>
      <c r="E27" s="3">
        <v>8900000</v>
      </c>
      <c r="F27" s="34">
        <v>9990000</v>
      </c>
      <c r="G27" s="3">
        <v>9490000</v>
      </c>
    </row>
    <row r="28" spans="1:12" x14ac:dyDescent="0.2">
      <c r="A28" t="s">
        <v>199</v>
      </c>
      <c r="B28" s="3"/>
      <c r="C28" s="3">
        <v>13790000</v>
      </c>
      <c r="D28" s="25">
        <v>13690000</v>
      </c>
      <c r="E28" s="3">
        <v>12583000</v>
      </c>
      <c r="F28" s="34">
        <v>13890000</v>
      </c>
      <c r="G28" s="4">
        <v>13590000</v>
      </c>
    </row>
    <row r="29" spans="1:12" x14ac:dyDescent="0.2">
      <c r="A29" t="s">
        <v>119</v>
      </c>
      <c r="B29" s="25"/>
      <c r="C29" s="25">
        <v>22090000</v>
      </c>
      <c r="D29" s="25">
        <v>22190000</v>
      </c>
      <c r="E29" s="40">
        <v>21790000</v>
      </c>
      <c r="F29" s="40">
        <v>21990000</v>
      </c>
      <c r="G29" s="4">
        <v>22990000</v>
      </c>
    </row>
    <row r="30" spans="1:12" x14ac:dyDescent="0.2">
      <c r="A30" t="s">
        <v>120</v>
      </c>
      <c r="B30" s="3"/>
      <c r="C30" s="3">
        <v>5390000</v>
      </c>
      <c r="D30" s="34">
        <v>5390000</v>
      </c>
      <c r="E30" s="34">
        <v>5138000</v>
      </c>
      <c r="F30" s="38">
        <v>5350000</v>
      </c>
      <c r="G30" s="3">
        <v>5250000</v>
      </c>
    </row>
    <row r="31" spans="1:12" x14ac:dyDescent="0.2">
      <c r="A31" t="s">
        <v>162</v>
      </c>
      <c r="B31" s="3"/>
      <c r="C31" s="3">
        <v>4290000</v>
      </c>
      <c r="D31" s="38">
        <v>4290000</v>
      </c>
      <c r="E31" s="34">
        <v>4247000</v>
      </c>
      <c r="F31" s="38">
        <v>4290000</v>
      </c>
      <c r="G31" s="3">
        <v>4250000</v>
      </c>
    </row>
    <row r="32" spans="1:12" x14ac:dyDescent="0.2">
      <c r="A32" t="s">
        <v>163</v>
      </c>
      <c r="B32" s="3"/>
      <c r="C32" s="3">
        <v>3090000</v>
      </c>
      <c r="D32" s="38">
        <v>3090000</v>
      </c>
      <c r="E32" s="3">
        <v>2990000</v>
      </c>
      <c r="F32" s="38">
        <v>3090000</v>
      </c>
      <c r="G32" s="3">
        <v>3090000</v>
      </c>
    </row>
    <row r="33" spans="1:7" x14ac:dyDescent="0.2">
      <c r="A33" t="s">
        <v>123</v>
      </c>
      <c r="B33" s="3"/>
      <c r="C33" s="3">
        <v>17590000</v>
      </c>
      <c r="D33" s="39">
        <v>16990000</v>
      </c>
      <c r="E33" s="37"/>
      <c r="F33" s="39">
        <v>16890000</v>
      </c>
      <c r="G33" s="3">
        <v>16350000</v>
      </c>
    </row>
    <row r="34" spans="1:7" x14ac:dyDescent="0.2">
      <c r="A34" t="s">
        <v>165</v>
      </c>
      <c r="B34" s="25"/>
      <c r="C34" s="3">
        <v>21690000</v>
      </c>
      <c r="D34" s="25">
        <v>21790000</v>
      </c>
      <c r="E34" s="37"/>
      <c r="F34" s="34">
        <v>21590000</v>
      </c>
      <c r="G34" s="3">
        <v>20990000</v>
      </c>
    </row>
    <row r="35" spans="1:7" x14ac:dyDescent="0.2">
      <c r="A35" t="s">
        <v>214</v>
      </c>
      <c r="B35" s="3"/>
      <c r="C35" s="43">
        <v>25490000</v>
      </c>
      <c r="D35" s="39">
        <v>24990000</v>
      </c>
      <c r="E35" s="37"/>
      <c r="F35" s="34">
        <v>24690000</v>
      </c>
      <c r="G35" s="4">
        <v>25290000</v>
      </c>
    </row>
    <row r="36" spans="1:7" x14ac:dyDescent="0.2">
      <c r="A36" t="s">
        <v>166</v>
      </c>
      <c r="B36" s="3"/>
      <c r="C36" s="43">
        <v>26990000</v>
      </c>
      <c r="D36" s="34">
        <v>26890000</v>
      </c>
      <c r="E36" s="37"/>
      <c r="F36" s="39">
        <v>26590000</v>
      </c>
      <c r="G36" s="4">
        <v>26590000</v>
      </c>
    </row>
    <row r="37" spans="1:7" x14ac:dyDescent="0.2">
      <c r="A37" t="s">
        <v>167</v>
      </c>
      <c r="B37" s="25"/>
      <c r="C37" s="43">
        <v>29090000</v>
      </c>
      <c r="D37" s="3">
        <v>31890000</v>
      </c>
      <c r="E37" s="37"/>
      <c r="F37" s="39">
        <v>31990000</v>
      </c>
      <c r="G37" s="4">
        <v>31990000</v>
      </c>
    </row>
    <row r="38" spans="1:7" x14ac:dyDescent="0.2">
      <c r="A38" t="s">
        <v>168</v>
      </c>
      <c r="B38" s="25"/>
      <c r="C38" s="25">
        <v>39990000</v>
      </c>
      <c r="D38" s="3">
        <v>39590000</v>
      </c>
      <c r="E38" s="37"/>
      <c r="F38" s="40">
        <v>39390000</v>
      </c>
      <c r="G38" s="39">
        <v>39390000</v>
      </c>
    </row>
  </sheetData>
  <pageMargins left="0.7" right="0.7" top="0.75" bottom="0.75" header="0.3" footer="0.3"/>
  <pageSetup paperSize="9" orientation="portrait" horizontalDpi="0" verticalDpi="0"/>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4F02-F1DE-4A5B-B99E-9F1EEB078F3B}">
  <dimension ref="A1:L38"/>
  <sheetViews>
    <sheetView zoomScale="110" zoomScaleNormal="110" workbookViewId="0">
      <pane xSplit="2" ySplit="1" topLeftCell="F3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8">
        <v>16290000</v>
      </c>
      <c r="D2" s="48">
        <v>16290000</v>
      </c>
      <c r="E2" s="40">
        <v>16127000</v>
      </c>
      <c r="F2" s="40">
        <v>16190000</v>
      </c>
      <c r="G2" s="40">
        <v>15990000</v>
      </c>
    </row>
    <row r="3" spans="1:12" x14ac:dyDescent="0.2">
      <c r="A3" t="s">
        <v>134</v>
      </c>
      <c r="B3" s="25"/>
      <c r="C3" s="25">
        <v>19290000</v>
      </c>
      <c r="D3" s="43">
        <v>19190000</v>
      </c>
      <c r="E3" s="40">
        <v>18990000</v>
      </c>
      <c r="F3" s="40">
        <v>18990000</v>
      </c>
      <c r="G3" s="40">
        <v>18790000</v>
      </c>
    </row>
    <row r="4" spans="1:12" x14ac:dyDescent="0.2">
      <c r="A4" t="s">
        <v>135</v>
      </c>
      <c r="B4" s="3"/>
      <c r="C4" s="25">
        <v>22390000</v>
      </c>
      <c r="D4" s="43">
        <v>22390000</v>
      </c>
      <c r="E4" s="40">
        <v>21990000</v>
      </c>
      <c r="F4" s="40">
        <v>22190000</v>
      </c>
      <c r="G4" s="40">
        <v>21990000</v>
      </c>
    </row>
    <row r="5" spans="1:12" x14ac:dyDescent="0.2">
      <c r="A5" t="s">
        <v>136</v>
      </c>
      <c r="B5" s="25"/>
      <c r="C5" s="25">
        <v>25290000</v>
      </c>
      <c r="D5" s="43">
        <v>25190000</v>
      </c>
      <c r="E5" s="40">
        <v>24690000</v>
      </c>
      <c r="F5" s="40">
        <v>24990000</v>
      </c>
      <c r="G5" s="40">
        <v>24690000</v>
      </c>
    </row>
    <row r="6" spans="1:12" x14ac:dyDescent="0.2">
      <c r="A6" t="s">
        <v>137</v>
      </c>
      <c r="B6" s="3"/>
      <c r="C6" s="25">
        <v>31090000</v>
      </c>
      <c r="D6" s="43">
        <v>30990000</v>
      </c>
      <c r="E6" s="40">
        <v>30190000</v>
      </c>
      <c r="F6" s="40">
        <v>30390000</v>
      </c>
      <c r="G6" s="40">
        <v>30090000</v>
      </c>
    </row>
    <row r="7" spans="1:12" x14ac:dyDescent="0.2">
      <c r="A7" t="s">
        <v>102</v>
      </c>
      <c r="B7" s="25"/>
      <c r="C7" s="25">
        <v>15990000</v>
      </c>
      <c r="D7" s="43">
        <v>15890000</v>
      </c>
      <c r="E7" s="40">
        <v>15490000</v>
      </c>
      <c r="F7" s="38">
        <v>15790000</v>
      </c>
      <c r="G7" s="38">
        <v>15290000</v>
      </c>
    </row>
    <row r="8" spans="1:12" x14ac:dyDescent="0.2">
      <c r="A8" t="s">
        <v>103</v>
      </c>
      <c r="B8" s="25"/>
      <c r="C8" s="25">
        <v>19590000</v>
      </c>
      <c r="D8" s="43">
        <v>19490000</v>
      </c>
      <c r="E8" s="40">
        <v>18990000</v>
      </c>
      <c r="F8" s="40">
        <v>19290000</v>
      </c>
      <c r="G8" s="38">
        <v>18990000</v>
      </c>
    </row>
    <row r="9" spans="1:12" x14ac:dyDescent="0.2">
      <c r="A9" t="s">
        <v>105</v>
      </c>
      <c r="B9" s="3"/>
      <c r="C9" s="25">
        <v>29990000</v>
      </c>
      <c r="D9" s="25">
        <v>28490000</v>
      </c>
      <c r="E9" s="40" t="s">
        <v>31</v>
      </c>
      <c r="F9" s="40">
        <v>28590000</v>
      </c>
      <c r="G9" s="40">
        <v>27990000</v>
      </c>
    </row>
    <row r="10" spans="1:12" x14ac:dyDescent="0.2">
      <c r="A10" t="s">
        <v>34</v>
      </c>
      <c r="B10" s="3"/>
      <c r="C10" s="43" t="s">
        <v>31</v>
      </c>
      <c r="D10" s="25">
        <v>18490000</v>
      </c>
      <c r="E10" s="40">
        <v>18990000</v>
      </c>
      <c r="F10" s="43" t="s">
        <v>31</v>
      </c>
      <c r="G10" s="4">
        <v>17290000</v>
      </c>
    </row>
    <row r="11" spans="1:12" x14ac:dyDescent="0.2">
      <c r="A11" t="s">
        <v>40</v>
      </c>
      <c r="B11" s="25"/>
      <c r="C11" s="25">
        <v>12990000</v>
      </c>
      <c r="D11" s="38">
        <v>12790000</v>
      </c>
      <c r="E11" s="40">
        <v>12690000</v>
      </c>
      <c r="F11" s="39">
        <v>12590000</v>
      </c>
      <c r="G11" s="4">
        <v>12290000</v>
      </c>
    </row>
    <row r="12" spans="1:12" x14ac:dyDescent="0.2">
      <c r="A12" t="s">
        <v>37</v>
      </c>
      <c r="B12" s="3"/>
      <c r="C12" s="25">
        <v>11790000</v>
      </c>
      <c r="D12" s="39">
        <v>11690000</v>
      </c>
      <c r="E12" s="40">
        <v>11672000</v>
      </c>
      <c r="F12" s="39">
        <v>11690000</v>
      </c>
      <c r="G12" s="4">
        <v>11590000</v>
      </c>
    </row>
    <row r="13" spans="1:12" x14ac:dyDescent="0.2">
      <c r="A13" t="s">
        <v>42</v>
      </c>
      <c r="B13" s="25"/>
      <c r="C13" s="25">
        <v>9990000</v>
      </c>
      <c r="D13" s="25" t="s">
        <v>31</v>
      </c>
      <c r="E13" s="40">
        <v>9990000</v>
      </c>
      <c r="F13" s="25" t="s">
        <v>31</v>
      </c>
      <c r="G13" s="4" t="s">
        <v>31</v>
      </c>
    </row>
    <row r="14" spans="1:12" x14ac:dyDescent="0.2">
      <c r="A14" t="s">
        <v>138</v>
      </c>
      <c r="B14" s="25"/>
      <c r="C14" s="42">
        <v>11790000</v>
      </c>
      <c r="D14" s="25">
        <v>13890000</v>
      </c>
      <c r="E14" s="40">
        <v>13652000</v>
      </c>
      <c r="F14" s="39">
        <v>13850000</v>
      </c>
      <c r="G14" s="4">
        <v>13690000</v>
      </c>
    </row>
    <row r="15" spans="1:12" x14ac:dyDescent="0.2">
      <c r="A15" t="s">
        <v>109</v>
      </c>
      <c r="B15" s="25"/>
      <c r="C15" s="25">
        <v>8690000</v>
      </c>
      <c r="D15" s="25">
        <v>7990000</v>
      </c>
      <c r="E15" s="40">
        <v>8501000</v>
      </c>
      <c r="F15" s="39">
        <v>7990000</v>
      </c>
      <c r="G15" s="4">
        <v>7890000</v>
      </c>
    </row>
    <row r="16" spans="1:12" x14ac:dyDescent="0.2">
      <c r="A16" t="s">
        <v>139</v>
      </c>
      <c r="B16" s="3"/>
      <c r="C16" s="43">
        <v>9990000</v>
      </c>
      <c r="D16" s="3">
        <v>8490000</v>
      </c>
      <c r="E16" s="3">
        <v>8405000</v>
      </c>
      <c r="F16" s="34">
        <v>8690000</v>
      </c>
      <c r="G16" s="34">
        <v>8590000</v>
      </c>
      <c r="J16" t="s">
        <v>140</v>
      </c>
      <c r="K16" t="s">
        <v>141</v>
      </c>
      <c r="L16" s="35" t="b">
        <v>1</v>
      </c>
    </row>
    <row r="17" spans="1:12" x14ac:dyDescent="0.2">
      <c r="A17" t="s">
        <v>142</v>
      </c>
      <c r="B17" s="3"/>
      <c r="C17" s="25">
        <v>16990000</v>
      </c>
      <c r="D17" s="3">
        <v>16690000</v>
      </c>
      <c r="E17" s="40">
        <v>16325000</v>
      </c>
      <c r="F17" s="39">
        <v>16690000</v>
      </c>
      <c r="G17" s="4">
        <v>16490000</v>
      </c>
      <c r="J17" t="s">
        <v>2</v>
      </c>
      <c r="K17" t="s">
        <v>180</v>
      </c>
      <c r="L17" s="35" t="b">
        <v>1</v>
      </c>
    </row>
    <row r="18" spans="1:12" x14ac:dyDescent="0.2">
      <c r="A18" t="s">
        <v>144</v>
      </c>
      <c r="B18" s="25"/>
      <c r="C18" s="25">
        <v>20990000</v>
      </c>
      <c r="D18" s="3">
        <v>22390000</v>
      </c>
      <c r="E18" s="3">
        <v>21290000</v>
      </c>
      <c r="F18" s="39">
        <v>21990000</v>
      </c>
      <c r="G18" s="34">
        <v>21790000</v>
      </c>
      <c r="J18" t="s">
        <v>6</v>
      </c>
      <c r="K18" t="s">
        <v>145</v>
      </c>
      <c r="L18" s="35" t="b">
        <v>1</v>
      </c>
    </row>
    <row r="19" spans="1:12" x14ac:dyDescent="0.2">
      <c r="A19" t="s">
        <v>146</v>
      </c>
      <c r="B19" s="25"/>
      <c r="C19" s="3">
        <v>26490000</v>
      </c>
      <c r="D19" s="3">
        <v>27490000</v>
      </c>
      <c r="E19" s="40">
        <v>27190000</v>
      </c>
      <c r="F19" s="34">
        <v>26490000</v>
      </c>
      <c r="G19" s="4">
        <v>27490000</v>
      </c>
      <c r="J19" t="s">
        <v>3</v>
      </c>
      <c r="K19" t="s">
        <v>143</v>
      </c>
      <c r="L19" s="35" t="b">
        <v>1</v>
      </c>
    </row>
    <row r="20" spans="1:12" x14ac:dyDescent="0.2">
      <c r="A20" t="s">
        <v>148</v>
      </c>
      <c r="B20" s="3"/>
      <c r="C20" s="25">
        <v>36690000</v>
      </c>
      <c r="D20" s="3">
        <v>36590000</v>
      </c>
      <c r="E20" s="40">
        <v>35990000</v>
      </c>
      <c r="F20" s="39">
        <v>36990000</v>
      </c>
      <c r="G20" s="4">
        <v>36590000</v>
      </c>
      <c r="J20" t="s">
        <v>149</v>
      </c>
      <c r="K20" t="s">
        <v>150</v>
      </c>
      <c r="L20" s="35" t="b">
        <v>1</v>
      </c>
    </row>
    <row r="21" spans="1:12" x14ac:dyDescent="0.2">
      <c r="A21" t="s">
        <v>209</v>
      </c>
      <c r="B21" s="25"/>
      <c r="C21" s="43">
        <v>5220000</v>
      </c>
      <c r="D21" s="25">
        <v>5190000</v>
      </c>
      <c r="E21" s="40">
        <v>4490000</v>
      </c>
      <c r="F21" s="34">
        <v>5290000</v>
      </c>
      <c r="G21" s="4">
        <v>5190000</v>
      </c>
    </row>
    <row r="22" spans="1:12" x14ac:dyDescent="0.2">
      <c r="A22" t="s">
        <v>210</v>
      </c>
      <c r="B22" s="25"/>
      <c r="C22" s="25">
        <v>7090000</v>
      </c>
      <c r="D22" s="25">
        <v>7090000</v>
      </c>
      <c r="E22" s="40">
        <v>6227000</v>
      </c>
      <c r="F22" s="39">
        <v>6690000</v>
      </c>
      <c r="G22" s="4">
        <v>6490000</v>
      </c>
    </row>
    <row r="23" spans="1:12" x14ac:dyDescent="0.2">
      <c r="A23" t="s">
        <v>211</v>
      </c>
      <c r="B23" s="25"/>
      <c r="C23" s="25">
        <v>5820000</v>
      </c>
      <c r="D23" s="25">
        <v>5790000</v>
      </c>
      <c r="E23" s="40">
        <v>4990000</v>
      </c>
      <c r="F23" s="34">
        <v>5990000</v>
      </c>
      <c r="G23" s="4">
        <v>5890000</v>
      </c>
    </row>
    <row r="24" spans="1:12" x14ac:dyDescent="0.2">
      <c r="A24" t="s">
        <v>212</v>
      </c>
      <c r="B24" s="25"/>
      <c r="C24" s="25">
        <v>7890000</v>
      </c>
      <c r="D24" s="25">
        <v>7890000</v>
      </c>
      <c r="E24" s="40">
        <v>6920000</v>
      </c>
      <c r="F24" s="34">
        <v>7290000</v>
      </c>
      <c r="G24" s="4">
        <v>7690000</v>
      </c>
    </row>
    <row r="25" spans="1:12" x14ac:dyDescent="0.2">
      <c r="A25" t="s">
        <v>195</v>
      </c>
      <c r="B25" s="25"/>
      <c r="C25" s="25">
        <v>8380000</v>
      </c>
      <c r="D25" s="3">
        <v>8390000</v>
      </c>
      <c r="E25" s="40">
        <v>8405000</v>
      </c>
      <c r="F25" s="39">
        <v>8350000</v>
      </c>
      <c r="G25" s="3">
        <v>8390000</v>
      </c>
    </row>
    <row r="26" spans="1:12" x14ac:dyDescent="0.2">
      <c r="A26" t="s">
        <v>196</v>
      </c>
      <c r="B26" s="25"/>
      <c r="C26" s="25">
        <v>13390000</v>
      </c>
      <c r="D26" s="25">
        <v>12690000</v>
      </c>
      <c r="E26" s="40">
        <v>11870000</v>
      </c>
      <c r="F26" s="34">
        <v>12990000</v>
      </c>
      <c r="G26" s="4">
        <v>12690000</v>
      </c>
    </row>
    <row r="27" spans="1:12" x14ac:dyDescent="0.2">
      <c r="A27" t="s">
        <v>197</v>
      </c>
      <c r="B27" s="25"/>
      <c r="C27" s="25">
        <v>9380000</v>
      </c>
      <c r="D27" s="3">
        <v>9390000</v>
      </c>
      <c r="E27" s="40">
        <v>8900000</v>
      </c>
      <c r="F27" s="34">
        <v>9350000</v>
      </c>
      <c r="G27" s="4">
        <v>9490000</v>
      </c>
    </row>
    <row r="28" spans="1:12" x14ac:dyDescent="0.2">
      <c r="A28" t="s">
        <v>199</v>
      </c>
      <c r="B28" s="3"/>
      <c r="C28" s="25">
        <v>13790000</v>
      </c>
      <c r="D28" s="25">
        <v>13690000</v>
      </c>
      <c r="E28" s="40">
        <v>12583000</v>
      </c>
      <c r="F28" s="34">
        <v>13890000</v>
      </c>
      <c r="G28" s="4">
        <v>13590000</v>
      </c>
    </row>
    <row r="29" spans="1:12" x14ac:dyDescent="0.2">
      <c r="A29" t="s">
        <v>119</v>
      </c>
      <c r="B29" s="25"/>
      <c r="C29" s="25">
        <v>22090000</v>
      </c>
      <c r="D29" s="25">
        <v>22190000</v>
      </c>
      <c r="E29" s="40">
        <v>21790000</v>
      </c>
      <c r="F29" s="40">
        <v>21990000</v>
      </c>
      <c r="G29" s="4">
        <v>22990000</v>
      </c>
    </row>
    <row r="30" spans="1:12" x14ac:dyDescent="0.2">
      <c r="A30" t="s">
        <v>120</v>
      </c>
      <c r="B30" s="3"/>
      <c r="C30" s="25">
        <v>5390000</v>
      </c>
      <c r="D30" s="39">
        <v>5390000</v>
      </c>
      <c r="E30" s="40">
        <v>5138000</v>
      </c>
      <c r="F30" s="40">
        <v>5350000</v>
      </c>
      <c r="G30" s="4">
        <v>5250000</v>
      </c>
    </row>
    <row r="31" spans="1:12" x14ac:dyDescent="0.2">
      <c r="A31" t="s">
        <v>162</v>
      </c>
      <c r="B31" s="3"/>
      <c r="C31" s="25">
        <v>4290000</v>
      </c>
      <c r="D31" s="40">
        <v>4290000</v>
      </c>
      <c r="E31" s="40">
        <v>4247000</v>
      </c>
      <c r="F31" s="40">
        <v>4290000</v>
      </c>
      <c r="G31" s="4">
        <v>4250000</v>
      </c>
    </row>
    <row r="32" spans="1:12" x14ac:dyDescent="0.2">
      <c r="A32" t="s">
        <v>163</v>
      </c>
      <c r="B32" s="3"/>
      <c r="C32" s="25">
        <v>3090000</v>
      </c>
      <c r="D32" s="40">
        <v>3090000</v>
      </c>
      <c r="E32" s="40">
        <v>2990000</v>
      </c>
      <c r="F32" s="40">
        <v>3090000</v>
      </c>
      <c r="G32" s="4">
        <v>3090000</v>
      </c>
    </row>
    <row r="33" spans="1:7" x14ac:dyDescent="0.2">
      <c r="A33" t="s">
        <v>123</v>
      </c>
      <c r="B33" s="3"/>
      <c r="C33" s="3">
        <v>17490000</v>
      </c>
      <c r="D33" s="39">
        <v>16990000</v>
      </c>
      <c r="E33" s="37"/>
      <c r="F33" s="34">
        <v>17190000</v>
      </c>
      <c r="G33" s="3">
        <v>16690000</v>
      </c>
    </row>
    <row r="34" spans="1:7" x14ac:dyDescent="0.2">
      <c r="A34" t="s">
        <v>165</v>
      </c>
      <c r="B34" s="25"/>
      <c r="C34" s="3">
        <v>21490000</v>
      </c>
      <c r="D34" s="25">
        <v>21790000</v>
      </c>
      <c r="E34" s="37"/>
      <c r="F34" s="34">
        <v>21390000</v>
      </c>
      <c r="G34" s="4">
        <v>20990000</v>
      </c>
    </row>
    <row r="35" spans="1:7" x14ac:dyDescent="0.2">
      <c r="A35" t="s">
        <v>214</v>
      </c>
      <c r="B35" s="3"/>
      <c r="C35" s="43">
        <v>25490000</v>
      </c>
      <c r="D35" s="39">
        <v>24990000</v>
      </c>
      <c r="E35" s="37"/>
      <c r="F35" s="39">
        <v>24690000</v>
      </c>
      <c r="G35" s="4">
        <v>25290000</v>
      </c>
    </row>
    <row r="36" spans="1:7" x14ac:dyDescent="0.2">
      <c r="A36" t="s">
        <v>166</v>
      </c>
      <c r="B36" s="3"/>
      <c r="C36" s="43">
        <v>26990000</v>
      </c>
      <c r="D36" s="34">
        <v>26690000</v>
      </c>
      <c r="E36" s="37"/>
      <c r="F36" s="39">
        <v>26490000</v>
      </c>
      <c r="G36" s="4">
        <v>26590000</v>
      </c>
    </row>
    <row r="37" spans="1:7" x14ac:dyDescent="0.2">
      <c r="A37" t="s">
        <v>167</v>
      </c>
      <c r="B37" s="25"/>
      <c r="C37" s="43">
        <v>29090000</v>
      </c>
      <c r="D37" s="25">
        <v>31890000</v>
      </c>
      <c r="E37" s="37"/>
      <c r="F37" s="39">
        <v>31990000</v>
      </c>
      <c r="G37" s="4">
        <v>31990000</v>
      </c>
    </row>
    <row r="38" spans="1:7" x14ac:dyDescent="0.2">
      <c r="A38" t="s">
        <v>168</v>
      </c>
      <c r="B38" s="25"/>
      <c r="C38" s="25">
        <v>39990000</v>
      </c>
      <c r="D38" s="25">
        <v>39590000</v>
      </c>
      <c r="E38" s="37"/>
      <c r="F38" s="40">
        <v>39390000</v>
      </c>
      <c r="G38" s="39">
        <v>39390000</v>
      </c>
    </row>
  </sheetData>
  <pageMargins left="0.7" right="0.7" top="0.75" bottom="0.75" header="0.3" footer="0.3"/>
  <pageSetup paperSize="9" orientation="portrait" horizontalDpi="0" verticalDpi="0"/>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4776-500C-2C41-8B5F-4577A9EF9F34}">
  <dimension ref="A1:L37"/>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s>
  <sheetData>
    <row r="1" spans="1:12" x14ac:dyDescent="0.2">
      <c r="B1" s="47" t="s">
        <v>1</v>
      </c>
      <c r="C1" s="47" t="s">
        <v>0</v>
      </c>
      <c r="D1" s="47" t="s">
        <v>2</v>
      </c>
      <c r="E1" s="82" t="s">
        <v>6</v>
      </c>
      <c r="F1" s="82" t="s">
        <v>3</v>
      </c>
      <c r="G1" s="82" t="s">
        <v>100</v>
      </c>
    </row>
    <row r="2" spans="1:12" x14ac:dyDescent="0.2">
      <c r="A2" t="s">
        <v>133</v>
      </c>
      <c r="B2" s="47"/>
      <c r="C2" s="49">
        <v>16190000</v>
      </c>
      <c r="D2" s="49">
        <v>16190000</v>
      </c>
      <c r="E2" s="40">
        <v>16127000</v>
      </c>
      <c r="F2" s="40">
        <v>16190000</v>
      </c>
      <c r="G2" s="40">
        <v>15990000</v>
      </c>
    </row>
    <row r="3" spans="1:12" x14ac:dyDescent="0.2">
      <c r="A3" t="s">
        <v>134</v>
      </c>
      <c r="B3" s="25"/>
      <c r="C3" s="3">
        <v>19090000</v>
      </c>
      <c r="D3" s="42">
        <v>19090000</v>
      </c>
      <c r="E3" s="40">
        <v>18990000</v>
      </c>
      <c r="F3" s="40">
        <v>18990000</v>
      </c>
      <c r="G3" s="40">
        <v>18790000</v>
      </c>
    </row>
    <row r="4" spans="1:12" x14ac:dyDescent="0.2">
      <c r="A4" t="s">
        <v>135</v>
      </c>
      <c r="B4" s="3"/>
      <c r="C4" s="3">
        <v>22290000</v>
      </c>
      <c r="D4" s="42">
        <v>22290000</v>
      </c>
      <c r="E4" s="40">
        <v>21990000</v>
      </c>
      <c r="F4" s="40">
        <v>22190000</v>
      </c>
      <c r="G4" s="40">
        <v>21990000</v>
      </c>
    </row>
    <row r="5" spans="1:12" x14ac:dyDescent="0.2">
      <c r="A5" t="s">
        <v>136</v>
      </c>
      <c r="B5" s="25"/>
      <c r="C5" s="25">
        <v>25290000</v>
      </c>
      <c r="D5" s="43">
        <v>25190000</v>
      </c>
      <c r="E5" s="40">
        <v>24690000</v>
      </c>
      <c r="F5" s="40">
        <v>24990000</v>
      </c>
      <c r="G5" s="40">
        <v>24690000</v>
      </c>
    </row>
    <row r="6" spans="1:12" x14ac:dyDescent="0.2">
      <c r="A6" t="s">
        <v>137</v>
      </c>
      <c r="B6" s="3"/>
      <c r="C6" s="3">
        <v>30890000</v>
      </c>
      <c r="D6" s="42">
        <v>30790000</v>
      </c>
      <c r="E6" s="40">
        <v>30190000</v>
      </c>
      <c r="F6" s="40">
        <v>30390000</v>
      </c>
      <c r="G6" s="40">
        <v>30090000</v>
      </c>
    </row>
    <row r="7" spans="1:12" x14ac:dyDescent="0.2">
      <c r="A7" t="s">
        <v>102</v>
      </c>
      <c r="B7" s="25"/>
      <c r="C7" s="25">
        <v>15990000</v>
      </c>
      <c r="D7" s="43">
        <v>15890000</v>
      </c>
      <c r="E7" s="40">
        <v>15490000</v>
      </c>
      <c r="F7" s="40">
        <v>15790000</v>
      </c>
      <c r="G7" s="38">
        <v>15490000</v>
      </c>
    </row>
    <row r="8" spans="1:12" x14ac:dyDescent="0.2">
      <c r="A8" t="s">
        <v>103</v>
      </c>
      <c r="B8" s="25"/>
      <c r="C8" s="25">
        <v>19590000</v>
      </c>
      <c r="D8" s="43">
        <v>19490000</v>
      </c>
      <c r="E8" s="40">
        <v>18990000</v>
      </c>
      <c r="F8" s="40">
        <v>19290000</v>
      </c>
      <c r="G8" s="38">
        <v>18990000</v>
      </c>
    </row>
    <row r="9" spans="1:12" x14ac:dyDescent="0.2">
      <c r="A9" t="s">
        <v>105</v>
      </c>
      <c r="B9" s="3"/>
      <c r="C9" s="25">
        <v>29990000</v>
      </c>
      <c r="D9" s="25">
        <v>28490000</v>
      </c>
      <c r="E9" s="40" t="s">
        <v>31</v>
      </c>
      <c r="F9" s="40">
        <v>28590000</v>
      </c>
      <c r="G9" s="40">
        <v>27990000</v>
      </c>
    </row>
    <row r="10" spans="1:12" x14ac:dyDescent="0.2">
      <c r="A10" t="s">
        <v>34</v>
      </c>
      <c r="B10" s="3"/>
      <c r="C10" s="43" t="s">
        <v>31</v>
      </c>
      <c r="D10" s="25">
        <v>18490000</v>
      </c>
      <c r="E10" s="40">
        <v>18990000</v>
      </c>
      <c r="F10" s="43" t="s">
        <v>31</v>
      </c>
      <c r="G10" s="4">
        <v>17290000</v>
      </c>
    </row>
    <row r="11" spans="1:12" x14ac:dyDescent="0.2">
      <c r="A11" t="s">
        <v>40</v>
      </c>
      <c r="B11" s="25"/>
      <c r="C11" s="3">
        <v>12790000</v>
      </c>
      <c r="D11" s="40">
        <v>12790000</v>
      </c>
      <c r="E11" s="40">
        <v>12690000</v>
      </c>
      <c r="F11" s="39">
        <v>12590000</v>
      </c>
      <c r="G11" s="4">
        <v>12290000</v>
      </c>
    </row>
    <row r="12" spans="1:12" x14ac:dyDescent="0.2">
      <c r="A12" t="s">
        <v>37</v>
      </c>
      <c r="B12" s="3"/>
      <c r="C12" s="25">
        <v>11790000</v>
      </c>
      <c r="D12" s="39">
        <v>11690000</v>
      </c>
      <c r="E12" s="40">
        <v>11672000</v>
      </c>
      <c r="F12" s="39">
        <v>11650000</v>
      </c>
      <c r="G12" s="4">
        <v>11590000</v>
      </c>
    </row>
    <row r="13" spans="1:12" x14ac:dyDescent="0.2">
      <c r="A13" t="s">
        <v>42</v>
      </c>
      <c r="B13" s="25"/>
      <c r="C13" s="25">
        <v>9990000</v>
      </c>
      <c r="D13" s="25" t="s">
        <v>31</v>
      </c>
      <c r="E13" s="40">
        <v>9990000</v>
      </c>
      <c r="F13" s="25" t="s">
        <v>31</v>
      </c>
      <c r="G13" s="4" t="s">
        <v>31</v>
      </c>
    </row>
    <row r="14" spans="1:12" x14ac:dyDescent="0.2">
      <c r="A14" t="s">
        <v>138</v>
      </c>
      <c r="B14" s="25"/>
      <c r="C14" s="43">
        <v>11790000</v>
      </c>
      <c r="D14" s="25">
        <v>13890000</v>
      </c>
      <c r="E14" s="40">
        <v>13652000</v>
      </c>
      <c r="F14" s="39">
        <v>13850000</v>
      </c>
      <c r="G14" s="4">
        <v>13690000</v>
      </c>
    </row>
    <row r="15" spans="1:12" x14ac:dyDescent="0.2">
      <c r="A15" t="s">
        <v>139</v>
      </c>
      <c r="B15" s="3"/>
      <c r="C15" s="43">
        <v>9990000</v>
      </c>
      <c r="D15" s="25">
        <v>8490000</v>
      </c>
      <c r="E15" s="40">
        <v>8405000</v>
      </c>
      <c r="F15" s="34">
        <v>8890000</v>
      </c>
      <c r="G15" s="34">
        <v>8390000</v>
      </c>
      <c r="J15" t="s">
        <v>140</v>
      </c>
      <c r="K15" t="s">
        <v>141</v>
      </c>
      <c r="L15" s="35" t="b">
        <v>1</v>
      </c>
    </row>
    <row r="16" spans="1:12" x14ac:dyDescent="0.2">
      <c r="A16" t="s">
        <v>142</v>
      </c>
      <c r="B16" s="3"/>
      <c r="C16" s="25">
        <v>16990000</v>
      </c>
      <c r="D16" s="25">
        <v>16690000</v>
      </c>
      <c r="E16" s="40">
        <v>16325000</v>
      </c>
      <c r="F16" s="34">
        <v>16590000</v>
      </c>
      <c r="G16" s="4">
        <v>16490000</v>
      </c>
      <c r="J16" t="s">
        <v>2</v>
      </c>
      <c r="K16" t="s">
        <v>180</v>
      </c>
      <c r="L16" s="35" t="b">
        <v>1</v>
      </c>
    </row>
    <row r="17" spans="1:12" x14ac:dyDescent="0.2">
      <c r="A17" t="s">
        <v>144</v>
      </c>
      <c r="B17" s="25"/>
      <c r="C17" s="25">
        <v>20990000</v>
      </c>
      <c r="D17" s="25">
        <v>22390000</v>
      </c>
      <c r="E17" s="40">
        <v>21290000</v>
      </c>
      <c r="F17" s="39">
        <v>21990000</v>
      </c>
      <c r="G17" s="4">
        <v>21790000</v>
      </c>
      <c r="J17" t="s">
        <v>6</v>
      </c>
      <c r="K17" t="s">
        <v>145</v>
      </c>
      <c r="L17" s="35" t="b">
        <v>1</v>
      </c>
    </row>
    <row r="18" spans="1:12" x14ac:dyDescent="0.2">
      <c r="A18" t="s">
        <v>146</v>
      </c>
      <c r="B18" s="25"/>
      <c r="C18" s="3">
        <v>25990000</v>
      </c>
      <c r="D18" s="25">
        <v>27490000</v>
      </c>
      <c r="E18" s="3">
        <v>26490000</v>
      </c>
      <c r="F18" s="34">
        <v>26690000</v>
      </c>
      <c r="G18" s="4">
        <v>27490000</v>
      </c>
      <c r="J18" t="s">
        <v>3</v>
      </c>
      <c r="K18" t="s">
        <v>143</v>
      </c>
      <c r="L18" s="35" t="b">
        <v>1</v>
      </c>
    </row>
    <row r="19" spans="1:12" x14ac:dyDescent="0.2">
      <c r="A19" t="s">
        <v>148</v>
      </c>
      <c r="B19" s="3"/>
      <c r="C19" s="3">
        <v>33990000</v>
      </c>
      <c r="D19" s="25">
        <v>36590000</v>
      </c>
      <c r="E19" s="40">
        <v>35990000</v>
      </c>
      <c r="F19" s="39">
        <v>36990000</v>
      </c>
      <c r="G19" s="4">
        <v>36590000</v>
      </c>
      <c r="J19" t="s">
        <v>149</v>
      </c>
      <c r="K19" t="s">
        <v>150</v>
      </c>
      <c r="L19" s="35" t="b">
        <v>1</v>
      </c>
    </row>
    <row r="20" spans="1:12" x14ac:dyDescent="0.2">
      <c r="A20" t="s">
        <v>209</v>
      </c>
      <c r="B20" s="25"/>
      <c r="C20" s="42">
        <v>5990000</v>
      </c>
      <c r="D20" s="3">
        <v>5790000</v>
      </c>
      <c r="E20" s="3">
        <v>5336000</v>
      </c>
      <c r="F20" s="34">
        <v>5790000</v>
      </c>
      <c r="G20" s="34">
        <v>5690000</v>
      </c>
    </row>
    <row r="21" spans="1:12" x14ac:dyDescent="0.2">
      <c r="A21" t="s">
        <v>210</v>
      </c>
      <c r="B21" s="25"/>
      <c r="C21" s="25">
        <v>7090000</v>
      </c>
      <c r="D21" s="25">
        <v>7090000</v>
      </c>
      <c r="E21" s="3">
        <v>6722000</v>
      </c>
      <c r="F21" s="39">
        <v>6690000</v>
      </c>
      <c r="G21" s="4">
        <v>6490000</v>
      </c>
    </row>
    <row r="22" spans="1:12" x14ac:dyDescent="0.2">
      <c r="A22" t="s">
        <v>211</v>
      </c>
      <c r="B22" s="25"/>
      <c r="C22" s="3">
        <v>6590000</v>
      </c>
      <c r="D22" s="3">
        <v>6590000</v>
      </c>
      <c r="E22" s="3">
        <v>5930000</v>
      </c>
      <c r="F22" s="34">
        <v>6590000</v>
      </c>
      <c r="G22" s="34">
        <v>6590000</v>
      </c>
    </row>
    <row r="23" spans="1:12" x14ac:dyDescent="0.2">
      <c r="A23" t="s">
        <v>212</v>
      </c>
      <c r="B23" s="25"/>
      <c r="C23" s="25">
        <v>7890000</v>
      </c>
      <c r="D23" s="25">
        <v>7890000</v>
      </c>
      <c r="E23" s="3">
        <v>7415000</v>
      </c>
      <c r="F23" s="34">
        <v>7290000</v>
      </c>
      <c r="G23" s="4">
        <v>7690000</v>
      </c>
    </row>
    <row r="24" spans="1:12" x14ac:dyDescent="0.2">
      <c r="A24" t="s">
        <v>195</v>
      </c>
      <c r="B24" s="25"/>
      <c r="C24" s="3">
        <v>10790000</v>
      </c>
      <c r="D24" s="3">
        <v>10690000</v>
      </c>
      <c r="E24" s="3">
        <v>10187000</v>
      </c>
      <c r="F24" s="34">
        <v>10590000</v>
      </c>
      <c r="G24" s="3">
        <v>10590000</v>
      </c>
    </row>
    <row r="25" spans="1:12" x14ac:dyDescent="0.2">
      <c r="A25" t="s">
        <v>196</v>
      </c>
      <c r="B25" s="25"/>
      <c r="C25" s="25">
        <v>13390000</v>
      </c>
      <c r="D25" s="25">
        <v>12690000</v>
      </c>
      <c r="E25" s="3">
        <v>12860000</v>
      </c>
      <c r="F25" s="34">
        <v>12990000</v>
      </c>
      <c r="G25" s="34">
        <v>12890000</v>
      </c>
    </row>
    <row r="26" spans="1:12" x14ac:dyDescent="0.2">
      <c r="A26" t="s">
        <v>197</v>
      </c>
      <c r="B26" s="25"/>
      <c r="C26" s="3">
        <v>11390000</v>
      </c>
      <c r="D26" s="3">
        <v>11490000</v>
      </c>
      <c r="E26" s="3">
        <v>10880000</v>
      </c>
      <c r="F26" s="39">
        <v>9350000</v>
      </c>
      <c r="G26" s="34">
        <v>11290000</v>
      </c>
    </row>
    <row r="27" spans="1:12" x14ac:dyDescent="0.2">
      <c r="A27" t="s">
        <v>199</v>
      </c>
      <c r="B27" s="3"/>
      <c r="C27" s="3">
        <v>13990000</v>
      </c>
      <c r="D27" s="25">
        <v>13690000</v>
      </c>
      <c r="E27" s="3">
        <v>13553000</v>
      </c>
      <c r="F27" s="39">
        <v>13890000</v>
      </c>
      <c r="G27" s="4">
        <v>13590000</v>
      </c>
    </row>
    <row r="28" spans="1:12" x14ac:dyDescent="0.2">
      <c r="A28" t="s">
        <v>119</v>
      </c>
      <c r="B28" s="25"/>
      <c r="C28" s="25">
        <v>22490000</v>
      </c>
      <c r="D28" s="25">
        <v>22190000</v>
      </c>
      <c r="E28" s="40">
        <v>21790000</v>
      </c>
      <c r="F28" s="40">
        <v>21990000</v>
      </c>
      <c r="G28" s="4">
        <v>22990000</v>
      </c>
    </row>
    <row r="29" spans="1:12" x14ac:dyDescent="0.2">
      <c r="A29" t="s">
        <v>120</v>
      </c>
      <c r="B29" s="3"/>
      <c r="C29" s="3">
        <v>5690000</v>
      </c>
      <c r="D29" s="39">
        <v>5390000</v>
      </c>
      <c r="E29" s="3">
        <v>5633000</v>
      </c>
      <c r="F29" s="38">
        <v>5650000</v>
      </c>
      <c r="G29" s="4">
        <v>5250000</v>
      </c>
    </row>
    <row r="30" spans="1:12" x14ac:dyDescent="0.2">
      <c r="A30" t="s">
        <v>162</v>
      </c>
      <c r="B30" s="3"/>
      <c r="C30" s="3">
        <v>4690000</v>
      </c>
      <c r="D30" s="38">
        <v>4590000</v>
      </c>
      <c r="E30" s="3">
        <v>4445000</v>
      </c>
      <c r="F30" s="38">
        <v>4590000</v>
      </c>
      <c r="G30" s="34">
        <v>4550000</v>
      </c>
    </row>
    <row r="31" spans="1:12" x14ac:dyDescent="0.2">
      <c r="A31" t="s">
        <v>163</v>
      </c>
      <c r="B31" s="3"/>
      <c r="C31" s="3">
        <v>3390000</v>
      </c>
      <c r="D31" s="38">
        <v>3290000</v>
      </c>
      <c r="E31" s="3">
        <v>3190000</v>
      </c>
      <c r="F31" s="38">
        <v>3290000</v>
      </c>
      <c r="G31" s="34">
        <v>3290000</v>
      </c>
    </row>
    <row r="32" spans="1:12" x14ac:dyDescent="0.2">
      <c r="A32" t="s">
        <v>123</v>
      </c>
      <c r="B32" s="3"/>
      <c r="C32" s="25">
        <v>17490000</v>
      </c>
      <c r="D32" s="39">
        <v>16990000</v>
      </c>
      <c r="E32" s="37"/>
      <c r="F32" s="39">
        <v>17190000</v>
      </c>
      <c r="G32" s="3">
        <v>16490000</v>
      </c>
    </row>
    <row r="33" spans="1:7" x14ac:dyDescent="0.2">
      <c r="A33" t="s">
        <v>165</v>
      </c>
      <c r="B33" s="25"/>
      <c r="C33" s="3">
        <v>21290000</v>
      </c>
      <c r="D33" s="3">
        <v>21490000</v>
      </c>
      <c r="E33" s="37"/>
      <c r="F33" s="34">
        <v>21190000</v>
      </c>
      <c r="G33" s="4">
        <v>20990000</v>
      </c>
    </row>
    <row r="34" spans="1:7" x14ac:dyDescent="0.2">
      <c r="A34" t="s">
        <v>214</v>
      </c>
      <c r="B34" s="3"/>
      <c r="C34" s="42">
        <v>24690000</v>
      </c>
      <c r="D34" s="39">
        <v>24990000</v>
      </c>
      <c r="E34" s="37"/>
      <c r="F34" s="39">
        <v>24690000</v>
      </c>
      <c r="G34" s="4">
        <v>25290000</v>
      </c>
    </row>
    <row r="35" spans="1:7" x14ac:dyDescent="0.2">
      <c r="A35" t="s">
        <v>166</v>
      </c>
      <c r="B35" s="3"/>
      <c r="C35" s="43">
        <v>26990000</v>
      </c>
      <c r="D35" s="39">
        <v>26690000</v>
      </c>
      <c r="E35" s="37"/>
      <c r="F35" s="39">
        <v>26290000</v>
      </c>
      <c r="G35" s="34">
        <v>26290000</v>
      </c>
    </row>
    <row r="36" spans="1:7" x14ac:dyDescent="0.2">
      <c r="A36" t="s">
        <v>167</v>
      </c>
      <c r="B36" s="25"/>
      <c r="C36" s="43">
        <v>29090000</v>
      </c>
      <c r="D36" s="25">
        <v>31890000</v>
      </c>
      <c r="E36" s="37"/>
      <c r="F36" s="39">
        <v>31990000</v>
      </c>
      <c r="G36" s="4">
        <v>31990000</v>
      </c>
    </row>
    <row r="37" spans="1:7" x14ac:dyDescent="0.2">
      <c r="A37" t="s">
        <v>168</v>
      </c>
      <c r="B37" s="25"/>
      <c r="C37" s="25">
        <v>39990000</v>
      </c>
      <c r="D37" s="25">
        <v>39590000</v>
      </c>
      <c r="E37" s="37"/>
      <c r="F37" s="40">
        <v>39390000</v>
      </c>
      <c r="G37" s="39">
        <v>39390000</v>
      </c>
    </row>
  </sheetData>
  <pageMargins left="0.7" right="0.7" top="0.75" bottom="0.75" header="0.3" footer="0.3"/>
  <pageSetup paperSize="9" orientation="portrait" horizontalDpi="0" verticalDpi="0"/>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D69E-7F24-4FB1-BAB4-4EC6DA87CDE6}">
  <dimension ref="A1:L37"/>
  <sheetViews>
    <sheetView zoomScale="120" zoomScaleNormal="120" workbookViewId="0">
      <pane xSplit="2" ySplit="1" topLeftCell="C1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7" max="7" width="13"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16127000</v>
      </c>
      <c r="F2" s="40">
        <v>16190000</v>
      </c>
      <c r="G2" s="40">
        <v>15990000</v>
      </c>
    </row>
    <row r="3" spans="1:12" x14ac:dyDescent="0.2">
      <c r="A3" t="s">
        <v>134</v>
      </c>
      <c r="B3" s="25"/>
      <c r="C3" s="25">
        <v>19090000</v>
      </c>
      <c r="D3" s="42">
        <v>18990000</v>
      </c>
      <c r="E3" s="40">
        <v>18490000</v>
      </c>
      <c r="F3" s="40">
        <v>18890000</v>
      </c>
      <c r="G3" s="40">
        <v>18790000</v>
      </c>
    </row>
    <row r="4" spans="1:12" x14ac:dyDescent="0.2">
      <c r="A4" t="s">
        <v>135</v>
      </c>
      <c r="B4" s="3"/>
      <c r="C4" s="25">
        <v>22290000</v>
      </c>
      <c r="D4" s="42">
        <v>22190000</v>
      </c>
      <c r="E4" s="40">
        <v>21690000</v>
      </c>
      <c r="F4" s="40">
        <v>22190000</v>
      </c>
      <c r="G4" s="40">
        <v>21990000</v>
      </c>
    </row>
    <row r="5" spans="1:12" x14ac:dyDescent="0.2">
      <c r="A5" t="s">
        <v>136</v>
      </c>
      <c r="B5" s="25"/>
      <c r="C5" s="25">
        <v>25290000</v>
      </c>
      <c r="D5" s="43">
        <v>25190000</v>
      </c>
      <c r="E5" s="40">
        <v>24290000</v>
      </c>
      <c r="F5" s="40">
        <v>24990000</v>
      </c>
      <c r="G5" s="40">
        <v>24690000</v>
      </c>
    </row>
    <row r="6" spans="1:12" x14ac:dyDescent="0.2">
      <c r="A6" t="s">
        <v>137</v>
      </c>
      <c r="B6" s="3"/>
      <c r="C6" s="3">
        <v>30590000</v>
      </c>
      <c r="D6" s="42">
        <v>30490000</v>
      </c>
      <c r="E6" s="40">
        <v>29990000</v>
      </c>
      <c r="F6" s="38">
        <v>30490000</v>
      </c>
      <c r="G6" s="40">
        <v>30090000</v>
      </c>
    </row>
    <row r="7" spans="1:12" x14ac:dyDescent="0.2">
      <c r="A7" t="s">
        <v>102</v>
      </c>
      <c r="B7" s="25"/>
      <c r="C7" s="3">
        <v>15890000</v>
      </c>
      <c r="D7" s="42">
        <v>15790000</v>
      </c>
      <c r="E7" s="40">
        <v>15490000</v>
      </c>
      <c r="F7" s="38">
        <v>15590000</v>
      </c>
      <c r="G7" s="40">
        <v>15490000</v>
      </c>
    </row>
    <row r="8" spans="1:12" x14ac:dyDescent="0.2">
      <c r="A8" t="s">
        <v>103</v>
      </c>
      <c r="B8" s="25"/>
      <c r="C8" s="3">
        <v>19390000</v>
      </c>
      <c r="D8" s="43">
        <v>19490000</v>
      </c>
      <c r="E8" s="40">
        <v>18990000</v>
      </c>
      <c r="F8" s="38">
        <v>19390000</v>
      </c>
      <c r="G8" s="40">
        <v>18990000</v>
      </c>
    </row>
    <row r="9" spans="1:12" x14ac:dyDescent="0.2">
      <c r="A9" t="s">
        <v>105</v>
      </c>
      <c r="B9" s="3"/>
      <c r="C9" s="25">
        <v>29990000</v>
      </c>
      <c r="D9" s="25">
        <v>28490000</v>
      </c>
      <c r="E9" s="40" t="s">
        <v>31</v>
      </c>
      <c r="F9" s="40">
        <v>28450000</v>
      </c>
      <c r="G9" s="40">
        <v>27990000</v>
      </c>
    </row>
    <row r="10" spans="1:12" x14ac:dyDescent="0.2">
      <c r="A10" t="s">
        <v>34</v>
      </c>
      <c r="B10" s="3"/>
      <c r="C10" s="43" t="s">
        <v>31</v>
      </c>
      <c r="D10" s="25">
        <v>18490000</v>
      </c>
      <c r="E10" s="40">
        <v>18990000</v>
      </c>
      <c r="F10" s="43" t="s">
        <v>31</v>
      </c>
      <c r="G10" s="4">
        <v>17290000</v>
      </c>
    </row>
    <row r="11" spans="1:12" x14ac:dyDescent="0.2">
      <c r="A11" t="s">
        <v>40</v>
      </c>
      <c r="B11" s="25"/>
      <c r="C11" s="3">
        <v>12790000</v>
      </c>
      <c r="D11" s="40">
        <v>12790000</v>
      </c>
      <c r="E11" s="40">
        <v>12690000</v>
      </c>
      <c r="F11" s="34">
        <v>12790000</v>
      </c>
      <c r="G11" s="4">
        <v>12290000</v>
      </c>
    </row>
    <row r="12" spans="1:12" x14ac:dyDescent="0.2">
      <c r="A12" t="s">
        <v>37</v>
      </c>
      <c r="B12" s="3"/>
      <c r="C12" s="25">
        <v>11790000</v>
      </c>
      <c r="D12" s="39">
        <v>11690000</v>
      </c>
      <c r="E12" s="3">
        <v>11390000</v>
      </c>
      <c r="F12" s="39">
        <v>11590000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3">
        <v>11790000</v>
      </c>
      <c r="D14" s="25">
        <v>13890000</v>
      </c>
      <c r="E14" s="40">
        <v>13652000</v>
      </c>
      <c r="F14" s="34">
        <v>13290000</v>
      </c>
      <c r="G14" s="4">
        <v>13690000</v>
      </c>
    </row>
    <row r="15" spans="1:12" x14ac:dyDescent="0.2">
      <c r="A15" t="s">
        <v>139</v>
      </c>
      <c r="B15" s="3"/>
      <c r="C15" s="43" t="s">
        <v>31</v>
      </c>
      <c r="D15" s="25">
        <v>8490000</v>
      </c>
      <c r="E15" s="40">
        <v>8405000</v>
      </c>
      <c r="F15" s="39">
        <v>8890000</v>
      </c>
      <c r="G15" s="4">
        <v>8390000</v>
      </c>
      <c r="J15" t="s">
        <v>140</v>
      </c>
      <c r="K15" t="s">
        <v>141</v>
      </c>
      <c r="L15" s="35" t="b">
        <v>1</v>
      </c>
    </row>
    <row r="16" spans="1:12" x14ac:dyDescent="0.2">
      <c r="A16" t="s">
        <v>142</v>
      </c>
      <c r="B16" s="3"/>
      <c r="C16" s="3">
        <v>16490000</v>
      </c>
      <c r="D16" s="25">
        <v>16690000</v>
      </c>
      <c r="E16" s="40">
        <v>16325000</v>
      </c>
      <c r="F16" s="34">
        <v>16490000</v>
      </c>
      <c r="G16" s="4">
        <v>16490000</v>
      </c>
      <c r="J16" t="s">
        <v>2</v>
      </c>
      <c r="K16" t="s">
        <v>180</v>
      </c>
      <c r="L16" s="35" t="b">
        <v>1</v>
      </c>
    </row>
    <row r="17" spans="1:12" x14ac:dyDescent="0.2">
      <c r="A17" t="s">
        <v>144</v>
      </c>
      <c r="B17" s="25"/>
      <c r="C17" s="25">
        <v>22490000</v>
      </c>
      <c r="D17" s="25">
        <v>22390000</v>
      </c>
      <c r="E17" s="40">
        <v>21290000</v>
      </c>
      <c r="F17" s="39">
        <v>21990000</v>
      </c>
      <c r="G17" s="4">
        <v>21790000</v>
      </c>
      <c r="J17" t="s">
        <v>6</v>
      </c>
      <c r="K17" t="s">
        <v>145</v>
      </c>
      <c r="L17" s="35" t="b">
        <v>1</v>
      </c>
    </row>
    <row r="18" spans="1:12" x14ac:dyDescent="0.2">
      <c r="A18" t="s">
        <v>146</v>
      </c>
      <c r="B18" s="25"/>
      <c r="C18" s="25">
        <v>25990000</v>
      </c>
      <c r="D18" s="25">
        <v>27490000</v>
      </c>
      <c r="E18" s="40">
        <v>26490000</v>
      </c>
      <c r="F18" s="39">
        <v>26690000</v>
      </c>
      <c r="G18" s="34">
        <v>26390000</v>
      </c>
      <c r="J18" t="s">
        <v>3</v>
      </c>
      <c r="K18" t="s">
        <v>143</v>
      </c>
      <c r="L18" s="35" t="b">
        <v>1</v>
      </c>
    </row>
    <row r="19" spans="1:12" x14ac:dyDescent="0.2">
      <c r="A19" t="s">
        <v>148</v>
      </c>
      <c r="B19" s="3"/>
      <c r="C19" s="25">
        <v>33990000</v>
      </c>
      <c r="D19" s="25">
        <v>36590000</v>
      </c>
      <c r="E19" s="40">
        <v>35990000</v>
      </c>
      <c r="F19" s="39">
        <v>36990000</v>
      </c>
      <c r="G19" s="4">
        <v>36390000</v>
      </c>
      <c r="J19" t="s">
        <v>149</v>
      </c>
      <c r="K19" t="s">
        <v>150</v>
      </c>
      <c r="L19" s="35" t="b">
        <v>1</v>
      </c>
    </row>
    <row r="20" spans="1:12" x14ac:dyDescent="0.2">
      <c r="A20" t="s">
        <v>209</v>
      </c>
      <c r="B20" s="25"/>
      <c r="C20" s="42">
        <v>5220000</v>
      </c>
      <c r="D20" s="3">
        <v>5090000</v>
      </c>
      <c r="E20" s="3">
        <v>4445000</v>
      </c>
      <c r="F20" s="34">
        <v>5190000</v>
      </c>
      <c r="G20" s="34">
        <v>5190000</v>
      </c>
    </row>
    <row r="21" spans="1:12" x14ac:dyDescent="0.2">
      <c r="A21" t="s">
        <v>210</v>
      </c>
      <c r="B21" s="25"/>
      <c r="C21" s="25">
        <v>7090000</v>
      </c>
      <c r="D21" s="25">
        <v>7090000</v>
      </c>
      <c r="E21" s="3">
        <v>6227000</v>
      </c>
      <c r="F21" s="39">
        <v>6690000</v>
      </c>
      <c r="G21" s="4">
        <v>6490000</v>
      </c>
    </row>
    <row r="22" spans="1:12" x14ac:dyDescent="0.2">
      <c r="A22" t="s">
        <v>211</v>
      </c>
      <c r="B22" s="25"/>
      <c r="C22" s="3">
        <v>5820000</v>
      </c>
      <c r="D22" s="3">
        <v>5790000</v>
      </c>
      <c r="E22" s="3">
        <v>5435000</v>
      </c>
      <c r="F22" s="34">
        <v>5890000</v>
      </c>
      <c r="G22" s="4">
        <v>5890000</v>
      </c>
    </row>
    <row r="23" spans="1:12" x14ac:dyDescent="0.2">
      <c r="A23" t="s">
        <v>212</v>
      </c>
      <c r="B23" s="25"/>
      <c r="C23" s="25">
        <v>7890000</v>
      </c>
      <c r="D23" s="25">
        <v>7890000</v>
      </c>
      <c r="E23" s="3">
        <v>6920000</v>
      </c>
      <c r="F23" s="34">
        <v>7690000</v>
      </c>
      <c r="G23" s="4">
        <v>7690000</v>
      </c>
    </row>
    <row r="24" spans="1:12" x14ac:dyDescent="0.2">
      <c r="A24" t="s">
        <v>195</v>
      </c>
      <c r="B24" s="25"/>
      <c r="C24" s="3">
        <v>8480000</v>
      </c>
      <c r="D24" s="3">
        <v>8390000</v>
      </c>
      <c r="E24" s="3">
        <v>8405000</v>
      </c>
      <c r="F24" s="34">
        <v>8450000</v>
      </c>
      <c r="G24" s="3">
        <v>8450000</v>
      </c>
    </row>
    <row r="25" spans="1:12" x14ac:dyDescent="0.2">
      <c r="A25" t="s">
        <v>196</v>
      </c>
      <c r="B25" s="25"/>
      <c r="C25" s="25">
        <v>13390000</v>
      </c>
      <c r="D25" s="25">
        <v>12690000</v>
      </c>
      <c r="E25" s="3">
        <v>11870000</v>
      </c>
      <c r="F25" s="34">
        <v>12890000</v>
      </c>
      <c r="G25" s="4">
        <v>12890000</v>
      </c>
    </row>
    <row r="26" spans="1:12" x14ac:dyDescent="0.2">
      <c r="A26" t="s">
        <v>197</v>
      </c>
      <c r="B26" s="25"/>
      <c r="C26" s="3">
        <v>9280000</v>
      </c>
      <c r="D26" s="3">
        <v>9490000</v>
      </c>
      <c r="E26" s="3">
        <v>8900000</v>
      </c>
      <c r="F26" s="39">
        <v>9490000</v>
      </c>
      <c r="G26" s="34">
        <v>9350000</v>
      </c>
    </row>
    <row r="27" spans="1:12" x14ac:dyDescent="0.2">
      <c r="A27" t="s">
        <v>199</v>
      </c>
      <c r="B27" s="3"/>
      <c r="C27" s="25">
        <v>13990000</v>
      </c>
      <c r="D27" s="25">
        <v>13690000</v>
      </c>
      <c r="E27" s="3">
        <v>12583000</v>
      </c>
      <c r="F27" s="39">
        <v>13890000</v>
      </c>
      <c r="G27" s="4">
        <v>13590000</v>
      </c>
    </row>
    <row r="28" spans="1:12" x14ac:dyDescent="0.2">
      <c r="A28" t="s">
        <v>119</v>
      </c>
      <c r="B28" s="25"/>
      <c r="C28" s="25">
        <v>22490000</v>
      </c>
      <c r="D28" s="3">
        <v>21990000</v>
      </c>
      <c r="E28" s="40">
        <v>21790000</v>
      </c>
      <c r="F28" s="40">
        <v>21990000</v>
      </c>
      <c r="G28" s="4">
        <v>22990000</v>
      </c>
    </row>
    <row r="29" spans="1:12" x14ac:dyDescent="0.2">
      <c r="A29" t="s">
        <v>120</v>
      </c>
      <c r="B29" s="3"/>
      <c r="C29" s="3">
        <v>5690000</v>
      </c>
      <c r="D29" s="39">
        <v>5390000</v>
      </c>
      <c r="E29" s="3">
        <v>5138000</v>
      </c>
      <c r="F29" s="38">
        <v>5390000</v>
      </c>
      <c r="G29" s="34">
        <v>5350000</v>
      </c>
    </row>
    <row r="30" spans="1:12" x14ac:dyDescent="0.2">
      <c r="A30" t="s">
        <v>162</v>
      </c>
      <c r="B30" s="3"/>
      <c r="C30" s="43" t="s">
        <v>31</v>
      </c>
      <c r="D30" s="38">
        <v>4390000</v>
      </c>
      <c r="E30" s="3">
        <v>4247000</v>
      </c>
      <c r="F30" s="38">
        <v>4390000</v>
      </c>
      <c r="G30" s="34">
        <v>4350000</v>
      </c>
    </row>
    <row r="31" spans="1:12" x14ac:dyDescent="0.2">
      <c r="A31" t="s">
        <v>163</v>
      </c>
      <c r="B31" s="3"/>
      <c r="C31" s="3">
        <v>3090000</v>
      </c>
      <c r="D31" s="38">
        <v>3090000</v>
      </c>
      <c r="E31" s="3">
        <v>2990000</v>
      </c>
      <c r="F31" s="38">
        <v>3090000</v>
      </c>
      <c r="G31" s="34">
        <v>3090000</v>
      </c>
    </row>
    <row r="32" spans="1:12" x14ac:dyDescent="0.2">
      <c r="A32" t="s">
        <v>123</v>
      </c>
      <c r="B32" s="3"/>
      <c r="C32" s="25">
        <v>17490000</v>
      </c>
      <c r="D32" s="39">
        <v>16990000</v>
      </c>
      <c r="E32" s="37"/>
      <c r="F32" s="39">
        <v>17190000</v>
      </c>
      <c r="G32" s="4">
        <v>16490000</v>
      </c>
    </row>
    <row r="33" spans="1:7" x14ac:dyDescent="0.2">
      <c r="A33" t="s">
        <v>165</v>
      </c>
      <c r="B33" s="25"/>
      <c r="C33" s="25">
        <v>21290000</v>
      </c>
      <c r="D33" s="25">
        <v>21490000</v>
      </c>
      <c r="E33" s="37"/>
      <c r="F33" s="34">
        <v>20190000</v>
      </c>
      <c r="G33" s="4">
        <v>20990000</v>
      </c>
    </row>
    <row r="34" spans="1:7" x14ac:dyDescent="0.2">
      <c r="A34" t="s">
        <v>214</v>
      </c>
      <c r="B34" s="3"/>
      <c r="C34" s="3">
        <v>24190000</v>
      </c>
      <c r="D34" s="34">
        <v>23990000</v>
      </c>
      <c r="E34" s="37"/>
      <c r="F34" s="39">
        <v>24690000</v>
      </c>
      <c r="G34" s="4">
        <v>25290000</v>
      </c>
    </row>
    <row r="35" spans="1:7" x14ac:dyDescent="0.2">
      <c r="A35" t="s">
        <v>166</v>
      </c>
      <c r="B35" s="3"/>
      <c r="C35" s="43">
        <v>26990000</v>
      </c>
      <c r="D35" s="39">
        <v>26690000</v>
      </c>
      <c r="E35" s="37"/>
      <c r="F35" s="39">
        <v>26290000</v>
      </c>
      <c r="G35" s="4">
        <v>26290000</v>
      </c>
    </row>
    <row r="36" spans="1:7" x14ac:dyDescent="0.2">
      <c r="A36" t="s">
        <v>167</v>
      </c>
      <c r="B36" s="25"/>
      <c r="C36" s="43">
        <v>29090000</v>
      </c>
      <c r="D36" s="25">
        <v>31890000</v>
      </c>
      <c r="E36" s="37"/>
      <c r="F36" s="39">
        <v>31890000</v>
      </c>
      <c r="G36" s="4">
        <v>31990000</v>
      </c>
    </row>
    <row r="37" spans="1:7" x14ac:dyDescent="0.2">
      <c r="A37" t="s">
        <v>168</v>
      </c>
      <c r="B37" s="25"/>
      <c r="C37" s="25">
        <v>39990000</v>
      </c>
      <c r="D37" s="25">
        <v>39590000</v>
      </c>
      <c r="E37" s="37"/>
      <c r="F37" s="40">
        <v>39290000</v>
      </c>
      <c r="G37" s="39">
        <v>39390000</v>
      </c>
    </row>
  </sheetData>
  <pageMargins left="0.7" right="0.7" top="0.75" bottom="0.75" header="0.3" footer="0.3"/>
  <pageSetup paperSize="9" orientation="portrait" horizontalDpi="0" verticalDpi="0"/>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505E1-0657-4773-87E3-528DEEDD5C2E}">
  <dimension ref="A1:L37"/>
  <sheetViews>
    <sheetView zoomScale="120" zoomScaleNormal="12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16127000</v>
      </c>
      <c r="F2" s="40">
        <v>16190000</v>
      </c>
      <c r="G2" s="40">
        <v>15990000</v>
      </c>
    </row>
    <row r="3" spans="1:12" x14ac:dyDescent="0.2">
      <c r="A3" t="s">
        <v>134</v>
      </c>
      <c r="B3" s="25"/>
      <c r="C3" s="25">
        <v>19090000</v>
      </c>
      <c r="D3" s="43">
        <v>18990000</v>
      </c>
      <c r="E3" s="40">
        <v>18490000</v>
      </c>
      <c r="F3" s="40">
        <v>18990000</v>
      </c>
      <c r="G3" s="40">
        <v>18790000</v>
      </c>
    </row>
    <row r="4" spans="1:12" x14ac:dyDescent="0.2">
      <c r="A4" t="s">
        <v>135</v>
      </c>
      <c r="B4" s="3"/>
      <c r="C4" s="3">
        <v>22190000</v>
      </c>
      <c r="D4" s="43">
        <v>22190000</v>
      </c>
      <c r="E4" s="40">
        <v>21690000</v>
      </c>
      <c r="F4" s="40">
        <v>22190000</v>
      </c>
      <c r="G4" s="40">
        <v>21990000</v>
      </c>
    </row>
    <row r="5" spans="1:12" x14ac:dyDescent="0.2">
      <c r="A5" t="s">
        <v>136</v>
      </c>
      <c r="B5" s="25"/>
      <c r="C5" s="3">
        <v>25090000</v>
      </c>
      <c r="D5" s="42">
        <v>25090000</v>
      </c>
      <c r="E5" s="40">
        <v>24290000</v>
      </c>
      <c r="F5" s="40">
        <v>24990000</v>
      </c>
      <c r="G5" s="40">
        <v>24690000</v>
      </c>
    </row>
    <row r="6" spans="1:12" x14ac:dyDescent="0.2">
      <c r="A6" t="s">
        <v>137</v>
      </c>
      <c r="B6" s="3"/>
      <c r="C6" s="25">
        <v>30590000</v>
      </c>
      <c r="D6" s="43">
        <v>30490000</v>
      </c>
      <c r="E6" s="40">
        <v>29990000</v>
      </c>
      <c r="F6" s="40">
        <v>30490000</v>
      </c>
      <c r="G6" s="40">
        <v>30090000</v>
      </c>
    </row>
    <row r="7" spans="1:12" x14ac:dyDescent="0.2">
      <c r="A7" t="s">
        <v>102</v>
      </c>
      <c r="B7" s="25"/>
      <c r="C7" s="25">
        <v>15890000</v>
      </c>
      <c r="D7" s="43">
        <v>15790000</v>
      </c>
      <c r="E7" s="40">
        <v>15490000</v>
      </c>
      <c r="F7" s="38">
        <v>15650000</v>
      </c>
      <c r="G7" s="40">
        <v>15490000</v>
      </c>
    </row>
    <row r="8" spans="1:12" x14ac:dyDescent="0.2">
      <c r="A8" t="s">
        <v>103</v>
      </c>
      <c r="B8" s="25"/>
      <c r="C8" s="25">
        <v>19390000</v>
      </c>
      <c r="D8" s="42">
        <v>19390000</v>
      </c>
      <c r="E8" s="40">
        <v>18990000</v>
      </c>
      <c r="F8" s="38">
        <v>19290000</v>
      </c>
      <c r="G8" s="40">
        <v>18990000</v>
      </c>
    </row>
    <row r="9" spans="1:12" x14ac:dyDescent="0.2">
      <c r="A9" t="s">
        <v>105</v>
      </c>
      <c r="B9" s="3"/>
      <c r="C9" s="25">
        <v>29990000</v>
      </c>
      <c r="D9" s="25">
        <v>28490000</v>
      </c>
      <c r="E9" s="40" t="s">
        <v>31</v>
      </c>
      <c r="F9" s="40">
        <v>28450000</v>
      </c>
      <c r="G9" s="40">
        <v>27990000</v>
      </c>
    </row>
    <row r="10" spans="1:12" x14ac:dyDescent="0.2">
      <c r="A10" t="s">
        <v>34</v>
      </c>
      <c r="B10" s="3"/>
      <c r="C10" s="43" t="s">
        <v>31</v>
      </c>
      <c r="D10" s="25">
        <v>18490000</v>
      </c>
      <c r="E10" s="40">
        <v>18990000</v>
      </c>
      <c r="F10" s="43" t="s">
        <v>31</v>
      </c>
      <c r="G10" s="4">
        <v>17290000</v>
      </c>
    </row>
    <row r="11" spans="1:12" x14ac:dyDescent="0.2">
      <c r="A11" t="s">
        <v>40</v>
      </c>
      <c r="B11" s="25"/>
      <c r="C11" s="3">
        <v>12690000</v>
      </c>
      <c r="D11" s="38">
        <v>12690000</v>
      </c>
      <c r="E11" s="40">
        <v>12690000</v>
      </c>
      <c r="F11" s="34">
        <v>12690000</v>
      </c>
      <c r="G11" s="4">
        <v>12290000</v>
      </c>
    </row>
    <row r="12" spans="1:12" x14ac:dyDescent="0.2">
      <c r="A12" t="s">
        <v>37</v>
      </c>
      <c r="B12" s="3"/>
      <c r="C12" s="3">
        <v>11690000</v>
      </c>
      <c r="D12" s="39">
        <v>11690000</v>
      </c>
      <c r="E12" s="40">
        <v>11390000</v>
      </c>
      <c r="F12" s="39">
        <v>11590000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2">
        <v>13790000</v>
      </c>
      <c r="D14" s="3">
        <v>13790000</v>
      </c>
      <c r="E14" s="40">
        <v>13652000</v>
      </c>
      <c r="F14" s="34">
        <v>13790000</v>
      </c>
      <c r="G14" s="4">
        <v>13690000</v>
      </c>
    </row>
    <row r="15" spans="1:12" x14ac:dyDescent="0.2">
      <c r="A15" t="s">
        <v>139</v>
      </c>
      <c r="B15" s="3"/>
      <c r="C15" s="43">
        <v>9990000</v>
      </c>
      <c r="D15" s="3">
        <v>9890000</v>
      </c>
      <c r="E15" s="34">
        <v>9395000</v>
      </c>
      <c r="F15" s="34">
        <v>9790000</v>
      </c>
      <c r="G15" s="34">
        <v>9590000</v>
      </c>
      <c r="J15" t="s">
        <v>140</v>
      </c>
      <c r="K15" t="s">
        <v>141</v>
      </c>
      <c r="L15" s="35" t="b">
        <v>1</v>
      </c>
    </row>
    <row r="16" spans="1:12" x14ac:dyDescent="0.2">
      <c r="A16" t="s">
        <v>142</v>
      </c>
      <c r="B16" s="3"/>
      <c r="C16" s="25">
        <v>16490000</v>
      </c>
      <c r="D16" s="3">
        <v>16590000</v>
      </c>
      <c r="E16" s="40">
        <v>16325000</v>
      </c>
      <c r="F16" s="34">
        <v>16390000</v>
      </c>
      <c r="G16" s="4">
        <v>16490000</v>
      </c>
      <c r="J16" t="s">
        <v>2</v>
      </c>
      <c r="K16" t="s">
        <v>180</v>
      </c>
      <c r="L16" s="35" t="b">
        <v>1</v>
      </c>
    </row>
    <row r="17" spans="1:12" x14ac:dyDescent="0.2">
      <c r="A17" t="s">
        <v>144</v>
      </c>
      <c r="B17" s="25"/>
      <c r="C17" s="25">
        <v>22490000</v>
      </c>
      <c r="D17" s="25">
        <v>22390000</v>
      </c>
      <c r="E17" s="40">
        <v>21290000</v>
      </c>
      <c r="F17" s="39">
        <v>21990000</v>
      </c>
      <c r="G17" s="4">
        <v>21790000</v>
      </c>
      <c r="J17" t="s">
        <v>6</v>
      </c>
      <c r="K17" t="s">
        <v>145</v>
      </c>
      <c r="L17" s="35" t="b">
        <v>1</v>
      </c>
    </row>
    <row r="18" spans="1:12" x14ac:dyDescent="0.2">
      <c r="A18" t="s">
        <v>146</v>
      </c>
      <c r="B18" s="25"/>
      <c r="C18" s="3">
        <v>27090000</v>
      </c>
      <c r="D18" s="3">
        <v>26990000</v>
      </c>
      <c r="E18" s="34">
        <v>26990000</v>
      </c>
      <c r="F18" s="34">
        <v>26890000</v>
      </c>
      <c r="G18" s="34">
        <v>26490000</v>
      </c>
      <c r="J18" t="s">
        <v>3</v>
      </c>
      <c r="K18" t="s">
        <v>143</v>
      </c>
      <c r="L18" s="35" t="b">
        <v>1</v>
      </c>
    </row>
    <row r="19" spans="1:12" x14ac:dyDescent="0.2">
      <c r="A19" t="s">
        <v>148</v>
      </c>
      <c r="B19" s="3"/>
      <c r="C19" s="3">
        <v>36590000</v>
      </c>
      <c r="D19" s="25">
        <v>36590000</v>
      </c>
      <c r="E19" s="40">
        <v>35990000</v>
      </c>
      <c r="F19" s="39">
        <v>36990000</v>
      </c>
      <c r="G19" s="4">
        <v>36390000</v>
      </c>
      <c r="J19" t="s">
        <v>149</v>
      </c>
      <c r="K19" t="s">
        <v>150</v>
      </c>
      <c r="L19" s="35" t="b">
        <v>1</v>
      </c>
    </row>
    <row r="20" spans="1:12" x14ac:dyDescent="0.2">
      <c r="A20" t="s">
        <v>209</v>
      </c>
      <c r="B20" s="25"/>
      <c r="C20" s="43">
        <v>5220000</v>
      </c>
      <c r="D20" s="25">
        <v>5090000</v>
      </c>
      <c r="E20" s="40">
        <v>4445000</v>
      </c>
      <c r="F20" s="39">
        <v>5190000</v>
      </c>
      <c r="G20" s="34">
        <v>5090000</v>
      </c>
    </row>
    <row r="21" spans="1:12" x14ac:dyDescent="0.2">
      <c r="A21" t="s">
        <v>210</v>
      </c>
      <c r="B21" s="25"/>
      <c r="C21" s="25">
        <v>7090000</v>
      </c>
      <c r="D21" s="25">
        <v>7090000</v>
      </c>
      <c r="E21" s="40">
        <v>6227000</v>
      </c>
      <c r="F21" s="39">
        <v>6690000</v>
      </c>
      <c r="G21" s="34">
        <v>6590000</v>
      </c>
    </row>
    <row r="22" spans="1:12" x14ac:dyDescent="0.2">
      <c r="A22" t="s">
        <v>211</v>
      </c>
      <c r="B22" s="25"/>
      <c r="C22" s="25">
        <v>5820000</v>
      </c>
      <c r="D22" s="25">
        <v>5790000</v>
      </c>
      <c r="E22" s="40">
        <v>5435000</v>
      </c>
      <c r="F22" s="39">
        <v>5890000</v>
      </c>
      <c r="G22" s="4">
        <v>5890000</v>
      </c>
    </row>
    <row r="23" spans="1:12" x14ac:dyDescent="0.2">
      <c r="A23" t="s">
        <v>212</v>
      </c>
      <c r="B23" s="25"/>
      <c r="C23" s="25">
        <v>7890000</v>
      </c>
      <c r="D23" s="25">
        <v>7890000</v>
      </c>
      <c r="E23" s="40">
        <v>6920000</v>
      </c>
      <c r="F23" s="39">
        <v>7690000</v>
      </c>
      <c r="G23" s="4">
        <v>7690000</v>
      </c>
    </row>
    <row r="24" spans="1:12" x14ac:dyDescent="0.2">
      <c r="A24" t="s">
        <v>195</v>
      </c>
      <c r="B24" s="25"/>
      <c r="C24" s="25">
        <v>8480000</v>
      </c>
      <c r="D24" s="25">
        <v>8390000</v>
      </c>
      <c r="E24" s="40">
        <v>8405000</v>
      </c>
      <c r="F24" s="39">
        <v>8450000</v>
      </c>
      <c r="G24" s="34">
        <v>8390000</v>
      </c>
    </row>
    <row r="25" spans="1:12" x14ac:dyDescent="0.2">
      <c r="A25" t="s">
        <v>196</v>
      </c>
      <c r="B25" s="25"/>
      <c r="C25" s="25">
        <v>13390000</v>
      </c>
      <c r="D25" s="25">
        <v>12690000</v>
      </c>
      <c r="E25" s="40">
        <v>11870000</v>
      </c>
      <c r="F25" s="39">
        <v>12990000</v>
      </c>
      <c r="G25" s="34">
        <v>12690000</v>
      </c>
    </row>
    <row r="26" spans="1:12" x14ac:dyDescent="0.2">
      <c r="A26" t="s">
        <v>197</v>
      </c>
      <c r="B26" s="25"/>
      <c r="C26" s="25">
        <v>9280000</v>
      </c>
      <c r="D26" s="25">
        <v>9490000</v>
      </c>
      <c r="E26" s="40">
        <v>8900000</v>
      </c>
      <c r="F26" s="39">
        <v>9490000</v>
      </c>
      <c r="G26" s="34">
        <v>9080000</v>
      </c>
    </row>
    <row r="27" spans="1:12" x14ac:dyDescent="0.2">
      <c r="A27" t="s">
        <v>199</v>
      </c>
      <c r="B27" s="3"/>
      <c r="C27" s="25">
        <v>13990000</v>
      </c>
      <c r="D27" s="25">
        <v>13690000</v>
      </c>
      <c r="E27" s="40">
        <v>12583000</v>
      </c>
      <c r="F27" s="39">
        <v>13890000</v>
      </c>
      <c r="G27" s="4">
        <v>13590000</v>
      </c>
    </row>
    <row r="28" spans="1:12" x14ac:dyDescent="0.2">
      <c r="A28" t="s">
        <v>119</v>
      </c>
      <c r="B28" s="25"/>
      <c r="C28" s="25">
        <v>22490000</v>
      </c>
      <c r="D28" s="25">
        <v>21990000</v>
      </c>
      <c r="E28" s="40">
        <v>21790000</v>
      </c>
      <c r="F28" s="40">
        <v>21990000</v>
      </c>
      <c r="G28" s="4">
        <v>22990000</v>
      </c>
    </row>
    <row r="29" spans="1:12" x14ac:dyDescent="0.2">
      <c r="A29" t="s">
        <v>120</v>
      </c>
      <c r="B29" s="3"/>
      <c r="C29" s="25">
        <v>5390000</v>
      </c>
      <c r="D29" s="39">
        <v>5390000</v>
      </c>
      <c r="E29" s="40">
        <v>5138000</v>
      </c>
      <c r="F29" s="40">
        <v>5390000</v>
      </c>
      <c r="G29" s="4">
        <v>5250000</v>
      </c>
    </row>
    <row r="30" spans="1:12" x14ac:dyDescent="0.2">
      <c r="A30" t="s">
        <v>162</v>
      </c>
      <c r="B30" s="3"/>
      <c r="C30" s="43">
        <v>4590000</v>
      </c>
      <c r="D30" s="40">
        <v>4390000</v>
      </c>
      <c r="E30" s="40">
        <v>4247000</v>
      </c>
      <c r="F30" s="40">
        <v>4390000</v>
      </c>
      <c r="G30" s="4">
        <v>4350000</v>
      </c>
    </row>
    <row r="31" spans="1:12" x14ac:dyDescent="0.2">
      <c r="A31" t="s">
        <v>163</v>
      </c>
      <c r="B31" s="3"/>
      <c r="C31" s="25">
        <v>3090000</v>
      </c>
      <c r="D31" s="40">
        <v>3090000</v>
      </c>
      <c r="E31" s="40">
        <v>2990000</v>
      </c>
      <c r="F31" s="40">
        <v>3090000</v>
      </c>
      <c r="G31" s="4">
        <v>3050000</v>
      </c>
    </row>
    <row r="32" spans="1:12" x14ac:dyDescent="0.2">
      <c r="A32" t="s">
        <v>123</v>
      </c>
      <c r="B32" s="3"/>
      <c r="C32" s="25">
        <v>17490000</v>
      </c>
      <c r="D32" s="39">
        <v>16990000</v>
      </c>
      <c r="E32" s="37"/>
      <c r="F32" s="39">
        <v>17190000</v>
      </c>
      <c r="G32" s="4">
        <v>16490000</v>
      </c>
    </row>
    <row r="33" spans="1:7" x14ac:dyDescent="0.2">
      <c r="A33" t="s">
        <v>165</v>
      </c>
      <c r="B33" s="25"/>
      <c r="C33" s="3">
        <v>21090000</v>
      </c>
      <c r="D33" s="3">
        <v>21190000</v>
      </c>
      <c r="E33" s="37"/>
      <c r="F33" s="34">
        <v>20890000</v>
      </c>
      <c r="G33" s="34">
        <v>20590000</v>
      </c>
    </row>
    <row r="34" spans="1:7" x14ac:dyDescent="0.2">
      <c r="A34" t="s">
        <v>214</v>
      </c>
      <c r="B34" s="3"/>
      <c r="C34" s="25">
        <v>24190000</v>
      </c>
      <c r="D34" s="39">
        <v>23990000</v>
      </c>
      <c r="E34" s="37"/>
      <c r="F34" s="39">
        <v>24690000</v>
      </c>
      <c r="G34" s="4">
        <v>25290000</v>
      </c>
    </row>
    <row r="35" spans="1:7" x14ac:dyDescent="0.2">
      <c r="A35" t="s">
        <v>166</v>
      </c>
      <c r="B35" s="3"/>
      <c r="C35" s="43">
        <v>26990000</v>
      </c>
      <c r="D35" s="39">
        <v>26690000</v>
      </c>
      <c r="E35" s="37"/>
      <c r="F35" s="34">
        <v>25990000</v>
      </c>
      <c r="G35" s="34">
        <v>25890000</v>
      </c>
    </row>
    <row r="36" spans="1:7" x14ac:dyDescent="0.2">
      <c r="A36" t="s">
        <v>167</v>
      </c>
      <c r="B36" s="25"/>
      <c r="C36" s="39">
        <v>31990000</v>
      </c>
      <c r="D36" s="25">
        <v>31890000</v>
      </c>
      <c r="E36" s="37"/>
      <c r="F36" s="39">
        <v>31990000</v>
      </c>
      <c r="G36" s="4">
        <v>31990000</v>
      </c>
    </row>
    <row r="37" spans="1:7" x14ac:dyDescent="0.2">
      <c r="A37" t="s">
        <v>168</v>
      </c>
      <c r="B37" s="25"/>
      <c r="C37" s="25">
        <v>39590000</v>
      </c>
      <c r="D37" s="25">
        <v>39590000</v>
      </c>
      <c r="E37" s="37"/>
      <c r="F37" s="40">
        <v>39290000</v>
      </c>
      <c r="G37" s="39">
        <v>39390000</v>
      </c>
    </row>
  </sheetData>
  <pageMargins left="0.7" right="0.7" top="0.75" bottom="0.75" header="0.3" footer="0.3"/>
  <pageSetup paperSize="9" orientation="portrait" horizontalDpi="0" verticalDpi="0"/>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B436-9114-4AFC-B164-636388C5C7C1}">
  <dimension ref="A1:L37"/>
  <sheetViews>
    <sheetView zoomScale="125"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16127000</v>
      </c>
      <c r="F2" s="40">
        <v>16190000</v>
      </c>
      <c r="G2" s="40">
        <v>15990000</v>
      </c>
    </row>
    <row r="3" spans="1:12" x14ac:dyDescent="0.2">
      <c r="A3" t="s">
        <v>134</v>
      </c>
      <c r="B3" s="25"/>
      <c r="C3" s="25">
        <v>19090000</v>
      </c>
      <c r="D3" s="43">
        <v>18990000</v>
      </c>
      <c r="E3" s="40">
        <v>18490000</v>
      </c>
      <c r="F3" s="38">
        <v>18890000</v>
      </c>
      <c r="G3" s="38">
        <v>18690000</v>
      </c>
    </row>
    <row r="4" spans="1:12" x14ac:dyDescent="0.2">
      <c r="A4" t="s">
        <v>135</v>
      </c>
      <c r="B4" s="3"/>
      <c r="C4" s="25">
        <v>22190000</v>
      </c>
      <c r="D4" s="42">
        <v>22090000</v>
      </c>
      <c r="E4" s="40">
        <v>21690000</v>
      </c>
      <c r="F4" s="40">
        <v>22190000</v>
      </c>
      <c r="G4" s="38">
        <v>21890000</v>
      </c>
    </row>
    <row r="5" spans="1:12" x14ac:dyDescent="0.2">
      <c r="A5" t="s">
        <v>136</v>
      </c>
      <c r="B5" s="25"/>
      <c r="C5" s="25">
        <v>25090000</v>
      </c>
      <c r="D5" s="42">
        <v>24990000</v>
      </c>
      <c r="E5" s="40">
        <v>24290000</v>
      </c>
      <c r="F5" s="40">
        <v>24990000</v>
      </c>
      <c r="G5" s="40">
        <v>24690000</v>
      </c>
    </row>
    <row r="6" spans="1:12" x14ac:dyDescent="0.2">
      <c r="A6" t="s">
        <v>137</v>
      </c>
      <c r="B6" s="3"/>
      <c r="C6" s="25">
        <v>30590000</v>
      </c>
      <c r="D6" s="43">
        <v>30490000</v>
      </c>
      <c r="E6" s="40">
        <v>29990000</v>
      </c>
      <c r="F6" s="38">
        <v>30290000</v>
      </c>
      <c r="G6" s="38">
        <v>29990000</v>
      </c>
    </row>
    <row r="7" spans="1:12" x14ac:dyDescent="0.2">
      <c r="A7" t="s">
        <v>102</v>
      </c>
      <c r="B7" s="25"/>
      <c r="C7" s="25">
        <v>15890000</v>
      </c>
      <c r="D7" s="43">
        <v>15790000</v>
      </c>
      <c r="E7" s="40">
        <v>15490000</v>
      </c>
      <c r="F7" s="38">
        <v>15590000</v>
      </c>
      <c r="G7" s="38">
        <v>15390000</v>
      </c>
    </row>
    <row r="8" spans="1:12" x14ac:dyDescent="0.2">
      <c r="A8" t="s">
        <v>103</v>
      </c>
      <c r="B8" s="25"/>
      <c r="C8" s="25">
        <v>19390000</v>
      </c>
      <c r="D8" s="43">
        <v>19390000</v>
      </c>
      <c r="E8" s="40">
        <v>18990000</v>
      </c>
      <c r="F8" s="38">
        <v>19090000</v>
      </c>
      <c r="G8" s="40">
        <v>18990000</v>
      </c>
    </row>
    <row r="9" spans="1:12" x14ac:dyDescent="0.2">
      <c r="A9" t="s">
        <v>105</v>
      </c>
      <c r="B9" s="3"/>
      <c r="C9" s="25">
        <v>29990000</v>
      </c>
      <c r="D9" s="25">
        <v>28490000</v>
      </c>
      <c r="E9" s="40" t="s">
        <v>31</v>
      </c>
      <c r="F9" s="40">
        <v>28690000</v>
      </c>
      <c r="G9" s="40">
        <v>27990000</v>
      </c>
    </row>
    <row r="10" spans="1:12" x14ac:dyDescent="0.2">
      <c r="A10" t="s">
        <v>34</v>
      </c>
      <c r="B10" s="3"/>
      <c r="C10" s="43">
        <v>17990000</v>
      </c>
      <c r="D10" s="25">
        <v>18490000</v>
      </c>
      <c r="E10" s="40">
        <v>18990000</v>
      </c>
      <c r="F10" s="43" t="s">
        <v>31</v>
      </c>
      <c r="G10" s="4">
        <v>17490000</v>
      </c>
    </row>
    <row r="11" spans="1:12" x14ac:dyDescent="0.2">
      <c r="A11" t="s">
        <v>40</v>
      </c>
      <c r="B11" s="25"/>
      <c r="C11" s="25">
        <v>12690000</v>
      </c>
      <c r="D11" s="40">
        <v>12690000</v>
      </c>
      <c r="E11" s="40">
        <v>12690000</v>
      </c>
      <c r="F11" s="34">
        <v>12490000</v>
      </c>
      <c r="G11" s="4">
        <v>12490000</v>
      </c>
    </row>
    <row r="12" spans="1:12" x14ac:dyDescent="0.2">
      <c r="A12" t="s">
        <v>37</v>
      </c>
      <c r="B12" s="3"/>
      <c r="C12" s="25">
        <v>11690000</v>
      </c>
      <c r="D12" s="39">
        <v>11690000</v>
      </c>
      <c r="E12" s="40">
        <v>11390000</v>
      </c>
      <c r="F12" s="39">
        <v>11590000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3">
        <v>13790000</v>
      </c>
      <c r="D14" s="25">
        <v>13790000</v>
      </c>
      <c r="E14" s="40">
        <v>13652000</v>
      </c>
      <c r="F14" s="39">
        <v>13790000</v>
      </c>
      <c r="G14" s="4">
        <v>13690000</v>
      </c>
    </row>
    <row r="15" spans="1:12" x14ac:dyDescent="0.2">
      <c r="A15" t="s">
        <v>139</v>
      </c>
      <c r="B15" s="3"/>
      <c r="C15" s="43">
        <v>9990000</v>
      </c>
      <c r="D15" s="25">
        <v>9890000</v>
      </c>
      <c r="E15" s="39">
        <v>9395000</v>
      </c>
      <c r="F15" s="34">
        <v>9590000</v>
      </c>
      <c r="G15" s="4">
        <v>9590000</v>
      </c>
      <c r="J15" t="s">
        <v>140</v>
      </c>
      <c r="K15" t="s">
        <v>141</v>
      </c>
      <c r="L15" s="35" t="b">
        <v>1</v>
      </c>
    </row>
    <row r="16" spans="1:12" x14ac:dyDescent="0.2">
      <c r="A16" t="s">
        <v>142</v>
      </c>
      <c r="B16" s="3"/>
      <c r="C16" s="25">
        <v>16490000</v>
      </c>
      <c r="D16" s="25">
        <v>16590000</v>
      </c>
      <c r="E16" s="40">
        <v>16325000</v>
      </c>
      <c r="F16" s="34">
        <v>16290000</v>
      </c>
      <c r="G16" s="3">
        <v>16290000</v>
      </c>
      <c r="J16" t="s">
        <v>2</v>
      </c>
      <c r="K16" t="s">
        <v>180</v>
      </c>
      <c r="L16" s="35" t="b">
        <v>1</v>
      </c>
    </row>
    <row r="17" spans="1:12" x14ac:dyDescent="0.2">
      <c r="A17" t="s">
        <v>144</v>
      </c>
      <c r="B17" s="25"/>
      <c r="C17" s="25">
        <v>22490000</v>
      </c>
      <c r="D17" s="25">
        <v>22390000</v>
      </c>
      <c r="E17" s="40">
        <v>21290000</v>
      </c>
      <c r="F17" s="39">
        <v>21990000</v>
      </c>
      <c r="G17" s="4">
        <v>21790000</v>
      </c>
      <c r="J17" t="s">
        <v>6</v>
      </c>
      <c r="K17" t="s">
        <v>145</v>
      </c>
      <c r="L17" s="35" t="b">
        <v>1</v>
      </c>
    </row>
    <row r="18" spans="1:12" x14ac:dyDescent="0.2">
      <c r="A18" t="s">
        <v>146</v>
      </c>
      <c r="B18" s="25"/>
      <c r="C18" s="25">
        <v>27090000</v>
      </c>
      <c r="D18" s="25">
        <v>26990000</v>
      </c>
      <c r="E18" s="39">
        <v>26990000</v>
      </c>
      <c r="F18" s="39">
        <v>26890000</v>
      </c>
      <c r="G18" s="4">
        <v>26490000</v>
      </c>
      <c r="J18" t="s">
        <v>3</v>
      </c>
      <c r="K18" t="s">
        <v>143</v>
      </c>
      <c r="L18" s="35" t="b">
        <v>1</v>
      </c>
    </row>
    <row r="19" spans="1:12" x14ac:dyDescent="0.2">
      <c r="A19" t="s">
        <v>148</v>
      </c>
      <c r="B19" s="3"/>
      <c r="C19" s="25">
        <v>36590000</v>
      </c>
      <c r="D19" s="25">
        <v>36590000</v>
      </c>
      <c r="E19" s="40">
        <v>35990000</v>
      </c>
      <c r="F19" s="39">
        <v>36990000</v>
      </c>
      <c r="G19" s="4">
        <v>36390000</v>
      </c>
      <c r="J19" t="s">
        <v>149</v>
      </c>
      <c r="K19" t="s">
        <v>150</v>
      </c>
      <c r="L19" s="35" t="b">
        <v>1</v>
      </c>
    </row>
    <row r="20" spans="1:12" x14ac:dyDescent="0.2">
      <c r="A20" t="s">
        <v>209</v>
      </c>
      <c r="B20" s="25"/>
      <c r="C20" s="42">
        <v>5990000</v>
      </c>
      <c r="D20" s="3">
        <v>5790000</v>
      </c>
      <c r="E20" s="40">
        <v>5732000</v>
      </c>
      <c r="F20" s="34">
        <v>5790000</v>
      </c>
      <c r="G20" s="4">
        <v>5090000</v>
      </c>
    </row>
    <row r="21" spans="1:12" x14ac:dyDescent="0.2">
      <c r="A21" t="s">
        <v>210</v>
      </c>
      <c r="B21" s="25"/>
      <c r="C21" s="25">
        <v>7090000</v>
      </c>
      <c r="D21" s="25">
        <v>7090000</v>
      </c>
      <c r="E21" s="40">
        <v>5490000</v>
      </c>
      <c r="F21" s="39">
        <v>6690000</v>
      </c>
      <c r="G21" s="4">
        <v>6590000</v>
      </c>
    </row>
    <row r="22" spans="1:12" x14ac:dyDescent="0.2">
      <c r="A22" t="s">
        <v>211</v>
      </c>
      <c r="B22" s="25"/>
      <c r="C22" s="3">
        <v>6590000</v>
      </c>
      <c r="D22" s="3">
        <v>6590000</v>
      </c>
      <c r="E22" s="40">
        <v>6495000</v>
      </c>
      <c r="F22" s="39">
        <v>5890000</v>
      </c>
      <c r="G22" s="4">
        <v>5890000</v>
      </c>
    </row>
    <row r="23" spans="1:12" x14ac:dyDescent="0.2">
      <c r="A23" t="s">
        <v>212</v>
      </c>
      <c r="B23" s="25"/>
      <c r="C23" s="25">
        <v>7890000</v>
      </c>
      <c r="D23" s="25">
        <v>7890000</v>
      </c>
      <c r="E23" s="38">
        <v>7712000</v>
      </c>
      <c r="F23" s="39">
        <v>7690000</v>
      </c>
      <c r="G23" s="4">
        <v>7690000</v>
      </c>
    </row>
    <row r="24" spans="1:12" x14ac:dyDescent="0.2">
      <c r="A24" t="s">
        <v>195</v>
      </c>
      <c r="B24" s="25"/>
      <c r="C24" s="3">
        <v>10790000</v>
      </c>
      <c r="D24" s="3">
        <v>10690000</v>
      </c>
      <c r="E24" s="38">
        <v>10187000</v>
      </c>
      <c r="F24" s="34">
        <v>10390000</v>
      </c>
      <c r="G24" s="4">
        <v>8390000</v>
      </c>
    </row>
    <row r="25" spans="1:12" x14ac:dyDescent="0.2">
      <c r="A25" t="s">
        <v>196</v>
      </c>
      <c r="B25" s="25"/>
      <c r="C25" s="25">
        <v>13390000</v>
      </c>
      <c r="D25" s="25">
        <v>12690000</v>
      </c>
      <c r="E25" s="38">
        <v>12860000</v>
      </c>
      <c r="F25" s="39">
        <v>12990000</v>
      </c>
      <c r="G25" s="34">
        <v>12890000</v>
      </c>
    </row>
    <row r="26" spans="1:12" x14ac:dyDescent="0.2">
      <c r="A26" t="s">
        <v>197</v>
      </c>
      <c r="B26" s="25"/>
      <c r="C26" s="3">
        <v>11590000</v>
      </c>
      <c r="D26" s="3">
        <v>11490000</v>
      </c>
      <c r="E26" s="38">
        <v>10880000</v>
      </c>
      <c r="F26" s="34">
        <v>11590000</v>
      </c>
      <c r="G26" s="34">
        <v>9350000</v>
      </c>
    </row>
    <row r="27" spans="1:12" x14ac:dyDescent="0.2">
      <c r="A27" t="s">
        <v>199</v>
      </c>
      <c r="B27" s="3"/>
      <c r="C27" s="25">
        <v>13990000</v>
      </c>
      <c r="D27" s="25">
        <v>13690000</v>
      </c>
      <c r="E27" s="38">
        <v>13553000</v>
      </c>
      <c r="F27" s="39">
        <v>13890000</v>
      </c>
      <c r="G27" s="4">
        <v>13590000</v>
      </c>
    </row>
    <row r="28" spans="1:12" x14ac:dyDescent="0.2">
      <c r="A28" t="s">
        <v>119</v>
      </c>
      <c r="B28" s="25"/>
      <c r="C28" s="25">
        <v>22490000</v>
      </c>
      <c r="D28" s="25">
        <v>21990000</v>
      </c>
      <c r="E28" s="38">
        <v>21990000</v>
      </c>
      <c r="F28" s="40">
        <v>21990000</v>
      </c>
      <c r="G28" s="4">
        <v>22990000</v>
      </c>
    </row>
    <row r="29" spans="1:12" x14ac:dyDescent="0.2">
      <c r="A29" t="s">
        <v>120</v>
      </c>
      <c r="B29" s="3"/>
      <c r="C29" s="3">
        <v>5690000</v>
      </c>
      <c r="D29" s="34">
        <v>5590000</v>
      </c>
      <c r="E29" s="38">
        <v>5633000</v>
      </c>
      <c r="F29" s="38">
        <v>5690000</v>
      </c>
      <c r="G29" s="3">
        <v>5590000</v>
      </c>
    </row>
    <row r="30" spans="1:12" x14ac:dyDescent="0.2">
      <c r="A30" t="s">
        <v>162</v>
      </c>
      <c r="B30" s="3"/>
      <c r="C30" s="42">
        <v>4690000</v>
      </c>
      <c r="D30" s="38">
        <v>4490000</v>
      </c>
      <c r="E30" s="38">
        <v>4445000</v>
      </c>
      <c r="F30" s="38">
        <v>4590000</v>
      </c>
      <c r="G30" s="34">
        <v>4590000</v>
      </c>
    </row>
    <row r="31" spans="1:12" x14ac:dyDescent="0.2">
      <c r="A31" t="s">
        <v>163</v>
      </c>
      <c r="B31" s="3"/>
      <c r="C31" s="3">
        <v>3390000</v>
      </c>
      <c r="D31" s="38">
        <v>3190000</v>
      </c>
      <c r="E31" s="38">
        <v>3190000</v>
      </c>
      <c r="F31" s="38">
        <v>3290000</v>
      </c>
      <c r="G31" s="34">
        <v>3290000</v>
      </c>
    </row>
    <row r="32" spans="1:12" x14ac:dyDescent="0.2">
      <c r="A32" t="s">
        <v>123</v>
      </c>
      <c r="B32" s="3"/>
      <c r="C32" s="3">
        <v>17190000</v>
      </c>
      <c r="D32" s="39">
        <v>16990000</v>
      </c>
      <c r="E32" s="37"/>
      <c r="F32" s="39">
        <v>17190000</v>
      </c>
      <c r="G32" s="4">
        <v>16490000</v>
      </c>
    </row>
    <row r="33" spans="1:7" x14ac:dyDescent="0.2">
      <c r="A33" t="s">
        <v>165</v>
      </c>
      <c r="B33" s="25"/>
      <c r="C33" s="25">
        <v>21090000</v>
      </c>
      <c r="D33" s="3">
        <v>21090000</v>
      </c>
      <c r="E33" s="37"/>
      <c r="F33" s="39">
        <v>20890000</v>
      </c>
      <c r="G33" s="4">
        <v>20590000</v>
      </c>
    </row>
    <row r="34" spans="1:7" x14ac:dyDescent="0.2">
      <c r="A34" t="s">
        <v>214</v>
      </c>
      <c r="B34" s="3"/>
      <c r="C34" s="25">
        <v>24190000</v>
      </c>
      <c r="D34" s="39">
        <v>23990000</v>
      </c>
      <c r="E34" s="37"/>
      <c r="F34" s="39">
        <v>24690000</v>
      </c>
      <c r="G34" s="4">
        <v>25290000</v>
      </c>
    </row>
    <row r="35" spans="1:7" x14ac:dyDescent="0.2">
      <c r="A35" t="s">
        <v>166</v>
      </c>
      <c r="B35" s="3"/>
      <c r="C35" s="43">
        <v>26990000</v>
      </c>
      <c r="D35" s="39">
        <v>26690000</v>
      </c>
      <c r="E35" s="37"/>
      <c r="F35" s="34">
        <v>26490000</v>
      </c>
      <c r="G35" s="4">
        <v>25890000</v>
      </c>
    </row>
    <row r="36" spans="1:7" x14ac:dyDescent="0.2">
      <c r="A36" t="s">
        <v>167</v>
      </c>
      <c r="B36" s="25"/>
      <c r="C36" s="39">
        <v>31990000</v>
      </c>
      <c r="D36" s="25">
        <v>31890000</v>
      </c>
      <c r="E36" s="37"/>
      <c r="F36" s="39">
        <v>31990000</v>
      </c>
      <c r="G36" s="4">
        <v>31990000</v>
      </c>
    </row>
    <row r="37" spans="1:7" x14ac:dyDescent="0.2">
      <c r="A37" t="s">
        <v>168</v>
      </c>
      <c r="B37" s="25"/>
      <c r="C37" s="25">
        <v>39590000</v>
      </c>
      <c r="D37" s="25">
        <v>39590000</v>
      </c>
      <c r="E37" s="37"/>
      <c r="F37" s="40">
        <v>39290000</v>
      </c>
      <c r="G37" s="39">
        <v>39390000</v>
      </c>
    </row>
  </sheetData>
  <pageMargins left="0.7" right="0.7" top="0.75" bottom="0.75" header="0.3" footer="0.3"/>
  <pageSetup paperSize="9" orientation="portrait" horizontalDpi="0" verticalDpi="0"/>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A173-C59D-4EFB-81B1-CD257FAE52C1}">
  <dimension ref="A1:L37"/>
  <sheetViews>
    <sheetView zoomScale="120"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16127000</v>
      </c>
      <c r="F2" s="40">
        <v>16190000</v>
      </c>
      <c r="G2" s="40">
        <v>15990000</v>
      </c>
    </row>
    <row r="3" spans="1:12" x14ac:dyDescent="0.2">
      <c r="A3" t="s">
        <v>134</v>
      </c>
      <c r="B3" s="25"/>
      <c r="C3" s="25">
        <v>19090000</v>
      </c>
      <c r="D3" s="43">
        <v>18990000</v>
      </c>
      <c r="E3" s="40">
        <v>18490000</v>
      </c>
      <c r="F3" s="40">
        <v>18890000</v>
      </c>
      <c r="G3" s="40">
        <v>18690000</v>
      </c>
    </row>
    <row r="4" spans="1:12" x14ac:dyDescent="0.2">
      <c r="A4" t="s">
        <v>135</v>
      </c>
      <c r="B4" s="3"/>
      <c r="C4" s="25">
        <v>22190000</v>
      </c>
      <c r="D4" s="43">
        <v>22090000</v>
      </c>
      <c r="E4" s="40">
        <v>21690000</v>
      </c>
      <c r="F4" s="40">
        <v>22190000</v>
      </c>
      <c r="G4" s="40">
        <v>21890000</v>
      </c>
    </row>
    <row r="5" spans="1:12" x14ac:dyDescent="0.2">
      <c r="A5" t="s">
        <v>136</v>
      </c>
      <c r="B5" s="25"/>
      <c r="C5" s="25">
        <v>25090000</v>
      </c>
      <c r="D5" s="43">
        <v>24990000</v>
      </c>
      <c r="E5" s="40">
        <v>24290000</v>
      </c>
      <c r="F5" s="40">
        <v>24990000</v>
      </c>
      <c r="G5" s="40">
        <v>24690000</v>
      </c>
    </row>
    <row r="6" spans="1:12" x14ac:dyDescent="0.2">
      <c r="A6" t="s">
        <v>137</v>
      </c>
      <c r="B6" s="3"/>
      <c r="C6" s="25">
        <v>30590000</v>
      </c>
      <c r="D6" s="43">
        <v>30490000</v>
      </c>
      <c r="E6" s="40">
        <v>29990000</v>
      </c>
      <c r="F6" s="40">
        <v>30290000</v>
      </c>
      <c r="G6" s="40">
        <v>29990000</v>
      </c>
    </row>
    <row r="7" spans="1:12" x14ac:dyDescent="0.2">
      <c r="A7" t="s">
        <v>102</v>
      </c>
      <c r="B7" s="25"/>
      <c r="C7" s="25">
        <v>15890000</v>
      </c>
      <c r="D7" s="42">
        <v>15590000</v>
      </c>
      <c r="E7" s="40">
        <v>15490000</v>
      </c>
      <c r="F7" s="38">
        <v>15590000</v>
      </c>
      <c r="G7" s="40">
        <v>15390000</v>
      </c>
    </row>
    <row r="8" spans="1:12" x14ac:dyDescent="0.2">
      <c r="A8" t="s">
        <v>103</v>
      </c>
      <c r="B8" s="25"/>
      <c r="C8" s="25">
        <v>19390000</v>
      </c>
      <c r="D8" s="43">
        <v>19390000</v>
      </c>
      <c r="E8" s="40">
        <v>18990000</v>
      </c>
      <c r="F8" s="38">
        <v>19290000</v>
      </c>
      <c r="G8" s="40">
        <v>18990000</v>
      </c>
    </row>
    <row r="9" spans="1:12" x14ac:dyDescent="0.2">
      <c r="A9" t="s">
        <v>105</v>
      </c>
      <c r="B9" s="3"/>
      <c r="C9" s="25">
        <v>29990000</v>
      </c>
      <c r="D9" s="25">
        <v>28490000</v>
      </c>
      <c r="E9" s="40" t="s">
        <v>31</v>
      </c>
      <c r="F9" s="40">
        <v>28690000</v>
      </c>
      <c r="G9" s="40">
        <v>27990000</v>
      </c>
    </row>
    <row r="10" spans="1:12" x14ac:dyDescent="0.2">
      <c r="A10" t="s">
        <v>34</v>
      </c>
      <c r="B10" s="3"/>
      <c r="C10" s="40" t="s">
        <v>31</v>
      </c>
      <c r="D10" s="25">
        <v>18490000</v>
      </c>
      <c r="E10" s="40">
        <v>18990000</v>
      </c>
      <c r="F10" s="43" t="s">
        <v>31</v>
      </c>
      <c r="G10" s="4">
        <v>17490000</v>
      </c>
    </row>
    <row r="11" spans="1:12" x14ac:dyDescent="0.2">
      <c r="A11" t="s">
        <v>40</v>
      </c>
      <c r="B11" s="25"/>
      <c r="C11" s="3">
        <v>12790000</v>
      </c>
      <c r="D11" s="40">
        <v>12690000</v>
      </c>
      <c r="E11" s="40">
        <v>12690000</v>
      </c>
      <c r="F11" s="34">
        <v>12590000</v>
      </c>
      <c r="G11" s="4">
        <v>12490000</v>
      </c>
    </row>
    <row r="12" spans="1:12" x14ac:dyDescent="0.2">
      <c r="A12" t="s">
        <v>37</v>
      </c>
      <c r="B12" s="3"/>
      <c r="C12" s="3">
        <v>11790000</v>
      </c>
      <c r="D12" s="39">
        <v>11690000</v>
      </c>
      <c r="E12" s="40">
        <v>11390000</v>
      </c>
      <c r="F12" s="39">
        <v>11590000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2">
        <v>11790000</v>
      </c>
      <c r="D14" s="25">
        <v>13790000</v>
      </c>
      <c r="E14" s="40">
        <v>13652000</v>
      </c>
      <c r="F14" s="39">
        <v>13790000</v>
      </c>
      <c r="G14" s="4">
        <v>13690000</v>
      </c>
    </row>
    <row r="15" spans="1:12" x14ac:dyDescent="0.2">
      <c r="A15" t="s">
        <v>139</v>
      </c>
      <c r="B15" s="3"/>
      <c r="C15" s="42">
        <v>8690000</v>
      </c>
      <c r="D15" s="42">
        <v>8690000</v>
      </c>
      <c r="E15" s="38">
        <v>8405000</v>
      </c>
      <c r="F15" s="34">
        <v>8690000</v>
      </c>
      <c r="G15" s="3">
        <v>8390000</v>
      </c>
      <c r="J15" t="s">
        <v>140</v>
      </c>
      <c r="K15" t="s">
        <v>141</v>
      </c>
      <c r="L15" s="35" t="b">
        <v>1</v>
      </c>
    </row>
    <row r="16" spans="1:12" x14ac:dyDescent="0.2">
      <c r="A16" t="s">
        <v>142</v>
      </c>
      <c r="B16" s="3"/>
      <c r="C16" s="25">
        <v>16490000</v>
      </c>
      <c r="D16" s="42">
        <v>16490000</v>
      </c>
      <c r="E16" s="38">
        <v>16127000</v>
      </c>
      <c r="F16" s="39">
        <v>16290000</v>
      </c>
      <c r="G16" s="3">
        <v>16390000</v>
      </c>
      <c r="J16" t="s">
        <v>2</v>
      </c>
      <c r="K16" t="s">
        <v>180</v>
      </c>
      <c r="L16" s="35" t="b">
        <v>1</v>
      </c>
    </row>
    <row r="17" spans="1:12" x14ac:dyDescent="0.2">
      <c r="A17" t="s">
        <v>144</v>
      </c>
      <c r="B17" s="25"/>
      <c r="C17" s="25">
        <v>22490000</v>
      </c>
      <c r="D17" s="25">
        <v>22390000</v>
      </c>
      <c r="E17" s="40">
        <v>21290000</v>
      </c>
      <c r="F17" s="39">
        <v>21990000</v>
      </c>
      <c r="G17" s="4">
        <v>21790000</v>
      </c>
      <c r="J17" t="s">
        <v>6</v>
      </c>
      <c r="K17" t="s">
        <v>145</v>
      </c>
      <c r="L17" s="35" t="b">
        <v>1</v>
      </c>
    </row>
    <row r="18" spans="1:12" x14ac:dyDescent="0.2">
      <c r="A18" t="s">
        <v>146</v>
      </c>
      <c r="B18" s="25"/>
      <c r="C18" s="3">
        <v>24990000</v>
      </c>
      <c r="D18" s="42">
        <v>26690000</v>
      </c>
      <c r="E18" s="39">
        <v>26990000</v>
      </c>
      <c r="F18" s="39">
        <v>26890000</v>
      </c>
      <c r="G18" s="3">
        <v>26590000</v>
      </c>
      <c r="J18" t="s">
        <v>3</v>
      </c>
      <c r="K18" t="s">
        <v>143</v>
      </c>
      <c r="L18" s="35" t="b">
        <v>1</v>
      </c>
    </row>
    <row r="19" spans="1:12" x14ac:dyDescent="0.2">
      <c r="A19" t="s">
        <v>148</v>
      </c>
      <c r="B19" s="3"/>
      <c r="C19" s="3">
        <v>33990000</v>
      </c>
      <c r="D19" s="42">
        <v>36490000</v>
      </c>
      <c r="E19" s="40">
        <v>35990000</v>
      </c>
      <c r="F19" s="39">
        <v>36990000</v>
      </c>
      <c r="G19" s="4">
        <v>36390000</v>
      </c>
      <c r="J19" t="s">
        <v>149</v>
      </c>
      <c r="K19" t="s">
        <v>150</v>
      </c>
      <c r="L19" s="35" t="b">
        <v>1</v>
      </c>
    </row>
    <row r="20" spans="1:12" x14ac:dyDescent="0.2">
      <c r="A20" t="s">
        <v>209</v>
      </c>
      <c r="B20" s="25"/>
      <c r="C20" s="42">
        <v>5220000</v>
      </c>
      <c r="D20" s="3">
        <v>5090000</v>
      </c>
      <c r="E20" s="38">
        <v>4940000</v>
      </c>
      <c r="F20" s="34" t="s">
        <v>236</v>
      </c>
      <c r="G20" s="4">
        <v>5090000</v>
      </c>
    </row>
    <row r="21" spans="1:12" x14ac:dyDescent="0.2">
      <c r="A21" t="s">
        <v>210</v>
      </c>
      <c r="B21" s="25"/>
      <c r="C21" s="25">
        <v>7090000</v>
      </c>
      <c r="D21" s="25">
        <v>7090000</v>
      </c>
      <c r="E21" s="38">
        <v>6425000</v>
      </c>
      <c r="F21" s="39">
        <v>6690000</v>
      </c>
      <c r="G21" s="4">
        <v>6590000</v>
      </c>
    </row>
    <row r="22" spans="1:12" x14ac:dyDescent="0.2">
      <c r="A22" t="s">
        <v>211</v>
      </c>
      <c r="B22" s="25"/>
      <c r="C22" s="3">
        <v>5820000</v>
      </c>
      <c r="D22" s="3">
        <v>5790000</v>
      </c>
      <c r="E22" s="38">
        <v>5732000</v>
      </c>
      <c r="F22" s="39">
        <v>5990000</v>
      </c>
      <c r="G22" s="4">
        <v>5890000</v>
      </c>
    </row>
    <row r="23" spans="1:12" x14ac:dyDescent="0.2">
      <c r="A23" t="s">
        <v>212</v>
      </c>
      <c r="B23" s="25"/>
      <c r="C23" s="25">
        <v>7890000</v>
      </c>
      <c r="D23" s="25">
        <v>7890000</v>
      </c>
      <c r="E23" s="38">
        <v>7217000</v>
      </c>
      <c r="F23" s="39">
        <v>7790000</v>
      </c>
      <c r="G23" s="4">
        <v>7690000</v>
      </c>
    </row>
    <row r="24" spans="1:12" x14ac:dyDescent="0.2">
      <c r="A24" t="s">
        <v>195</v>
      </c>
      <c r="B24" s="25"/>
      <c r="C24" s="3">
        <v>8480000</v>
      </c>
      <c r="D24" s="3">
        <v>8390000</v>
      </c>
      <c r="E24" s="38">
        <v>8405000</v>
      </c>
      <c r="F24" s="34" t="s">
        <v>237</v>
      </c>
      <c r="G24" s="4">
        <v>8390000</v>
      </c>
    </row>
    <row r="25" spans="1:12" x14ac:dyDescent="0.2">
      <c r="A25" t="s">
        <v>196</v>
      </c>
      <c r="B25" s="25"/>
      <c r="C25" s="3">
        <v>13090000</v>
      </c>
      <c r="D25" s="25">
        <v>12690000</v>
      </c>
      <c r="E25" s="38">
        <v>11870000</v>
      </c>
      <c r="F25" s="39" t="s">
        <v>238</v>
      </c>
      <c r="G25" s="4">
        <v>12890000</v>
      </c>
    </row>
    <row r="26" spans="1:12" x14ac:dyDescent="0.2">
      <c r="A26" t="s">
        <v>197</v>
      </c>
      <c r="B26" s="25"/>
      <c r="C26" s="3">
        <v>9280000</v>
      </c>
      <c r="D26" s="3">
        <v>9490000</v>
      </c>
      <c r="E26" s="38">
        <v>8900000</v>
      </c>
      <c r="F26" s="34" t="s">
        <v>239</v>
      </c>
      <c r="G26" s="34">
        <v>9190000</v>
      </c>
    </row>
    <row r="27" spans="1:12" x14ac:dyDescent="0.2">
      <c r="A27" t="s">
        <v>199</v>
      </c>
      <c r="B27" s="3"/>
      <c r="C27" s="25">
        <v>13990000</v>
      </c>
      <c r="D27" s="25">
        <v>13690000</v>
      </c>
      <c r="E27" s="38">
        <v>12563000</v>
      </c>
      <c r="F27" s="39">
        <v>13890000</v>
      </c>
      <c r="G27" s="4">
        <v>13590000</v>
      </c>
    </row>
    <row r="28" spans="1:12" x14ac:dyDescent="0.2">
      <c r="A28" t="s">
        <v>119</v>
      </c>
      <c r="B28" s="25"/>
      <c r="C28" s="25">
        <v>22290000</v>
      </c>
      <c r="D28" s="25">
        <v>21990000</v>
      </c>
      <c r="E28" s="40">
        <v>21790000</v>
      </c>
      <c r="F28" s="40">
        <v>21990000</v>
      </c>
      <c r="G28" s="4">
        <v>22990000</v>
      </c>
    </row>
    <row r="29" spans="1:12" x14ac:dyDescent="0.2">
      <c r="A29" t="s">
        <v>120</v>
      </c>
      <c r="B29" s="3"/>
      <c r="C29" s="3">
        <v>5390000</v>
      </c>
      <c r="D29" s="34">
        <v>5390000</v>
      </c>
      <c r="E29" s="3">
        <v>5138000</v>
      </c>
      <c r="F29" s="38">
        <v>5390000</v>
      </c>
      <c r="G29" s="3">
        <v>5390000</v>
      </c>
    </row>
    <row r="30" spans="1:12" x14ac:dyDescent="0.2">
      <c r="A30" t="s">
        <v>162</v>
      </c>
      <c r="B30" s="3"/>
      <c r="C30" s="42">
        <v>4590000</v>
      </c>
      <c r="D30" s="38">
        <v>4390000</v>
      </c>
      <c r="E30" s="3">
        <v>4247000</v>
      </c>
      <c r="F30" s="38">
        <v>4390000</v>
      </c>
      <c r="G30" s="34">
        <v>4390000</v>
      </c>
    </row>
    <row r="31" spans="1:12" x14ac:dyDescent="0.2">
      <c r="A31" t="s">
        <v>163</v>
      </c>
      <c r="B31" s="3"/>
      <c r="C31" s="3">
        <v>3090000</v>
      </c>
      <c r="D31" s="38">
        <v>3090000</v>
      </c>
      <c r="E31" s="3">
        <v>2990000</v>
      </c>
      <c r="F31" s="38">
        <v>3090000</v>
      </c>
      <c r="G31" s="34">
        <v>3190000</v>
      </c>
    </row>
    <row r="32" spans="1:12" x14ac:dyDescent="0.2">
      <c r="A32" t="s">
        <v>123</v>
      </c>
      <c r="B32" s="3"/>
      <c r="C32" s="25">
        <v>17190000</v>
      </c>
      <c r="D32" s="39">
        <v>16990000</v>
      </c>
      <c r="E32" s="37"/>
      <c r="F32" s="39">
        <v>17190000</v>
      </c>
      <c r="G32" s="3">
        <v>16390000</v>
      </c>
    </row>
    <row r="33" spans="1:7" x14ac:dyDescent="0.2">
      <c r="A33" t="s">
        <v>165</v>
      </c>
      <c r="B33" s="25"/>
      <c r="C33" s="25">
        <v>21090000</v>
      </c>
      <c r="D33" s="25">
        <v>21090000</v>
      </c>
      <c r="E33" s="37"/>
      <c r="F33" s="39">
        <v>20890000</v>
      </c>
      <c r="G33" s="4">
        <v>20590000</v>
      </c>
    </row>
    <row r="34" spans="1:7" x14ac:dyDescent="0.2">
      <c r="A34" t="s">
        <v>214</v>
      </c>
      <c r="B34" s="3"/>
      <c r="C34" s="25">
        <v>24190000</v>
      </c>
      <c r="D34" s="39">
        <v>23990000</v>
      </c>
      <c r="E34" s="37"/>
      <c r="F34" s="39">
        <v>24690000</v>
      </c>
      <c r="G34" s="4">
        <v>25290000</v>
      </c>
    </row>
    <row r="35" spans="1:7" x14ac:dyDescent="0.2">
      <c r="A35" t="s">
        <v>166</v>
      </c>
      <c r="B35" s="3"/>
      <c r="C35" s="43">
        <v>26990000</v>
      </c>
      <c r="D35" s="38">
        <v>26490000</v>
      </c>
      <c r="E35" s="37"/>
      <c r="F35" s="34">
        <v>25990000</v>
      </c>
      <c r="G35" s="4">
        <v>25890000</v>
      </c>
    </row>
    <row r="36" spans="1:7" x14ac:dyDescent="0.2">
      <c r="A36" t="s">
        <v>167</v>
      </c>
      <c r="B36" s="25"/>
      <c r="C36" s="39">
        <v>31990000</v>
      </c>
      <c r="D36" s="25">
        <v>31890000</v>
      </c>
      <c r="E36" s="37"/>
      <c r="F36" s="39">
        <v>31990000</v>
      </c>
      <c r="G36" s="4">
        <v>31990000</v>
      </c>
    </row>
    <row r="37" spans="1:7" x14ac:dyDescent="0.2">
      <c r="A37" t="s">
        <v>168</v>
      </c>
      <c r="B37" s="25"/>
      <c r="C37" s="25">
        <v>39590000</v>
      </c>
      <c r="D37" s="25">
        <v>39590000</v>
      </c>
      <c r="E37" s="37"/>
      <c r="F37" s="40">
        <v>39290000</v>
      </c>
      <c r="G37" s="39">
        <v>39390000</v>
      </c>
    </row>
  </sheetData>
  <pageMargins left="0.7" right="0.7" top="0.75" bottom="0.75" header="0.3" footer="0.3"/>
  <pageSetup paperSize="9" orientation="portrait" horizontalDpi="0" verticalDpi="0"/>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E4AF-CE8F-466E-A728-1388FECCEF06}">
  <dimension ref="A1:L37"/>
  <sheetViews>
    <sheetView zoomScaleNormal="12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15990000</v>
      </c>
      <c r="F2" s="40">
        <v>16190000</v>
      </c>
      <c r="G2" s="40">
        <v>15990000</v>
      </c>
    </row>
    <row r="3" spans="1:12" x14ac:dyDescent="0.2">
      <c r="A3" t="s">
        <v>134</v>
      </c>
      <c r="B3" s="25"/>
      <c r="C3" s="25">
        <v>19090000</v>
      </c>
      <c r="D3" s="42">
        <v>18890000</v>
      </c>
      <c r="E3" s="40">
        <v>18490000</v>
      </c>
      <c r="F3" s="40">
        <v>18890000</v>
      </c>
      <c r="G3" s="40">
        <v>18690000</v>
      </c>
    </row>
    <row r="4" spans="1:12" x14ac:dyDescent="0.2">
      <c r="A4" t="s">
        <v>135</v>
      </c>
      <c r="B4" s="3"/>
      <c r="C4" s="34">
        <v>21990000</v>
      </c>
      <c r="D4" s="42">
        <v>21990000</v>
      </c>
      <c r="E4" s="40">
        <v>21690000</v>
      </c>
      <c r="F4" s="38">
        <v>21890000</v>
      </c>
      <c r="G4" s="40">
        <v>21890000</v>
      </c>
    </row>
    <row r="5" spans="1:12" x14ac:dyDescent="0.2">
      <c r="A5" t="s">
        <v>136</v>
      </c>
      <c r="B5" s="25"/>
      <c r="C5" s="25">
        <v>25090000</v>
      </c>
      <c r="D5" s="43">
        <v>24990000</v>
      </c>
      <c r="E5" s="40">
        <v>24290000</v>
      </c>
      <c r="F5" s="40">
        <v>24990000</v>
      </c>
      <c r="G5" s="40">
        <v>24690000</v>
      </c>
    </row>
    <row r="6" spans="1:12" x14ac:dyDescent="0.2">
      <c r="A6" t="s">
        <v>137</v>
      </c>
      <c r="B6" s="3"/>
      <c r="C6" s="25">
        <v>30590000</v>
      </c>
      <c r="D6" s="43">
        <v>30490000</v>
      </c>
      <c r="E6" s="40">
        <v>29990000</v>
      </c>
      <c r="F6" s="40">
        <v>30290000</v>
      </c>
      <c r="G6" s="40">
        <v>29990000</v>
      </c>
    </row>
    <row r="7" spans="1:12" x14ac:dyDescent="0.2">
      <c r="A7" t="s">
        <v>102</v>
      </c>
      <c r="B7" s="25"/>
      <c r="C7" s="25">
        <v>15890000</v>
      </c>
      <c r="D7" s="42">
        <v>15790000</v>
      </c>
      <c r="E7" s="40">
        <v>15490000</v>
      </c>
      <c r="F7" s="40">
        <v>15590000</v>
      </c>
      <c r="G7" s="38">
        <v>15490000</v>
      </c>
    </row>
    <row r="8" spans="1:12" x14ac:dyDescent="0.2">
      <c r="A8" t="s">
        <v>103</v>
      </c>
      <c r="B8" s="25"/>
      <c r="C8" s="25">
        <v>19390000</v>
      </c>
      <c r="D8" s="43">
        <v>19390000</v>
      </c>
      <c r="E8" s="40">
        <v>18990000</v>
      </c>
      <c r="F8" s="38">
        <v>19390000</v>
      </c>
      <c r="G8" s="38">
        <v>18890000</v>
      </c>
    </row>
    <row r="9" spans="1:12" x14ac:dyDescent="0.2">
      <c r="A9" t="s">
        <v>105</v>
      </c>
      <c r="B9" s="3"/>
      <c r="C9" s="25">
        <v>29990000</v>
      </c>
      <c r="D9" s="25">
        <v>28490000</v>
      </c>
      <c r="E9" s="40" t="s">
        <v>31</v>
      </c>
      <c r="F9" s="40">
        <v>28790000</v>
      </c>
      <c r="G9" s="40">
        <v>27990000</v>
      </c>
    </row>
    <row r="10" spans="1:12" x14ac:dyDescent="0.2">
      <c r="A10" t="s">
        <v>34</v>
      </c>
      <c r="B10" s="3"/>
      <c r="C10" s="40" t="s">
        <v>31</v>
      </c>
      <c r="D10" s="25">
        <v>18490000</v>
      </c>
      <c r="E10" s="40">
        <v>18990000</v>
      </c>
      <c r="F10" s="43" t="s">
        <v>31</v>
      </c>
      <c r="G10" s="3">
        <v>17390000</v>
      </c>
    </row>
    <row r="11" spans="1:12" x14ac:dyDescent="0.2">
      <c r="A11" t="s">
        <v>40</v>
      </c>
      <c r="B11" s="25"/>
      <c r="C11" s="39">
        <v>12790000</v>
      </c>
      <c r="D11" s="40">
        <v>12690000</v>
      </c>
      <c r="E11" s="40">
        <v>12690000</v>
      </c>
      <c r="F11" s="34">
        <v>12690000</v>
      </c>
      <c r="G11" s="3">
        <v>12590000</v>
      </c>
    </row>
    <row r="12" spans="1:12" x14ac:dyDescent="0.2">
      <c r="A12" t="s">
        <v>37</v>
      </c>
      <c r="B12" s="3"/>
      <c r="C12" s="39">
        <v>11790000</v>
      </c>
      <c r="D12" s="39">
        <v>11690000</v>
      </c>
      <c r="E12" s="40">
        <v>11390000</v>
      </c>
      <c r="F12" s="39">
        <v>11690000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0">
        <v>11790000</v>
      </c>
      <c r="D14" s="25">
        <v>13790000</v>
      </c>
      <c r="E14" s="40">
        <v>13652000</v>
      </c>
      <c r="F14" s="39">
        <v>13790000</v>
      </c>
      <c r="G14" s="4">
        <v>13690000</v>
      </c>
    </row>
    <row r="15" spans="1:12" x14ac:dyDescent="0.2">
      <c r="A15" t="s">
        <v>139</v>
      </c>
      <c r="B15" s="3"/>
      <c r="C15" s="40">
        <v>11790000</v>
      </c>
      <c r="D15" s="43">
        <v>8690000</v>
      </c>
      <c r="E15" s="25">
        <v>8405000</v>
      </c>
      <c r="F15" s="39">
        <v>8690000</v>
      </c>
      <c r="G15" s="4">
        <v>8390000</v>
      </c>
      <c r="J15" t="s">
        <v>140</v>
      </c>
      <c r="K15" t="s">
        <v>141</v>
      </c>
      <c r="L15" s="35" t="b">
        <v>1</v>
      </c>
    </row>
    <row r="16" spans="1:12" x14ac:dyDescent="0.2">
      <c r="A16" t="s">
        <v>142</v>
      </c>
      <c r="B16" s="3"/>
      <c r="C16" s="25">
        <v>16490000</v>
      </c>
      <c r="D16" s="43">
        <v>16490000</v>
      </c>
      <c r="E16" s="25">
        <v>16127000</v>
      </c>
      <c r="F16" s="34">
        <v>16590000</v>
      </c>
      <c r="G16" s="4">
        <v>16390000</v>
      </c>
      <c r="J16" t="s">
        <v>2</v>
      </c>
      <c r="K16" t="s">
        <v>180</v>
      </c>
      <c r="L16" s="35" t="b">
        <v>1</v>
      </c>
    </row>
    <row r="17" spans="1:12" x14ac:dyDescent="0.2">
      <c r="A17" t="s">
        <v>144</v>
      </c>
      <c r="B17" s="25"/>
      <c r="C17" s="25">
        <v>22490000</v>
      </c>
      <c r="D17" s="25">
        <v>22390000</v>
      </c>
      <c r="E17" s="25">
        <v>21290000</v>
      </c>
      <c r="F17" s="39">
        <v>21990000</v>
      </c>
      <c r="G17" s="4">
        <v>21790000</v>
      </c>
      <c r="J17" t="s">
        <v>6</v>
      </c>
      <c r="K17" t="s">
        <v>145</v>
      </c>
      <c r="L17" s="35" t="b">
        <v>1</v>
      </c>
    </row>
    <row r="18" spans="1:12" x14ac:dyDescent="0.2">
      <c r="A18" t="s">
        <v>146</v>
      </c>
      <c r="B18" s="25"/>
      <c r="C18" s="39">
        <v>24990000</v>
      </c>
      <c r="D18" s="43">
        <v>26690000</v>
      </c>
      <c r="E18" s="25">
        <v>26990000</v>
      </c>
      <c r="F18" s="34">
        <v>26990000</v>
      </c>
      <c r="G18" s="4">
        <v>26590000</v>
      </c>
      <c r="J18" t="s">
        <v>3</v>
      </c>
      <c r="K18" t="s">
        <v>143</v>
      </c>
      <c r="L18" s="35" t="b">
        <v>1</v>
      </c>
    </row>
    <row r="19" spans="1:12" x14ac:dyDescent="0.2">
      <c r="A19" t="s">
        <v>148</v>
      </c>
      <c r="B19" s="3"/>
      <c r="C19" s="39">
        <v>33990000</v>
      </c>
      <c r="D19" s="43">
        <v>36490000</v>
      </c>
      <c r="E19" s="25">
        <v>35990000</v>
      </c>
      <c r="F19" s="39">
        <v>36990000</v>
      </c>
      <c r="G19" s="4">
        <v>36390000</v>
      </c>
      <c r="J19" t="s">
        <v>149</v>
      </c>
      <c r="K19" t="s">
        <v>150</v>
      </c>
      <c r="L19" s="35" t="b">
        <v>1</v>
      </c>
    </row>
    <row r="20" spans="1:12" x14ac:dyDescent="0.2">
      <c r="A20" t="s">
        <v>209</v>
      </c>
      <c r="B20" s="25"/>
      <c r="C20" s="40">
        <v>5220000</v>
      </c>
      <c r="D20" s="25">
        <v>5090000</v>
      </c>
      <c r="E20" s="25">
        <v>4940000</v>
      </c>
      <c r="F20" s="39">
        <v>5090000</v>
      </c>
      <c r="G20" s="4">
        <v>5090000</v>
      </c>
    </row>
    <row r="21" spans="1:12" x14ac:dyDescent="0.2">
      <c r="A21" t="s">
        <v>210</v>
      </c>
      <c r="B21" s="25"/>
      <c r="C21" s="39">
        <v>7090000</v>
      </c>
      <c r="D21" s="3">
        <v>6690000</v>
      </c>
      <c r="E21" s="25">
        <v>6425000</v>
      </c>
      <c r="F21" s="39">
        <v>6690000</v>
      </c>
      <c r="G21" s="3">
        <v>7190000</v>
      </c>
    </row>
    <row r="22" spans="1:12" x14ac:dyDescent="0.2">
      <c r="A22" t="s">
        <v>211</v>
      </c>
      <c r="B22" s="25"/>
      <c r="C22" s="39">
        <v>5820000</v>
      </c>
      <c r="D22" s="25">
        <v>5790000</v>
      </c>
      <c r="E22" s="25">
        <v>5732000</v>
      </c>
      <c r="F22" s="34">
        <v>5820000</v>
      </c>
      <c r="G22" s="4">
        <v>5890000</v>
      </c>
    </row>
    <row r="23" spans="1:12" x14ac:dyDescent="0.2">
      <c r="A23" t="s">
        <v>212</v>
      </c>
      <c r="B23" s="25"/>
      <c r="C23" s="39">
        <v>7890000</v>
      </c>
      <c r="D23" s="25">
        <v>7890000</v>
      </c>
      <c r="E23" s="25">
        <v>7217000</v>
      </c>
      <c r="F23" s="39">
        <v>7790000</v>
      </c>
      <c r="G23" s="3">
        <v>7790000</v>
      </c>
    </row>
    <row r="24" spans="1:12" x14ac:dyDescent="0.2">
      <c r="A24" t="s">
        <v>195</v>
      </c>
      <c r="B24" s="25"/>
      <c r="C24" s="39">
        <v>8480000</v>
      </c>
      <c r="D24" s="25">
        <v>8390000</v>
      </c>
      <c r="E24" s="25">
        <v>8405000</v>
      </c>
      <c r="F24" s="39">
        <v>8490000</v>
      </c>
      <c r="G24" s="4">
        <v>8390000</v>
      </c>
    </row>
    <row r="25" spans="1:12" x14ac:dyDescent="0.2">
      <c r="A25" t="s">
        <v>196</v>
      </c>
      <c r="B25" s="25"/>
      <c r="C25" s="39">
        <v>13090000</v>
      </c>
      <c r="D25" s="25">
        <v>12690000</v>
      </c>
      <c r="E25" s="25">
        <v>11870000</v>
      </c>
      <c r="F25" s="39">
        <v>13190000</v>
      </c>
      <c r="G25" s="4">
        <v>12890000</v>
      </c>
    </row>
    <row r="26" spans="1:12" x14ac:dyDescent="0.2">
      <c r="A26" t="s">
        <v>197</v>
      </c>
      <c r="B26" s="25"/>
      <c r="C26" s="39">
        <v>9280000</v>
      </c>
      <c r="D26" s="3">
        <v>9290000</v>
      </c>
      <c r="E26" s="25">
        <v>8900000</v>
      </c>
      <c r="F26" s="39">
        <v>9490000</v>
      </c>
      <c r="G26" s="34">
        <v>9080000</v>
      </c>
    </row>
    <row r="27" spans="1:12" x14ac:dyDescent="0.2">
      <c r="A27" t="s">
        <v>199</v>
      </c>
      <c r="B27" s="3"/>
      <c r="C27" s="39">
        <v>13990000</v>
      </c>
      <c r="D27" s="25">
        <v>13690000</v>
      </c>
      <c r="E27" s="25">
        <v>12563000</v>
      </c>
      <c r="F27" s="39">
        <v>13890000</v>
      </c>
      <c r="G27" s="4">
        <v>13590000</v>
      </c>
    </row>
    <row r="28" spans="1:12" x14ac:dyDescent="0.2">
      <c r="A28" t="s">
        <v>119</v>
      </c>
      <c r="B28" s="25"/>
      <c r="C28" s="39">
        <v>22290000</v>
      </c>
      <c r="D28" s="25">
        <v>21990000</v>
      </c>
      <c r="E28" s="25">
        <v>21790000</v>
      </c>
      <c r="F28" s="40">
        <v>21990000</v>
      </c>
      <c r="G28" s="4">
        <v>22990000</v>
      </c>
    </row>
    <row r="29" spans="1:12" x14ac:dyDescent="0.2">
      <c r="A29" t="s">
        <v>120</v>
      </c>
      <c r="B29" s="3"/>
      <c r="C29" s="39">
        <v>5390000</v>
      </c>
      <c r="D29" s="34">
        <v>5290000</v>
      </c>
      <c r="E29" s="25">
        <v>5138000</v>
      </c>
      <c r="F29" s="38">
        <v>5299000</v>
      </c>
      <c r="G29" s="3">
        <v>5390000</v>
      </c>
    </row>
    <row r="30" spans="1:12" x14ac:dyDescent="0.2">
      <c r="A30" t="s">
        <v>162</v>
      </c>
      <c r="B30" s="3"/>
      <c r="C30" s="40">
        <v>4590000</v>
      </c>
      <c r="D30" s="38">
        <v>4290000</v>
      </c>
      <c r="E30" s="25">
        <v>4247000</v>
      </c>
      <c r="F30" s="38">
        <v>4290000</v>
      </c>
      <c r="G30" s="34">
        <v>4290000</v>
      </c>
    </row>
    <row r="31" spans="1:12" x14ac:dyDescent="0.2">
      <c r="A31" t="s">
        <v>163</v>
      </c>
      <c r="B31" s="3"/>
      <c r="C31" s="39">
        <v>3090000</v>
      </c>
      <c r="D31" s="38">
        <v>2990000</v>
      </c>
      <c r="E31" s="3">
        <v>2890000</v>
      </c>
      <c r="F31" s="38">
        <v>2990000</v>
      </c>
      <c r="G31" s="34">
        <v>2990000</v>
      </c>
    </row>
    <row r="32" spans="1:12" x14ac:dyDescent="0.2">
      <c r="A32" t="s">
        <v>123</v>
      </c>
      <c r="B32" s="3"/>
      <c r="C32" s="25">
        <v>17190000</v>
      </c>
      <c r="D32" s="39">
        <v>16990000</v>
      </c>
      <c r="E32" s="37"/>
      <c r="F32" s="39">
        <v>17190000</v>
      </c>
      <c r="G32" s="4">
        <v>16390000</v>
      </c>
    </row>
    <row r="33" spans="1:7" x14ac:dyDescent="0.2">
      <c r="A33" t="s">
        <v>165</v>
      </c>
      <c r="B33" s="25"/>
      <c r="C33" s="25">
        <v>21090000</v>
      </c>
      <c r="D33" s="3">
        <v>20990000</v>
      </c>
      <c r="E33" s="37"/>
      <c r="F33" s="34">
        <v>20790000</v>
      </c>
      <c r="G33" s="4">
        <v>20590000</v>
      </c>
    </row>
    <row r="34" spans="1:7" x14ac:dyDescent="0.2">
      <c r="A34" t="s">
        <v>214</v>
      </c>
      <c r="B34" s="3"/>
      <c r="C34" s="34">
        <v>24990000</v>
      </c>
      <c r="D34" s="39">
        <v>23990000</v>
      </c>
      <c r="E34" s="37"/>
      <c r="F34" s="39">
        <v>24690000</v>
      </c>
      <c r="G34" s="4">
        <v>25290000</v>
      </c>
    </row>
    <row r="35" spans="1:7" x14ac:dyDescent="0.2">
      <c r="A35" t="s">
        <v>166</v>
      </c>
      <c r="B35" s="3"/>
      <c r="C35" s="43">
        <v>26990000</v>
      </c>
      <c r="D35" s="40">
        <v>26490000</v>
      </c>
      <c r="E35" s="37"/>
      <c r="F35" s="39">
        <v>25990000</v>
      </c>
      <c r="G35" s="4">
        <v>25890000</v>
      </c>
    </row>
    <row r="36" spans="1:7" x14ac:dyDescent="0.2">
      <c r="A36" t="s">
        <v>167</v>
      </c>
      <c r="B36" s="25"/>
      <c r="C36" s="39">
        <v>31990000</v>
      </c>
      <c r="D36" s="25">
        <v>31890000</v>
      </c>
      <c r="E36" s="37"/>
      <c r="F36" s="39">
        <v>31990000</v>
      </c>
      <c r="G36" s="4">
        <v>31990000</v>
      </c>
    </row>
    <row r="37" spans="1:7" x14ac:dyDescent="0.2">
      <c r="A37" t="s">
        <v>168</v>
      </c>
      <c r="B37" s="25"/>
      <c r="C37" s="25">
        <v>39590000</v>
      </c>
      <c r="D37" s="25">
        <v>39590000</v>
      </c>
      <c r="E37" s="37"/>
      <c r="F37" s="40">
        <v>39290000</v>
      </c>
      <c r="G37" s="34">
        <v>38990000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8F0AA67F-F6DB-BA4D-8FC2-077107D7E306}">
            <x14:iconSet custom="1">
              <x14:cfvo type="percent">
                <xm:f>0</xm:f>
              </x14:cfvo>
              <x14:cfvo type="num">
                <xm:f>0</xm:f>
              </x14:cfvo>
              <x14:cfvo type="num">
                <xm:f>0</xm:f>
              </x14:cfvo>
              <x14:cfIcon iconSet="3TrafficLights1" iconId="2"/>
              <x14:cfIcon iconSet="NoIcons" iconId="0"/>
              <x14:cfIcon iconSet="3TrafficLights1" iconId="0"/>
            </x14:iconSet>
          </x14:cfRule>
          <xm:sqref>H7:H37</xm:sqref>
        </x14:conditionalFormatting>
      </x14:conditionalFormattings>
    </ext>
  </extLs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2F08-3072-49AA-B99E-244EC6477911}">
  <dimension ref="A1:L37"/>
  <sheetViews>
    <sheetView zoomScale="107"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15990000</v>
      </c>
      <c r="F2" s="40">
        <v>16190000</v>
      </c>
      <c r="G2" s="40">
        <v>15990000</v>
      </c>
    </row>
    <row r="3" spans="1:12" x14ac:dyDescent="0.2">
      <c r="A3" t="s">
        <v>134</v>
      </c>
      <c r="B3" s="25"/>
      <c r="C3" s="34">
        <v>18990000</v>
      </c>
      <c r="D3" s="43">
        <v>18890000</v>
      </c>
      <c r="E3" s="40">
        <v>18490000</v>
      </c>
      <c r="F3" s="38">
        <v>18790000</v>
      </c>
      <c r="G3" s="40">
        <v>18690000</v>
      </c>
    </row>
    <row r="4" spans="1:12" x14ac:dyDescent="0.2">
      <c r="A4" t="s">
        <v>135</v>
      </c>
      <c r="B4" s="3"/>
      <c r="C4" s="39">
        <v>21990000</v>
      </c>
      <c r="D4" s="43">
        <v>21990000</v>
      </c>
      <c r="E4" s="40">
        <v>21690000</v>
      </c>
      <c r="F4" s="40">
        <v>21890000</v>
      </c>
      <c r="G4" s="40">
        <v>21890000</v>
      </c>
    </row>
    <row r="5" spans="1:12" x14ac:dyDescent="0.2">
      <c r="A5" t="s">
        <v>136</v>
      </c>
      <c r="B5" s="25"/>
      <c r="C5" s="25">
        <v>25090000</v>
      </c>
      <c r="D5" s="43">
        <v>24990000</v>
      </c>
      <c r="E5" s="40">
        <v>24290000</v>
      </c>
      <c r="F5" s="40">
        <v>24990000</v>
      </c>
      <c r="G5" s="40">
        <v>24690000</v>
      </c>
    </row>
    <row r="6" spans="1:12" x14ac:dyDescent="0.2">
      <c r="A6" t="s">
        <v>137</v>
      </c>
      <c r="B6" s="3"/>
      <c r="C6" s="25">
        <v>30590000</v>
      </c>
      <c r="D6" s="43">
        <v>30490000</v>
      </c>
      <c r="E6" s="40">
        <v>29990000</v>
      </c>
      <c r="F6" s="38">
        <v>30390000</v>
      </c>
      <c r="G6" s="40">
        <v>29990000</v>
      </c>
    </row>
    <row r="7" spans="1:12" x14ac:dyDescent="0.2">
      <c r="A7" t="s">
        <v>102</v>
      </c>
      <c r="B7" s="25"/>
      <c r="C7" s="3">
        <v>15990000</v>
      </c>
      <c r="D7" s="43">
        <v>15790000</v>
      </c>
      <c r="E7" s="40">
        <v>15490000</v>
      </c>
      <c r="F7" s="38">
        <v>15690000</v>
      </c>
      <c r="G7" s="40">
        <v>15490000</v>
      </c>
    </row>
    <row r="8" spans="1:12" x14ac:dyDescent="0.2">
      <c r="A8" t="s">
        <v>103</v>
      </c>
      <c r="B8" s="25"/>
      <c r="C8" s="25">
        <v>19290000</v>
      </c>
      <c r="D8" s="43">
        <v>19390000</v>
      </c>
      <c r="E8" s="40">
        <v>18990000</v>
      </c>
      <c r="F8" s="38">
        <v>19290000</v>
      </c>
      <c r="G8" s="40">
        <v>18890000</v>
      </c>
    </row>
    <row r="9" spans="1:12" x14ac:dyDescent="0.2">
      <c r="A9" t="s">
        <v>105</v>
      </c>
      <c r="B9" s="3"/>
      <c r="C9" s="25">
        <v>29990000</v>
      </c>
      <c r="D9" s="25">
        <v>28490000</v>
      </c>
      <c r="E9" s="40" t="s">
        <v>31</v>
      </c>
      <c r="F9" s="38">
        <v>28690000</v>
      </c>
      <c r="G9" s="40">
        <v>27990000</v>
      </c>
    </row>
    <row r="10" spans="1:12" x14ac:dyDescent="0.2">
      <c r="A10" t="s">
        <v>34</v>
      </c>
      <c r="B10" s="3"/>
      <c r="C10" s="40" t="s">
        <v>31</v>
      </c>
      <c r="D10" s="25">
        <v>18490000</v>
      </c>
      <c r="E10" s="40">
        <v>18990000</v>
      </c>
      <c r="F10" s="43" t="s">
        <v>31</v>
      </c>
      <c r="G10" s="40">
        <v>17390000</v>
      </c>
    </row>
    <row r="11" spans="1:12" x14ac:dyDescent="0.2">
      <c r="A11" t="s">
        <v>40</v>
      </c>
      <c r="B11" s="25"/>
      <c r="C11" s="39">
        <v>12790000</v>
      </c>
      <c r="D11" s="40">
        <v>12690000</v>
      </c>
      <c r="E11" s="40">
        <v>12690000</v>
      </c>
      <c r="F11" s="39">
        <v>12690000</v>
      </c>
      <c r="G11" s="40">
        <v>12590000</v>
      </c>
    </row>
    <row r="12" spans="1:12" x14ac:dyDescent="0.2">
      <c r="A12" t="s">
        <v>37</v>
      </c>
      <c r="B12" s="3"/>
      <c r="C12" s="39">
        <v>11790000</v>
      </c>
      <c r="D12" s="39">
        <v>11690000</v>
      </c>
      <c r="E12" s="40">
        <v>11390000</v>
      </c>
      <c r="F12" s="39">
        <v>11690000</v>
      </c>
      <c r="G12" s="4">
        <v>11590000</v>
      </c>
    </row>
    <row r="13" spans="1:12" x14ac:dyDescent="0.2">
      <c r="A13" t="s">
        <v>42</v>
      </c>
      <c r="B13" s="25"/>
      <c r="C13" s="25">
        <v>9990000</v>
      </c>
      <c r="D13" s="25" t="s">
        <v>31</v>
      </c>
      <c r="E13" s="25" t="s">
        <v>31</v>
      </c>
      <c r="F13" s="25" t="s">
        <v>31</v>
      </c>
      <c r="G13" s="4" t="s">
        <v>31</v>
      </c>
    </row>
    <row r="14" spans="1:12" x14ac:dyDescent="0.2">
      <c r="A14" t="s">
        <v>138</v>
      </c>
      <c r="B14" s="25"/>
      <c r="C14" s="40">
        <v>11790000</v>
      </c>
      <c r="D14" s="25">
        <v>13790000</v>
      </c>
      <c r="E14" s="40">
        <v>13652000</v>
      </c>
      <c r="F14" s="39">
        <v>13790000</v>
      </c>
      <c r="G14" s="4">
        <v>13690000</v>
      </c>
    </row>
    <row r="15" spans="1:12" x14ac:dyDescent="0.2">
      <c r="A15" t="s">
        <v>139</v>
      </c>
      <c r="B15" s="3"/>
      <c r="C15" s="43">
        <v>8690000</v>
      </c>
      <c r="D15" s="43">
        <v>8690000</v>
      </c>
      <c r="E15" s="25">
        <v>8405000</v>
      </c>
      <c r="F15" s="34">
        <v>8490000</v>
      </c>
      <c r="G15" s="3">
        <v>8690000</v>
      </c>
      <c r="J15" t="s">
        <v>140</v>
      </c>
      <c r="K15" t="s">
        <v>141</v>
      </c>
      <c r="L15" s="35" t="b">
        <v>1</v>
      </c>
    </row>
    <row r="16" spans="1:12" x14ac:dyDescent="0.2">
      <c r="A16" t="s">
        <v>142</v>
      </c>
      <c r="B16" s="3"/>
      <c r="C16" s="25">
        <v>16490000</v>
      </c>
      <c r="D16" s="43">
        <v>16490000</v>
      </c>
      <c r="E16" s="25">
        <v>16127000</v>
      </c>
      <c r="F16" s="34">
        <v>16250000</v>
      </c>
      <c r="G16" s="3">
        <v>16050000</v>
      </c>
      <c r="J16" t="s">
        <v>2</v>
      </c>
      <c r="K16" t="s">
        <v>180</v>
      </c>
      <c r="L16" s="35" t="b">
        <v>1</v>
      </c>
    </row>
    <row r="17" spans="1:12" x14ac:dyDescent="0.2">
      <c r="A17" t="s">
        <v>144</v>
      </c>
      <c r="B17" s="25"/>
      <c r="C17" s="25">
        <v>22490000</v>
      </c>
      <c r="D17" s="25">
        <v>22390000</v>
      </c>
      <c r="E17" s="25">
        <v>21290000</v>
      </c>
      <c r="F17" s="39">
        <v>21990000</v>
      </c>
      <c r="G17" s="4">
        <v>21790000</v>
      </c>
      <c r="J17" t="s">
        <v>6</v>
      </c>
      <c r="K17" t="s">
        <v>145</v>
      </c>
      <c r="L17" s="35" t="b">
        <v>1</v>
      </c>
    </row>
    <row r="18" spans="1:12" x14ac:dyDescent="0.2">
      <c r="A18" t="s">
        <v>146</v>
      </c>
      <c r="B18" s="25"/>
      <c r="C18" s="39">
        <v>24990000</v>
      </c>
      <c r="D18" s="43">
        <v>26690000</v>
      </c>
      <c r="E18" s="25">
        <v>26990000</v>
      </c>
      <c r="F18" s="39">
        <v>26990000</v>
      </c>
      <c r="G18" s="4">
        <v>26590000</v>
      </c>
      <c r="J18" t="s">
        <v>3</v>
      </c>
      <c r="K18" t="s">
        <v>143</v>
      </c>
      <c r="L18" s="35" t="b">
        <v>1</v>
      </c>
    </row>
    <row r="19" spans="1:12" x14ac:dyDescent="0.2">
      <c r="A19" t="s">
        <v>148</v>
      </c>
      <c r="B19" s="3"/>
      <c r="C19" s="39">
        <v>33990000</v>
      </c>
      <c r="D19" s="43">
        <v>36490000</v>
      </c>
      <c r="E19" s="25">
        <v>35990000</v>
      </c>
      <c r="F19" s="34">
        <v>36490000</v>
      </c>
      <c r="G19" s="4">
        <v>36390000</v>
      </c>
      <c r="J19" t="s">
        <v>149</v>
      </c>
      <c r="K19" t="s">
        <v>150</v>
      </c>
      <c r="L19" s="35" t="b">
        <v>1</v>
      </c>
    </row>
    <row r="20" spans="1:12" x14ac:dyDescent="0.2">
      <c r="A20" t="s">
        <v>209</v>
      </c>
      <c r="B20" s="25"/>
      <c r="C20" s="38">
        <v>5990000</v>
      </c>
      <c r="D20" s="3">
        <v>5790000</v>
      </c>
      <c r="E20" s="3">
        <v>5732000</v>
      </c>
      <c r="F20" s="34">
        <v>5790000</v>
      </c>
      <c r="G20" s="3">
        <v>5790000</v>
      </c>
    </row>
    <row r="21" spans="1:12" x14ac:dyDescent="0.2">
      <c r="A21" t="s">
        <v>210</v>
      </c>
      <c r="B21" s="25"/>
      <c r="C21" s="39" t="s">
        <v>31</v>
      </c>
      <c r="D21" s="25">
        <v>6690000</v>
      </c>
      <c r="E21" s="3">
        <v>6920000</v>
      </c>
      <c r="F21" s="39">
        <v>6690000</v>
      </c>
      <c r="G21" s="4">
        <v>7190000</v>
      </c>
    </row>
    <row r="22" spans="1:12" x14ac:dyDescent="0.2">
      <c r="A22" t="s">
        <v>211</v>
      </c>
      <c r="B22" s="25"/>
      <c r="C22" s="34">
        <v>6590000</v>
      </c>
      <c r="D22" s="3">
        <v>6590000</v>
      </c>
      <c r="E22" s="3">
        <v>6425000</v>
      </c>
      <c r="F22" s="34">
        <v>6590000</v>
      </c>
      <c r="G22" s="3">
        <v>6590000</v>
      </c>
    </row>
    <row r="23" spans="1:12" x14ac:dyDescent="0.2">
      <c r="A23" t="s">
        <v>212</v>
      </c>
      <c r="B23" s="25"/>
      <c r="C23" s="39">
        <v>7890000</v>
      </c>
      <c r="D23" s="25">
        <v>7890000</v>
      </c>
      <c r="E23" s="3">
        <v>7712000</v>
      </c>
      <c r="F23" s="39">
        <v>7790000</v>
      </c>
      <c r="G23" s="3">
        <v>7690000</v>
      </c>
    </row>
    <row r="24" spans="1:12" x14ac:dyDescent="0.2">
      <c r="A24" t="s">
        <v>195</v>
      </c>
      <c r="B24" s="25"/>
      <c r="C24" s="34">
        <v>10790000</v>
      </c>
      <c r="D24" s="3">
        <v>10690000</v>
      </c>
      <c r="E24" s="3">
        <v>10187000</v>
      </c>
      <c r="F24" s="34" t="s">
        <v>232</v>
      </c>
      <c r="G24" s="3">
        <v>10590000</v>
      </c>
    </row>
    <row r="25" spans="1:12" x14ac:dyDescent="0.2">
      <c r="A25" t="s">
        <v>196</v>
      </c>
      <c r="B25" s="25"/>
      <c r="C25" s="39">
        <v>13090000</v>
      </c>
      <c r="D25" s="25">
        <v>12690000</v>
      </c>
      <c r="E25" s="3">
        <v>12860000</v>
      </c>
      <c r="F25" s="39">
        <v>13190000</v>
      </c>
      <c r="G25" s="4">
        <v>12890000</v>
      </c>
    </row>
    <row r="26" spans="1:12" x14ac:dyDescent="0.2">
      <c r="A26" t="s">
        <v>197</v>
      </c>
      <c r="B26" s="25"/>
      <c r="C26" s="34">
        <v>11590000</v>
      </c>
      <c r="D26" s="3">
        <v>11490000</v>
      </c>
      <c r="E26" s="3">
        <v>10880000</v>
      </c>
      <c r="F26" s="34">
        <v>11490000</v>
      </c>
      <c r="G26" s="34">
        <v>11290000</v>
      </c>
      <c r="H26" s="50"/>
      <c r="I26" s="26"/>
    </row>
    <row r="27" spans="1:12" x14ac:dyDescent="0.2">
      <c r="A27" t="s">
        <v>199</v>
      </c>
      <c r="B27" s="3"/>
      <c r="C27" s="39">
        <v>13990000</v>
      </c>
      <c r="D27" s="25">
        <v>13690000</v>
      </c>
      <c r="E27" s="3">
        <v>13553000</v>
      </c>
      <c r="F27" s="39">
        <v>13890000</v>
      </c>
      <c r="G27" s="4">
        <v>13590000</v>
      </c>
    </row>
    <row r="28" spans="1:12" x14ac:dyDescent="0.2">
      <c r="A28" t="s">
        <v>119</v>
      </c>
      <c r="B28" s="25"/>
      <c r="C28" s="39">
        <v>22290000</v>
      </c>
      <c r="D28" s="25">
        <v>21990000</v>
      </c>
      <c r="E28" s="25">
        <v>21790000</v>
      </c>
      <c r="F28" s="40">
        <v>21990000</v>
      </c>
      <c r="G28" s="4">
        <v>22990000</v>
      </c>
    </row>
    <row r="29" spans="1:12" x14ac:dyDescent="0.2">
      <c r="A29" t="s">
        <v>120</v>
      </c>
      <c r="B29" s="3"/>
      <c r="C29" s="34">
        <v>5690000</v>
      </c>
      <c r="D29" s="34">
        <v>5690000</v>
      </c>
      <c r="E29" s="3">
        <v>5633000</v>
      </c>
      <c r="F29" s="38">
        <v>5659000</v>
      </c>
      <c r="G29" s="3">
        <v>5650000</v>
      </c>
    </row>
    <row r="30" spans="1:12" x14ac:dyDescent="0.2">
      <c r="A30" t="s">
        <v>162</v>
      </c>
      <c r="B30" s="3"/>
      <c r="C30" s="38">
        <v>4690000</v>
      </c>
      <c r="D30" s="38">
        <v>4590000</v>
      </c>
      <c r="E30" s="3">
        <v>4445000</v>
      </c>
      <c r="F30" s="38">
        <v>4590000</v>
      </c>
      <c r="G30" s="34">
        <v>4590000</v>
      </c>
    </row>
    <row r="31" spans="1:12" x14ac:dyDescent="0.2">
      <c r="A31" t="s">
        <v>163</v>
      </c>
      <c r="B31" s="3"/>
      <c r="C31" s="34">
        <v>3390000</v>
      </c>
      <c r="D31" s="38">
        <v>3390000</v>
      </c>
      <c r="E31" s="3">
        <v>3190000</v>
      </c>
      <c r="F31" s="38">
        <v>3350000</v>
      </c>
      <c r="G31" s="34">
        <v>3350000</v>
      </c>
    </row>
    <row r="32" spans="1:12" x14ac:dyDescent="0.2">
      <c r="A32" t="s">
        <v>123</v>
      </c>
      <c r="B32" s="3"/>
      <c r="C32" s="25">
        <v>17190000</v>
      </c>
      <c r="D32" s="39">
        <v>16990000</v>
      </c>
      <c r="E32" s="37"/>
      <c r="F32" s="39">
        <v>17190000</v>
      </c>
      <c r="G32" s="3">
        <v>16490000</v>
      </c>
    </row>
    <row r="33" spans="1:7" x14ac:dyDescent="0.2">
      <c r="A33" t="s">
        <v>165</v>
      </c>
      <c r="B33" s="25"/>
      <c r="C33" s="25">
        <v>21090000</v>
      </c>
      <c r="D33" s="25">
        <v>20990000</v>
      </c>
      <c r="E33" s="37"/>
      <c r="F33" s="39">
        <v>20790000</v>
      </c>
      <c r="G33" s="4">
        <v>20590000</v>
      </c>
    </row>
    <row r="34" spans="1:7" x14ac:dyDescent="0.2">
      <c r="A34" t="s">
        <v>214</v>
      </c>
      <c r="B34" s="3"/>
      <c r="C34" s="39">
        <v>24990000</v>
      </c>
      <c r="D34" s="39">
        <v>23990000</v>
      </c>
      <c r="E34" s="37"/>
      <c r="F34" s="39">
        <v>24690000</v>
      </c>
      <c r="G34" s="4">
        <v>25290000</v>
      </c>
    </row>
    <row r="35" spans="1:7" x14ac:dyDescent="0.2">
      <c r="A35" t="s">
        <v>166</v>
      </c>
      <c r="B35" s="3"/>
      <c r="C35" s="43">
        <v>26990000</v>
      </c>
      <c r="D35" s="40">
        <v>26490000</v>
      </c>
      <c r="E35" s="37"/>
      <c r="F35" s="39">
        <v>25990000</v>
      </c>
      <c r="G35" s="4">
        <v>25890000</v>
      </c>
    </row>
    <row r="36" spans="1:7" x14ac:dyDescent="0.2">
      <c r="A36" t="s">
        <v>167</v>
      </c>
      <c r="B36" s="25"/>
      <c r="C36" s="39">
        <v>31990000</v>
      </c>
      <c r="D36" s="25">
        <v>31890000</v>
      </c>
      <c r="E36" s="37"/>
      <c r="F36" s="34">
        <v>31290000</v>
      </c>
      <c r="G36" s="3">
        <v>31290000</v>
      </c>
    </row>
    <row r="37" spans="1:7" x14ac:dyDescent="0.2">
      <c r="A37" t="s">
        <v>168</v>
      </c>
      <c r="B37" s="25"/>
      <c r="C37" s="25">
        <v>39590000</v>
      </c>
      <c r="D37" s="25">
        <v>39590000</v>
      </c>
      <c r="E37" s="37"/>
      <c r="F37" s="40">
        <v>39290000</v>
      </c>
      <c r="G37" s="4">
        <v>38990000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A992CCB5-D871-4C19-9B4F-DAAD239F5089}">
            <x14:iconSet custom="1">
              <x14:cfvo type="percent">
                <xm:f>0</xm:f>
              </x14:cfvo>
              <x14:cfvo type="num">
                <xm:f>0</xm:f>
              </x14:cfvo>
              <x14:cfvo type="num">
                <xm:f>0</xm:f>
              </x14:cfvo>
              <x14:cfIcon iconSet="3TrafficLights1" iconId="2"/>
              <x14:cfIcon iconSet="NoIcons" iconId="0"/>
              <x14:cfIcon iconSet="3TrafficLights1" iconId="0"/>
            </x14:iconSet>
          </x14:cfRule>
          <xm:sqref>H7:H37</xm:sqref>
        </x14:conditionalFormatting>
      </x14:conditionalFormattings>
    </ext>
  </extLs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2468-32A1-45CA-B9B4-9DEFE0FB7630}">
  <dimension ref="A1:L37"/>
  <sheetViews>
    <sheetView zoomScale="125" zoomScaleNormal="120" workbookViewId="0">
      <pane xSplit="2" ySplit="1" topLeftCell="C1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48">
        <v>16190000</v>
      </c>
      <c r="D2" s="48">
        <v>16190000</v>
      </c>
      <c r="E2" s="40">
        <v>15990000</v>
      </c>
      <c r="F2" s="40">
        <v>16190000</v>
      </c>
      <c r="G2" s="40">
        <v>15990000</v>
      </c>
    </row>
    <row r="3" spans="1:12" x14ac:dyDescent="0.2">
      <c r="A3" t="s">
        <v>134</v>
      </c>
      <c r="B3" s="25"/>
      <c r="C3" s="39">
        <v>18990000</v>
      </c>
      <c r="D3" s="43">
        <v>18890000</v>
      </c>
      <c r="E3" s="40">
        <v>18490000</v>
      </c>
      <c r="F3" s="40">
        <v>18790000</v>
      </c>
      <c r="G3" s="40">
        <v>18690000</v>
      </c>
    </row>
    <row r="4" spans="1:12" x14ac:dyDescent="0.2">
      <c r="A4" t="s">
        <v>135</v>
      </c>
      <c r="B4" s="3"/>
      <c r="C4" s="39">
        <v>21990000</v>
      </c>
      <c r="D4" s="43">
        <v>21990000</v>
      </c>
      <c r="E4" s="40">
        <v>21690000</v>
      </c>
      <c r="F4" s="40">
        <v>21890000</v>
      </c>
      <c r="G4" s="40">
        <v>21890000</v>
      </c>
    </row>
    <row r="5" spans="1:12" x14ac:dyDescent="0.2">
      <c r="A5" t="s">
        <v>136</v>
      </c>
      <c r="B5" s="25"/>
      <c r="C5" s="25">
        <v>25090000</v>
      </c>
      <c r="D5" s="43">
        <v>24990000</v>
      </c>
      <c r="E5" s="40">
        <v>24290000</v>
      </c>
      <c r="F5" s="38">
        <v>24890000</v>
      </c>
      <c r="G5" s="40">
        <v>24690000</v>
      </c>
    </row>
    <row r="6" spans="1:12" x14ac:dyDescent="0.2">
      <c r="A6" t="s">
        <v>137</v>
      </c>
      <c r="B6" s="3"/>
      <c r="C6" s="3">
        <v>30490000</v>
      </c>
      <c r="D6" s="43">
        <v>30490000</v>
      </c>
      <c r="E6" s="40">
        <v>29990000</v>
      </c>
      <c r="F6" s="38">
        <v>30290000</v>
      </c>
      <c r="G6" s="38">
        <v>29890000</v>
      </c>
    </row>
    <row r="7" spans="1:12" x14ac:dyDescent="0.2">
      <c r="A7" t="s">
        <v>102</v>
      </c>
      <c r="B7" s="25"/>
      <c r="C7" s="3">
        <v>15790000</v>
      </c>
      <c r="D7" s="43">
        <v>15790000</v>
      </c>
      <c r="E7" s="40">
        <v>15490000</v>
      </c>
      <c r="F7" s="38">
        <v>15590000</v>
      </c>
      <c r="G7" s="40">
        <v>15490000</v>
      </c>
    </row>
    <row r="8" spans="1:12" x14ac:dyDescent="0.2">
      <c r="A8" t="s">
        <v>103</v>
      </c>
      <c r="B8" s="25"/>
      <c r="C8" s="25">
        <v>19290000</v>
      </c>
      <c r="D8" s="42">
        <v>19290000</v>
      </c>
      <c r="E8" s="40">
        <v>18990000</v>
      </c>
      <c r="F8" s="38">
        <v>19290000</v>
      </c>
      <c r="G8" s="40">
        <v>18890000</v>
      </c>
    </row>
    <row r="9" spans="1:12" x14ac:dyDescent="0.2">
      <c r="A9" t="s">
        <v>105</v>
      </c>
      <c r="B9" s="3"/>
      <c r="C9" s="25">
        <v>29990000</v>
      </c>
      <c r="D9" s="25">
        <v>28490000</v>
      </c>
      <c r="E9" s="40" t="s">
        <v>31</v>
      </c>
      <c r="F9" s="38">
        <v>28290000</v>
      </c>
      <c r="G9" s="40">
        <v>27890000</v>
      </c>
    </row>
    <row r="10" spans="1:12" x14ac:dyDescent="0.2">
      <c r="A10" t="s">
        <v>34</v>
      </c>
      <c r="B10" s="3"/>
      <c r="C10" s="40" t="s">
        <v>31</v>
      </c>
      <c r="D10" s="25">
        <v>18490000</v>
      </c>
      <c r="E10" s="40">
        <v>18990000</v>
      </c>
      <c r="F10" s="43" t="s">
        <v>31</v>
      </c>
      <c r="G10" s="40">
        <v>17390000</v>
      </c>
    </row>
    <row r="11" spans="1:12" x14ac:dyDescent="0.2">
      <c r="A11" t="s">
        <v>40</v>
      </c>
      <c r="B11" s="25"/>
      <c r="C11" s="39">
        <v>12790000</v>
      </c>
      <c r="D11" s="40">
        <v>12690000</v>
      </c>
      <c r="E11" s="40">
        <v>12690000</v>
      </c>
      <c r="F11" s="39">
        <v>12690000</v>
      </c>
      <c r="G11" s="40">
        <v>12590000</v>
      </c>
    </row>
    <row r="12" spans="1:12" x14ac:dyDescent="0.2">
      <c r="A12" t="s">
        <v>37</v>
      </c>
      <c r="B12" s="3"/>
      <c r="C12" s="39">
        <v>11790000</v>
      </c>
      <c r="D12" s="39">
        <v>11690000</v>
      </c>
      <c r="E12" s="40">
        <v>11390000</v>
      </c>
      <c r="F12" s="39">
        <v>11590000</v>
      </c>
      <c r="G12" s="4">
        <v>11590000</v>
      </c>
    </row>
    <row r="13" spans="1:12" x14ac:dyDescent="0.2">
      <c r="A13" t="s">
        <v>42</v>
      </c>
      <c r="B13" s="25"/>
      <c r="C13" s="25">
        <v>9990000</v>
      </c>
      <c r="D13" s="25" t="s">
        <v>31</v>
      </c>
      <c r="E13" s="25" t="s">
        <v>31</v>
      </c>
      <c r="F13" s="25" t="s">
        <v>31</v>
      </c>
      <c r="G13" s="4" t="s">
        <v>31</v>
      </c>
    </row>
    <row r="14" spans="1:12" x14ac:dyDescent="0.2">
      <c r="A14" t="s">
        <v>138</v>
      </c>
      <c r="B14" s="25"/>
      <c r="C14" s="38">
        <v>13790000</v>
      </c>
      <c r="D14" s="25">
        <v>13790000</v>
      </c>
      <c r="E14" s="40">
        <v>13652000</v>
      </c>
      <c r="F14" s="39">
        <v>13790000</v>
      </c>
      <c r="G14" s="4">
        <v>13690000</v>
      </c>
    </row>
    <row r="15" spans="1:12" x14ac:dyDescent="0.2">
      <c r="A15" t="s">
        <v>139</v>
      </c>
      <c r="B15" s="3"/>
      <c r="C15" s="42">
        <v>9990000</v>
      </c>
      <c r="D15" s="42">
        <v>9890000</v>
      </c>
      <c r="E15" s="25">
        <v>9395000</v>
      </c>
      <c r="F15" s="34" t="s">
        <v>240</v>
      </c>
      <c r="G15" s="3">
        <v>9590000</v>
      </c>
      <c r="J15" t="s">
        <v>140</v>
      </c>
      <c r="K15" t="s">
        <v>141</v>
      </c>
      <c r="L15" s="35" t="b">
        <v>1</v>
      </c>
    </row>
    <row r="16" spans="1:12" x14ac:dyDescent="0.2">
      <c r="A16" t="s">
        <v>142</v>
      </c>
      <c r="B16" s="3"/>
      <c r="C16" s="25">
        <v>16490000</v>
      </c>
      <c r="D16" s="43">
        <v>16490000</v>
      </c>
      <c r="E16" s="25">
        <v>16127000</v>
      </c>
      <c r="F16" s="39">
        <v>16250000</v>
      </c>
      <c r="G16" s="4">
        <v>16050000</v>
      </c>
      <c r="J16" t="s">
        <v>2</v>
      </c>
      <c r="K16" t="s">
        <v>180</v>
      </c>
      <c r="L16" s="35" t="b">
        <v>1</v>
      </c>
    </row>
    <row r="17" spans="1:12" x14ac:dyDescent="0.2">
      <c r="A17" t="s">
        <v>144</v>
      </c>
      <c r="B17" s="25"/>
      <c r="C17" s="25">
        <v>22490000</v>
      </c>
      <c r="D17" s="25">
        <v>22390000</v>
      </c>
      <c r="E17" s="25">
        <v>21290000</v>
      </c>
      <c r="F17" s="39">
        <v>21990000</v>
      </c>
      <c r="G17" s="4">
        <v>21790000</v>
      </c>
      <c r="J17" t="s">
        <v>6</v>
      </c>
      <c r="K17" t="s">
        <v>145</v>
      </c>
      <c r="L17" s="35" t="b">
        <v>1</v>
      </c>
    </row>
    <row r="18" spans="1:12" x14ac:dyDescent="0.2">
      <c r="A18" t="s">
        <v>146</v>
      </c>
      <c r="B18" s="25"/>
      <c r="C18" s="39">
        <v>24990000</v>
      </c>
      <c r="D18" s="42">
        <v>27690000</v>
      </c>
      <c r="E18" s="25">
        <v>26990000</v>
      </c>
      <c r="F18" s="34">
        <v>27990000</v>
      </c>
      <c r="G18" s="4">
        <v>26590000</v>
      </c>
      <c r="J18" t="s">
        <v>3</v>
      </c>
      <c r="K18" t="s">
        <v>143</v>
      </c>
      <c r="L18" s="35" t="b">
        <v>1</v>
      </c>
    </row>
    <row r="19" spans="1:12" x14ac:dyDescent="0.2">
      <c r="A19" t="s">
        <v>148</v>
      </c>
      <c r="B19" s="3"/>
      <c r="C19" s="39">
        <v>33990000</v>
      </c>
      <c r="D19" s="42">
        <v>36690000</v>
      </c>
      <c r="E19" s="25">
        <v>35990000</v>
      </c>
      <c r="F19" s="39">
        <v>36490000</v>
      </c>
      <c r="G19" s="4">
        <v>36390000</v>
      </c>
      <c r="J19" t="s">
        <v>149</v>
      </c>
      <c r="K19" t="s">
        <v>150</v>
      </c>
      <c r="L19" s="35" t="b">
        <v>1</v>
      </c>
    </row>
    <row r="20" spans="1:12" x14ac:dyDescent="0.2">
      <c r="A20" t="s">
        <v>209</v>
      </c>
      <c r="B20" s="25"/>
      <c r="C20" s="40">
        <v>5990000</v>
      </c>
      <c r="D20" s="25">
        <v>5790000</v>
      </c>
      <c r="E20" s="25">
        <v>5732000</v>
      </c>
      <c r="F20" s="39">
        <v>5790000</v>
      </c>
      <c r="G20" s="4">
        <v>5790000</v>
      </c>
    </row>
    <row r="21" spans="1:12" x14ac:dyDescent="0.2">
      <c r="A21" t="s">
        <v>210</v>
      </c>
      <c r="B21" s="25"/>
      <c r="C21" s="39" t="s">
        <v>31</v>
      </c>
      <c r="D21" s="25">
        <v>6690000</v>
      </c>
      <c r="E21" s="25">
        <v>6920000</v>
      </c>
      <c r="F21" s="39">
        <v>6690000</v>
      </c>
      <c r="G21" s="3">
        <v>6590000</v>
      </c>
    </row>
    <row r="22" spans="1:12" x14ac:dyDescent="0.2">
      <c r="A22" t="s">
        <v>211</v>
      </c>
      <c r="B22" s="25"/>
      <c r="C22" s="39">
        <v>6590000</v>
      </c>
      <c r="D22" s="25">
        <v>6590000</v>
      </c>
      <c r="E22" s="3">
        <v>6128000</v>
      </c>
      <c r="F22" s="39">
        <v>6590000</v>
      </c>
      <c r="G22" s="4">
        <v>6590000</v>
      </c>
    </row>
    <row r="23" spans="1:12" x14ac:dyDescent="0.2">
      <c r="A23" t="s">
        <v>212</v>
      </c>
      <c r="B23" s="25"/>
      <c r="C23" s="39">
        <v>7890000</v>
      </c>
      <c r="D23" s="25">
        <v>7890000</v>
      </c>
      <c r="E23" s="25">
        <v>7712000</v>
      </c>
      <c r="F23" s="39">
        <v>7790000</v>
      </c>
      <c r="G23" s="4">
        <v>7690000</v>
      </c>
    </row>
    <row r="24" spans="1:12" x14ac:dyDescent="0.2">
      <c r="A24" t="s">
        <v>195</v>
      </c>
      <c r="B24" s="25"/>
      <c r="C24" s="39">
        <v>10790000</v>
      </c>
      <c r="D24" s="25">
        <v>10690000</v>
      </c>
      <c r="E24" s="25">
        <v>10187000</v>
      </c>
      <c r="F24" s="39" t="s">
        <v>227</v>
      </c>
      <c r="G24" s="4">
        <v>10590000</v>
      </c>
    </row>
    <row r="25" spans="1:12" x14ac:dyDescent="0.2">
      <c r="A25" t="s">
        <v>196</v>
      </c>
      <c r="B25" s="25"/>
      <c r="C25" s="39">
        <v>13090000</v>
      </c>
      <c r="D25" s="25">
        <v>12690000</v>
      </c>
      <c r="E25" s="3">
        <v>12563000</v>
      </c>
      <c r="F25" s="39">
        <v>13190000</v>
      </c>
      <c r="G25" s="4">
        <v>12890000</v>
      </c>
    </row>
    <row r="26" spans="1:12" x14ac:dyDescent="0.2">
      <c r="A26" t="s">
        <v>197</v>
      </c>
      <c r="B26" s="25"/>
      <c r="C26" s="39">
        <v>11590000</v>
      </c>
      <c r="D26" s="25">
        <v>11490000</v>
      </c>
      <c r="E26" s="25">
        <v>10880000</v>
      </c>
      <c r="F26" s="39">
        <v>11490000</v>
      </c>
      <c r="G26" s="4">
        <v>11290000</v>
      </c>
      <c r="H26" s="50"/>
      <c r="I26" s="26"/>
    </row>
    <row r="27" spans="1:12" x14ac:dyDescent="0.2">
      <c r="A27" t="s">
        <v>199</v>
      </c>
      <c r="B27" s="3"/>
      <c r="C27" s="39">
        <v>13990000</v>
      </c>
      <c r="D27" s="25">
        <v>13690000</v>
      </c>
      <c r="E27" s="3">
        <v>13256000</v>
      </c>
      <c r="F27" s="39">
        <v>13890000</v>
      </c>
      <c r="G27" s="4">
        <v>13590000</v>
      </c>
    </row>
    <row r="28" spans="1:12" x14ac:dyDescent="0.2">
      <c r="A28" t="s">
        <v>119</v>
      </c>
      <c r="B28" s="25"/>
      <c r="C28" s="39">
        <v>22290000</v>
      </c>
      <c r="D28" s="25">
        <v>21990000</v>
      </c>
      <c r="E28" s="25">
        <v>21790000</v>
      </c>
      <c r="F28" s="40">
        <v>21990000</v>
      </c>
      <c r="G28" s="4">
        <v>22990000</v>
      </c>
    </row>
    <row r="29" spans="1:12" x14ac:dyDescent="0.2">
      <c r="A29" t="s">
        <v>120</v>
      </c>
      <c r="B29" s="3"/>
      <c r="C29" s="39">
        <v>5690000</v>
      </c>
      <c r="D29" s="34">
        <v>5640000</v>
      </c>
      <c r="E29" s="25">
        <v>5633000</v>
      </c>
      <c r="F29" s="38">
        <v>5599000</v>
      </c>
      <c r="G29" s="3">
        <v>5590000</v>
      </c>
    </row>
    <row r="30" spans="1:12" x14ac:dyDescent="0.2">
      <c r="A30" t="s">
        <v>162</v>
      </c>
      <c r="B30" s="3"/>
      <c r="C30" s="40">
        <v>4690000</v>
      </c>
      <c r="D30" s="38">
        <v>4540000</v>
      </c>
      <c r="E30" s="25">
        <v>4445000</v>
      </c>
      <c r="F30" s="38">
        <v>4550000</v>
      </c>
      <c r="G30" s="34">
        <v>4590000</v>
      </c>
    </row>
    <row r="31" spans="1:12" x14ac:dyDescent="0.2">
      <c r="A31" t="s">
        <v>163</v>
      </c>
      <c r="B31" s="3"/>
      <c r="C31" s="39">
        <v>3390000</v>
      </c>
      <c r="D31" s="38">
        <v>3290000</v>
      </c>
      <c r="E31" s="25">
        <v>3190000</v>
      </c>
      <c r="F31" s="38">
        <v>3290000</v>
      </c>
      <c r="G31" s="34">
        <v>3290000</v>
      </c>
    </row>
    <row r="32" spans="1:12" x14ac:dyDescent="0.2">
      <c r="A32" t="s">
        <v>123</v>
      </c>
      <c r="B32" s="3"/>
      <c r="C32" s="25">
        <v>17190000</v>
      </c>
      <c r="D32" s="39">
        <v>16990000</v>
      </c>
      <c r="E32" s="37"/>
      <c r="F32" s="39">
        <v>17190000</v>
      </c>
      <c r="G32" s="4">
        <v>16490000</v>
      </c>
    </row>
    <row r="33" spans="1:7" x14ac:dyDescent="0.2">
      <c r="A33" t="s">
        <v>165</v>
      </c>
      <c r="B33" s="25"/>
      <c r="C33" s="25">
        <v>21090000</v>
      </c>
      <c r="D33" s="3">
        <v>20790000</v>
      </c>
      <c r="E33" s="37"/>
      <c r="F33" s="39">
        <v>20790000</v>
      </c>
      <c r="G33" s="4">
        <v>20590000</v>
      </c>
    </row>
    <row r="34" spans="1:7" x14ac:dyDescent="0.2">
      <c r="A34" t="s">
        <v>214</v>
      </c>
      <c r="B34" s="3"/>
      <c r="C34" s="39">
        <v>24990000</v>
      </c>
      <c r="D34" s="39">
        <v>23990000</v>
      </c>
      <c r="E34" s="37"/>
      <c r="F34" s="39">
        <v>24690000</v>
      </c>
      <c r="G34" s="4">
        <v>25290000</v>
      </c>
    </row>
    <row r="35" spans="1:7" x14ac:dyDescent="0.2">
      <c r="A35" t="s">
        <v>166</v>
      </c>
      <c r="B35" s="3"/>
      <c r="C35" s="43">
        <v>26990000</v>
      </c>
      <c r="D35" s="38">
        <v>26290000</v>
      </c>
      <c r="E35" s="37"/>
      <c r="F35" s="34">
        <v>25890000</v>
      </c>
      <c r="G35" s="3">
        <v>25690000</v>
      </c>
    </row>
    <row r="36" spans="1:7" x14ac:dyDescent="0.2">
      <c r="A36" t="s">
        <v>167</v>
      </c>
      <c r="B36" s="25"/>
      <c r="C36" s="39">
        <v>31990000</v>
      </c>
      <c r="D36" s="25">
        <v>31890000</v>
      </c>
      <c r="E36" s="37"/>
      <c r="F36" s="39">
        <v>31290000</v>
      </c>
      <c r="G36" s="4">
        <v>31290000</v>
      </c>
    </row>
    <row r="37" spans="1:7" x14ac:dyDescent="0.2">
      <c r="A37" t="s">
        <v>168</v>
      </c>
      <c r="B37" s="25"/>
      <c r="C37" s="25">
        <v>39590000</v>
      </c>
      <c r="D37" s="25">
        <v>39590000</v>
      </c>
      <c r="E37" s="37"/>
      <c r="F37" s="40">
        <v>39290000</v>
      </c>
      <c r="G37" s="4">
        <v>38990000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8A60487D-A0A8-40D7-BD8A-98AA13401AEE}">
            <x14:iconSet custom="1">
              <x14:cfvo type="percent">
                <xm:f>0</xm:f>
              </x14:cfvo>
              <x14:cfvo type="num">
                <xm:f>0</xm:f>
              </x14:cfvo>
              <x14:cfvo type="num">
                <xm:f>0</xm:f>
              </x14:cfvo>
              <x14:cfIcon iconSet="3TrafficLights1" iconId="2"/>
              <x14:cfIcon iconSet="NoIcons" iconId="0"/>
              <x14:cfIcon iconSet="3TrafficLights1" iconId="0"/>
            </x14:iconSet>
          </x14:cfRule>
          <xm:sqref>H7:H37</xm:sqref>
        </x14:conditionalFormatting>
      </x14:conditionalFormattings>
    </ext>
  </extLs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932F-8B20-C143-B4EA-8973EAFE5B66}">
  <dimension ref="A1:L37"/>
  <sheetViews>
    <sheetView zoomScale="114"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51">
        <v>16190000</v>
      </c>
      <c r="D2" s="48">
        <v>16190000</v>
      </c>
      <c r="E2" s="40">
        <v>15990000</v>
      </c>
      <c r="F2" s="40">
        <v>16190000</v>
      </c>
      <c r="G2" s="40">
        <v>15990000</v>
      </c>
    </row>
    <row r="3" spans="1:12" x14ac:dyDescent="0.2">
      <c r="A3" t="s">
        <v>134</v>
      </c>
      <c r="B3" s="25"/>
      <c r="C3" s="53">
        <v>18990000</v>
      </c>
      <c r="D3" s="43">
        <v>18890000</v>
      </c>
      <c r="E3" s="40">
        <v>18490000</v>
      </c>
      <c r="F3" s="38">
        <v>18690000</v>
      </c>
      <c r="G3" s="40">
        <v>18690000</v>
      </c>
    </row>
    <row r="4" spans="1:12" x14ac:dyDescent="0.2">
      <c r="A4" t="s">
        <v>135</v>
      </c>
      <c r="B4" s="3"/>
      <c r="C4" s="53">
        <v>21990000</v>
      </c>
      <c r="D4" s="43">
        <v>21990000</v>
      </c>
      <c r="E4" s="40">
        <v>21690000</v>
      </c>
      <c r="F4" s="38">
        <v>21990000</v>
      </c>
      <c r="G4" s="40">
        <v>21890000</v>
      </c>
    </row>
    <row r="5" spans="1:12" x14ac:dyDescent="0.2">
      <c r="A5" t="s">
        <v>136</v>
      </c>
      <c r="B5" s="25"/>
      <c r="C5" s="53">
        <v>25090000</v>
      </c>
      <c r="D5" s="42">
        <v>25090000</v>
      </c>
      <c r="E5" s="40">
        <v>24290000</v>
      </c>
      <c r="F5" s="38">
        <v>24790000</v>
      </c>
      <c r="G5" s="38">
        <v>24450000</v>
      </c>
    </row>
    <row r="6" spans="1:12" x14ac:dyDescent="0.2">
      <c r="A6" t="s">
        <v>137</v>
      </c>
      <c r="B6" s="3"/>
      <c r="C6" s="54">
        <v>30290000</v>
      </c>
      <c r="D6" s="42">
        <v>30290000</v>
      </c>
      <c r="E6" s="40">
        <v>29990000</v>
      </c>
      <c r="F6" s="38">
        <v>30090000</v>
      </c>
      <c r="G6" s="40">
        <v>29890000</v>
      </c>
    </row>
    <row r="7" spans="1:12" x14ac:dyDescent="0.2">
      <c r="A7" t="s">
        <v>102</v>
      </c>
      <c r="B7" s="25"/>
      <c r="C7" s="54">
        <v>15590000</v>
      </c>
      <c r="D7" s="42">
        <v>15590000</v>
      </c>
      <c r="E7" s="40">
        <v>15490000</v>
      </c>
      <c r="F7" s="38">
        <v>15390000</v>
      </c>
      <c r="G7" s="38">
        <v>15290000</v>
      </c>
    </row>
    <row r="8" spans="1:12" x14ac:dyDescent="0.2">
      <c r="A8" t="s">
        <v>103</v>
      </c>
      <c r="B8" s="25"/>
      <c r="C8" s="53">
        <v>19290000</v>
      </c>
      <c r="D8" s="43">
        <v>19290000</v>
      </c>
      <c r="E8" s="40">
        <v>18990000</v>
      </c>
      <c r="F8" s="38">
        <v>19190000</v>
      </c>
      <c r="G8" s="40">
        <v>18890000</v>
      </c>
    </row>
    <row r="9" spans="1:12" x14ac:dyDescent="0.2">
      <c r="A9" t="s">
        <v>105</v>
      </c>
      <c r="B9" s="3"/>
      <c r="C9" s="54">
        <v>29390000</v>
      </c>
      <c r="D9" s="25">
        <v>28490000</v>
      </c>
      <c r="E9" s="40" t="s">
        <v>31</v>
      </c>
      <c r="F9" s="38">
        <v>28650000</v>
      </c>
      <c r="G9" s="40">
        <v>27890000</v>
      </c>
    </row>
    <row r="10" spans="1:12" x14ac:dyDescent="0.2">
      <c r="A10" t="s">
        <v>34</v>
      </c>
      <c r="B10" s="3"/>
      <c r="C10" s="52" t="s">
        <v>31</v>
      </c>
      <c r="D10" s="25" t="s">
        <v>31</v>
      </c>
      <c r="E10" s="40">
        <v>18990000</v>
      </c>
      <c r="F10" s="43" t="s">
        <v>31</v>
      </c>
      <c r="G10" s="40">
        <v>17490000</v>
      </c>
    </row>
    <row r="11" spans="1:12" x14ac:dyDescent="0.2">
      <c r="A11" t="s">
        <v>40</v>
      </c>
      <c r="B11" s="25"/>
      <c r="C11" s="54">
        <v>12890000</v>
      </c>
      <c r="D11" s="38">
        <v>12790000</v>
      </c>
      <c r="E11" s="40">
        <v>12690000</v>
      </c>
      <c r="F11" s="39">
        <v>12590000</v>
      </c>
      <c r="G11" s="38">
        <v>12490000</v>
      </c>
    </row>
    <row r="12" spans="1:12" x14ac:dyDescent="0.2">
      <c r="A12" t="s">
        <v>37</v>
      </c>
      <c r="B12" s="3"/>
      <c r="C12" s="54">
        <v>11690000</v>
      </c>
      <c r="D12" s="39">
        <v>11690000</v>
      </c>
      <c r="E12" s="40">
        <v>11390000</v>
      </c>
      <c r="F12" s="39">
        <v>11550000</v>
      </c>
      <c r="G12" s="4">
        <v>11590000</v>
      </c>
    </row>
    <row r="13" spans="1:12" x14ac:dyDescent="0.2">
      <c r="A13" t="s">
        <v>42</v>
      </c>
      <c r="B13" s="25"/>
      <c r="C13" s="52" t="s">
        <v>31</v>
      </c>
      <c r="D13" s="25" t="s">
        <v>31</v>
      </c>
      <c r="E13" s="25" t="s">
        <v>31</v>
      </c>
      <c r="F13" s="25" t="s">
        <v>31</v>
      </c>
      <c r="G13" s="4" t="s">
        <v>31</v>
      </c>
    </row>
    <row r="14" spans="1:12" x14ac:dyDescent="0.2">
      <c r="A14" t="s">
        <v>138</v>
      </c>
      <c r="B14" s="25"/>
      <c r="C14" s="54">
        <v>13590000</v>
      </c>
      <c r="D14" s="25" t="s">
        <v>31</v>
      </c>
      <c r="E14" s="40">
        <v>13652000</v>
      </c>
      <c r="F14" s="39">
        <v>13790000</v>
      </c>
      <c r="G14" s="4">
        <v>13690000</v>
      </c>
    </row>
    <row r="15" spans="1:12" x14ac:dyDescent="0.2">
      <c r="A15" t="s">
        <v>139</v>
      </c>
      <c r="B15" s="3"/>
      <c r="C15" s="54">
        <v>9790000</v>
      </c>
      <c r="D15" s="42">
        <v>9750000</v>
      </c>
      <c r="E15" s="25">
        <v>9395000</v>
      </c>
      <c r="F15" s="39" t="s">
        <v>240</v>
      </c>
      <c r="G15" s="4">
        <v>9590000</v>
      </c>
      <c r="J15" t="s">
        <v>140</v>
      </c>
      <c r="K15" t="s">
        <v>141</v>
      </c>
      <c r="L15" s="35" t="b">
        <v>1</v>
      </c>
    </row>
    <row r="16" spans="1:12" x14ac:dyDescent="0.2">
      <c r="A16" t="s">
        <v>142</v>
      </c>
      <c r="B16" s="3"/>
      <c r="C16" s="53">
        <v>16490000</v>
      </c>
      <c r="D16" s="43">
        <v>16490000</v>
      </c>
      <c r="E16" s="25">
        <v>16127000</v>
      </c>
      <c r="F16" s="39">
        <v>16250000</v>
      </c>
      <c r="G16" s="3">
        <v>16190000</v>
      </c>
      <c r="J16" t="s">
        <v>2</v>
      </c>
      <c r="K16" t="s">
        <v>180</v>
      </c>
      <c r="L16" s="35" t="b">
        <v>1</v>
      </c>
    </row>
    <row r="17" spans="1:12" x14ac:dyDescent="0.2">
      <c r="A17" t="s">
        <v>144</v>
      </c>
      <c r="B17" s="25"/>
      <c r="C17" s="54">
        <v>22090000</v>
      </c>
      <c r="D17" s="42">
        <v>21990000</v>
      </c>
      <c r="E17" s="25">
        <v>21290000</v>
      </c>
      <c r="F17" s="39">
        <v>21990000</v>
      </c>
      <c r="G17" s="4">
        <v>21790000</v>
      </c>
      <c r="J17" t="s">
        <v>6</v>
      </c>
      <c r="K17" t="s">
        <v>145</v>
      </c>
      <c r="L17" s="35" t="b">
        <v>1</v>
      </c>
    </row>
    <row r="18" spans="1:12" x14ac:dyDescent="0.2">
      <c r="A18" t="s">
        <v>146</v>
      </c>
      <c r="B18" s="25"/>
      <c r="C18" s="54">
        <v>27490000</v>
      </c>
      <c r="D18" s="42">
        <v>27490000</v>
      </c>
      <c r="E18" s="25">
        <v>26990000</v>
      </c>
      <c r="F18" s="34">
        <v>27690000</v>
      </c>
      <c r="G18" s="4">
        <v>26590000</v>
      </c>
      <c r="J18" t="s">
        <v>3</v>
      </c>
      <c r="K18" t="s">
        <v>143</v>
      </c>
      <c r="L18" s="35" t="b">
        <v>1</v>
      </c>
    </row>
    <row r="19" spans="1:12" x14ac:dyDescent="0.2">
      <c r="A19" t="s">
        <v>148</v>
      </c>
      <c r="B19" s="3"/>
      <c r="C19" s="54">
        <v>36290000</v>
      </c>
      <c r="D19" s="42">
        <v>36290000</v>
      </c>
      <c r="E19" s="25">
        <v>35990000</v>
      </c>
      <c r="F19" s="39">
        <v>36490000</v>
      </c>
      <c r="G19" s="4">
        <v>36390000</v>
      </c>
      <c r="J19" t="s">
        <v>149</v>
      </c>
      <c r="K19" t="s">
        <v>150</v>
      </c>
      <c r="L19" s="35" t="b">
        <v>1</v>
      </c>
    </row>
    <row r="20" spans="1:12" x14ac:dyDescent="0.2">
      <c r="A20" t="s">
        <v>209</v>
      </c>
      <c r="B20" s="25"/>
      <c r="C20" s="54">
        <v>5890000</v>
      </c>
      <c r="D20" s="42">
        <v>5850000</v>
      </c>
      <c r="E20" s="25">
        <v>5732000</v>
      </c>
      <c r="F20" s="39">
        <v>5790000</v>
      </c>
      <c r="G20" s="4">
        <v>5790000</v>
      </c>
    </row>
    <row r="21" spans="1:12" x14ac:dyDescent="0.2">
      <c r="A21" t="s">
        <v>210</v>
      </c>
      <c r="B21" s="25"/>
      <c r="C21" s="52" t="s">
        <v>31</v>
      </c>
      <c r="D21" s="42">
        <v>6990000</v>
      </c>
      <c r="E21" s="25">
        <v>6920000</v>
      </c>
      <c r="F21" s="34">
        <v>6590000</v>
      </c>
      <c r="G21" s="4">
        <v>6590000</v>
      </c>
    </row>
    <row r="22" spans="1:12" x14ac:dyDescent="0.2">
      <c r="A22" t="s">
        <v>211</v>
      </c>
      <c r="B22" s="25"/>
      <c r="C22" s="54">
        <v>6490000</v>
      </c>
      <c r="D22" s="42">
        <v>6490000</v>
      </c>
      <c r="E22" s="25">
        <v>6128000</v>
      </c>
      <c r="F22" s="39">
        <v>6590000</v>
      </c>
      <c r="G22" s="4">
        <v>6590000</v>
      </c>
    </row>
    <row r="23" spans="1:12" x14ac:dyDescent="0.2">
      <c r="A23" t="s">
        <v>212</v>
      </c>
      <c r="B23" s="25"/>
      <c r="C23" s="54">
        <v>7790000</v>
      </c>
      <c r="D23" s="42">
        <v>7790000</v>
      </c>
      <c r="E23" s="25">
        <v>7712000</v>
      </c>
      <c r="F23" s="39">
        <v>7790000</v>
      </c>
      <c r="G23" s="4">
        <v>7690000</v>
      </c>
    </row>
    <row r="24" spans="1:12" x14ac:dyDescent="0.2">
      <c r="A24" t="s">
        <v>195</v>
      </c>
      <c r="B24" s="25"/>
      <c r="C24" s="54">
        <v>10590000</v>
      </c>
      <c r="D24" s="42">
        <v>10590000</v>
      </c>
      <c r="E24" s="25">
        <v>10187000</v>
      </c>
      <c r="F24" s="34" t="s">
        <v>232</v>
      </c>
      <c r="G24" s="4">
        <v>10590000</v>
      </c>
    </row>
    <row r="25" spans="1:12" x14ac:dyDescent="0.2">
      <c r="A25" t="s">
        <v>196</v>
      </c>
      <c r="B25" s="25"/>
      <c r="C25" s="54">
        <v>12790000</v>
      </c>
      <c r="D25" s="42">
        <v>12790000</v>
      </c>
      <c r="E25" s="3">
        <v>12860000</v>
      </c>
      <c r="F25" s="39">
        <v>13190000</v>
      </c>
      <c r="G25" s="4">
        <v>12890000</v>
      </c>
    </row>
    <row r="26" spans="1:12" x14ac:dyDescent="0.2">
      <c r="A26" t="s">
        <v>197</v>
      </c>
      <c r="B26" s="25"/>
      <c r="C26" s="54">
        <v>11390000</v>
      </c>
      <c r="D26" s="42">
        <v>11390000</v>
      </c>
      <c r="E26" s="25">
        <v>10880000</v>
      </c>
      <c r="F26" s="39">
        <v>11490000</v>
      </c>
      <c r="G26" s="4">
        <v>11290000</v>
      </c>
      <c r="H26" s="50"/>
      <c r="I26" s="26"/>
    </row>
    <row r="27" spans="1:12" x14ac:dyDescent="0.2">
      <c r="A27" t="s">
        <v>199</v>
      </c>
      <c r="B27" s="3"/>
      <c r="C27" s="54">
        <v>13890000</v>
      </c>
      <c r="D27" s="25">
        <v>13690000</v>
      </c>
      <c r="E27" s="3">
        <v>13553000</v>
      </c>
      <c r="F27" s="39">
        <v>13890000</v>
      </c>
      <c r="G27" s="4">
        <v>13590000</v>
      </c>
    </row>
    <row r="28" spans="1:12" x14ac:dyDescent="0.2">
      <c r="A28" t="s">
        <v>119</v>
      </c>
      <c r="B28" s="25"/>
      <c r="C28" s="53">
        <v>22290000</v>
      </c>
      <c r="D28" s="42">
        <v>21890000</v>
      </c>
      <c r="E28" s="25">
        <v>21790000</v>
      </c>
      <c r="F28" s="40">
        <v>21990000</v>
      </c>
      <c r="G28" s="4">
        <v>22990000</v>
      </c>
    </row>
    <row r="29" spans="1:12" x14ac:dyDescent="0.2">
      <c r="A29" t="s">
        <v>120</v>
      </c>
      <c r="B29" s="3"/>
      <c r="C29" s="54">
        <v>5580000</v>
      </c>
      <c r="D29" s="34">
        <v>5500000</v>
      </c>
      <c r="E29" s="25">
        <v>5633000</v>
      </c>
      <c r="F29" s="40">
        <v>5599000</v>
      </c>
      <c r="G29" s="4">
        <v>5590000</v>
      </c>
    </row>
    <row r="30" spans="1:12" x14ac:dyDescent="0.2">
      <c r="A30" t="s">
        <v>162</v>
      </c>
      <c r="B30" s="3"/>
      <c r="C30" s="54">
        <v>4590000</v>
      </c>
      <c r="D30" s="40">
        <v>4540000</v>
      </c>
      <c r="E30" s="25">
        <v>4445000</v>
      </c>
      <c r="F30" s="40">
        <v>4550000</v>
      </c>
      <c r="G30" s="4">
        <v>4590000</v>
      </c>
    </row>
    <row r="31" spans="1:12" x14ac:dyDescent="0.2">
      <c r="A31" t="s">
        <v>163</v>
      </c>
      <c r="B31" s="3"/>
      <c r="C31" s="54">
        <v>3290000</v>
      </c>
      <c r="D31" s="40">
        <v>3290000</v>
      </c>
      <c r="E31" s="3">
        <v>3290000</v>
      </c>
      <c r="F31" s="40">
        <v>3290000</v>
      </c>
      <c r="G31" s="4">
        <v>3290000</v>
      </c>
    </row>
    <row r="32" spans="1:12" x14ac:dyDescent="0.2">
      <c r="A32" t="s">
        <v>123</v>
      </c>
      <c r="B32" s="3"/>
      <c r="C32" s="54">
        <v>17090000</v>
      </c>
      <c r="D32" s="39">
        <v>16990000</v>
      </c>
      <c r="E32" s="37"/>
      <c r="F32" s="39">
        <v>17190000</v>
      </c>
      <c r="G32" s="4">
        <v>16490000</v>
      </c>
    </row>
    <row r="33" spans="1:7" x14ac:dyDescent="0.2">
      <c r="A33" t="s">
        <v>165</v>
      </c>
      <c r="B33" s="25"/>
      <c r="C33" s="54">
        <v>20090000</v>
      </c>
      <c r="D33" s="3">
        <v>20090000</v>
      </c>
      <c r="E33" s="37"/>
      <c r="F33" s="34">
        <v>20290000</v>
      </c>
      <c r="G33" s="4">
        <v>20590000</v>
      </c>
    </row>
    <row r="34" spans="1:7" x14ac:dyDescent="0.2">
      <c r="A34" t="s">
        <v>214</v>
      </c>
      <c r="B34" s="3"/>
      <c r="C34" s="52" t="s">
        <v>31</v>
      </c>
      <c r="D34" s="39">
        <v>23990000</v>
      </c>
      <c r="E34" s="37"/>
      <c r="F34" s="39">
        <v>24690000</v>
      </c>
      <c r="G34" s="4">
        <v>25290000</v>
      </c>
    </row>
    <row r="35" spans="1:7" x14ac:dyDescent="0.2">
      <c r="A35" t="s">
        <v>166</v>
      </c>
      <c r="B35" s="3"/>
      <c r="C35" s="54">
        <v>25790000</v>
      </c>
      <c r="D35" s="38">
        <v>25790000</v>
      </c>
      <c r="E35" s="37"/>
      <c r="F35" s="39">
        <v>25890000</v>
      </c>
      <c r="G35" s="4">
        <v>25690000</v>
      </c>
    </row>
    <row r="36" spans="1:7" x14ac:dyDescent="0.2">
      <c r="A36" t="s">
        <v>167</v>
      </c>
      <c r="B36" s="25"/>
      <c r="C36" s="52" t="s">
        <v>31</v>
      </c>
      <c r="D36" s="42">
        <v>31290000</v>
      </c>
      <c r="E36" s="37"/>
      <c r="F36" s="39">
        <v>31290000</v>
      </c>
      <c r="G36" s="4">
        <v>31290000</v>
      </c>
    </row>
    <row r="37" spans="1:7" x14ac:dyDescent="0.2">
      <c r="A37" t="s">
        <v>168</v>
      </c>
      <c r="B37" s="25"/>
      <c r="C37" s="54">
        <v>38890000</v>
      </c>
      <c r="D37" s="42">
        <v>38990000</v>
      </c>
      <c r="E37" s="37"/>
      <c r="F37" s="40">
        <v>39290000</v>
      </c>
      <c r="G37" s="4">
        <v>38990000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BF516849-077F-664B-BD43-EF7480F0FCD3}">
            <x14:iconSet custom="1">
              <x14:cfvo type="percent">
                <xm:f>0</xm:f>
              </x14:cfvo>
              <x14:cfvo type="num">
                <xm:f>0</xm:f>
              </x14:cfvo>
              <x14:cfvo type="num">
                <xm:f>0</xm:f>
              </x14:cfvo>
              <x14:cfIcon iconSet="3TrafficLights1" iconId="2"/>
              <x14:cfIcon iconSet="NoIcons" iconId="0"/>
              <x14:cfIcon iconSet="3TrafficLights1" iconId="0"/>
            </x14:iconSet>
          </x14:cfRule>
          <xm:sqref>H7:H37</xm:sqref>
        </x14:conditionalFormatting>
      </x14:conditionalFormatting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47498-FA2A-ED4D-B553-37D71CF93350}">
  <dimension ref="A1:L37"/>
  <sheetViews>
    <sheetView zoomScale="114" zoomScaleNormal="130" workbookViewId="0">
      <pane xSplit="2" ySplit="1" topLeftCell="C1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55">
        <v>16290000</v>
      </c>
      <c r="D2" s="48">
        <v>16190000</v>
      </c>
      <c r="E2" s="40">
        <v>15990000</v>
      </c>
      <c r="F2" s="38">
        <v>15590000</v>
      </c>
      <c r="G2" s="40">
        <v>15990000</v>
      </c>
    </row>
    <row r="3" spans="1:12" x14ac:dyDescent="0.2">
      <c r="A3" t="s">
        <v>134</v>
      </c>
      <c r="B3" s="25"/>
      <c r="C3" s="53">
        <v>18990000</v>
      </c>
      <c r="D3" s="43">
        <v>18890000</v>
      </c>
      <c r="E3" s="40">
        <v>18490000</v>
      </c>
      <c r="F3" s="38">
        <v>18590000</v>
      </c>
      <c r="G3" s="38">
        <v>18590000</v>
      </c>
      <c r="H3">
        <v>-100</v>
      </c>
    </row>
    <row r="4" spans="1:12" x14ac:dyDescent="0.2">
      <c r="A4" t="s">
        <v>135</v>
      </c>
      <c r="B4" s="3"/>
      <c r="C4" s="54">
        <v>22190000</v>
      </c>
      <c r="D4" s="43">
        <v>21990000</v>
      </c>
      <c r="E4" s="40">
        <v>21690000</v>
      </c>
      <c r="F4" s="38">
        <v>21890000</v>
      </c>
      <c r="G4" s="40">
        <v>21890000</v>
      </c>
    </row>
    <row r="5" spans="1:12" x14ac:dyDescent="0.2">
      <c r="A5" t="s">
        <v>136</v>
      </c>
      <c r="B5" s="25"/>
      <c r="C5" s="53">
        <v>25090000</v>
      </c>
      <c r="D5" s="43">
        <v>25090000</v>
      </c>
      <c r="E5" s="40">
        <v>24290000</v>
      </c>
      <c r="F5" s="40">
        <v>24790000</v>
      </c>
      <c r="G5" s="40">
        <v>24450000</v>
      </c>
    </row>
    <row r="6" spans="1:12" x14ac:dyDescent="0.2">
      <c r="A6" t="s">
        <v>137</v>
      </c>
      <c r="B6" s="3"/>
      <c r="C6" s="53">
        <v>30290000</v>
      </c>
      <c r="D6" s="43">
        <v>30290000</v>
      </c>
      <c r="E6" s="40">
        <v>29990000</v>
      </c>
      <c r="F6" s="38">
        <v>29950000</v>
      </c>
      <c r="G6" s="38">
        <v>29750000</v>
      </c>
      <c r="H6">
        <v>-200</v>
      </c>
    </row>
    <row r="7" spans="1:12" x14ac:dyDescent="0.2">
      <c r="A7" t="s">
        <v>102</v>
      </c>
      <c r="B7" s="25"/>
      <c r="C7" s="54">
        <v>15490000</v>
      </c>
      <c r="D7" s="43">
        <v>15590000</v>
      </c>
      <c r="E7" s="40">
        <v>15490000</v>
      </c>
      <c r="F7" s="40">
        <v>15390000</v>
      </c>
      <c r="G7" s="40">
        <v>15290000</v>
      </c>
    </row>
    <row r="8" spans="1:12" x14ac:dyDescent="0.2">
      <c r="A8" t="s">
        <v>103</v>
      </c>
      <c r="B8" s="25"/>
      <c r="C8" s="53">
        <v>19290000</v>
      </c>
      <c r="D8" s="43">
        <v>19290000</v>
      </c>
      <c r="E8" s="40">
        <v>18990000</v>
      </c>
      <c r="F8" s="38">
        <v>18990000</v>
      </c>
      <c r="G8" s="40">
        <v>18890000</v>
      </c>
    </row>
    <row r="9" spans="1:12" x14ac:dyDescent="0.2">
      <c r="A9" t="s">
        <v>105</v>
      </c>
      <c r="B9" s="3"/>
      <c r="C9" s="53">
        <v>29390000</v>
      </c>
      <c r="D9" s="25">
        <v>28490000</v>
      </c>
      <c r="E9" s="40" t="s">
        <v>31</v>
      </c>
      <c r="F9" s="38">
        <v>28290000</v>
      </c>
      <c r="G9" s="40">
        <v>27890000</v>
      </c>
    </row>
    <row r="10" spans="1:12" x14ac:dyDescent="0.2">
      <c r="A10" t="s">
        <v>34</v>
      </c>
      <c r="B10" s="3"/>
      <c r="C10" s="52" t="s">
        <v>31</v>
      </c>
      <c r="D10" s="25" t="s">
        <v>31</v>
      </c>
      <c r="E10" s="40">
        <v>18990000</v>
      </c>
      <c r="F10" s="43" t="s">
        <v>31</v>
      </c>
      <c r="G10" s="40">
        <v>17490000</v>
      </c>
    </row>
    <row r="11" spans="1:12" x14ac:dyDescent="0.2">
      <c r="A11" t="s">
        <v>40</v>
      </c>
      <c r="B11" s="25"/>
      <c r="C11" s="54">
        <v>12790000</v>
      </c>
      <c r="D11" s="38">
        <v>12890000</v>
      </c>
      <c r="E11" s="40">
        <v>12690000</v>
      </c>
      <c r="F11" s="39">
        <v>12490000</v>
      </c>
      <c r="G11" s="40">
        <v>12490000</v>
      </c>
    </row>
    <row r="12" spans="1:12" x14ac:dyDescent="0.2">
      <c r="A12" t="s">
        <v>37</v>
      </c>
      <c r="B12" s="3"/>
      <c r="C12" s="53">
        <v>11690000</v>
      </c>
      <c r="D12" s="39">
        <v>11690000</v>
      </c>
      <c r="E12" s="40">
        <v>11390000</v>
      </c>
      <c r="F12" s="39">
        <v>11490000</v>
      </c>
      <c r="G12" s="34">
        <v>11490000</v>
      </c>
      <c r="H12">
        <v>-100</v>
      </c>
    </row>
    <row r="13" spans="1:12" x14ac:dyDescent="0.2">
      <c r="A13" t="s">
        <v>42</v>
      </c>
      <c r="B13" s="25"/>
      <c r="C13" s="52" t="s">
        <v>31</v>
      </c>
      <c r="D13" s="25" t="s">
        <v>31</v>
      </c>
      <c r="E13" s="25" t="s">
        <v>31</v>
      </c>
      <c r="F13" s="25" t="s">
        <v>31</v>
      </c>
      <c r="G13" s="4" t="s">
        <v>31</v>
      </c>
    </row>
    <row r="14" spans="1:12" x14ac:dyDescent="0.2">
      <c r="A14" t="s">
        <v>138</v>
      </c>
      <c r="B14" s="25"/>
      <c r="C14" s="53">
        <v>13590000</v>
      </c>
      <c r="D14" s="25">
        <v>13590000</v>
      </c>
      <c r="E14" s="40">
        <v>13652000</v>
      </c>
      <c r="F14" s="34">
        <v>13590000</v>
      </c>
      <c r="G14" s="4">
        <v>13690000</v>
      </c>
    </row>
    <row r="15" spans="1:12" x14ac:dyDescent="0.2">
      <c r="A15" t="s">
        <v>139</v>
      </c>
      <c r="B15" s="3"/>
      <c r="C15" s="53">
        <v>9790000</v>
      </c>
      <c r="D15" s="43">
        <v>9750000</v>
      </c>
      <c r="E15" s="25">
        <v>9395000</v>
      </c>
      <c r="F15" s="39">
        <v>9590000</v>
      </c>
      <c r="G15" s="34">
        <v>9490000</v>
      </c>
      <c r="H15">
        <v>-100</v>
      </c>
      <c r="J15" t="s">
        <v>140</v>
      </c>
      <c r="K15" t="s">
        <v>141</v>
      </c>
      <c r="L15" s="35" t="b">
        <v>1</v>
      </c>
    </row>
    <row r="16" spans="1:12" x14ac:dyDescent="0.2">
      <c r="A16" t="s">
        <v>142</v>
      </c>
      <c r="B16" s="3"/>
      <c r="C16" s="53">
        <v>16490000</v>
      </c>
      <c r="D16" s="43">
        <v>16490000</v>
      </c>
      <c r="E16" s="3">
        <v>16028000</v>
      </c>
      <c r="F16" s="39">
        <v>15990000</v>
      </c>
      <c r="G16" s="3">
        <v>15990000</v>
      </c>
      <c r="H16">
        <v>-200</v>
      </c>
      <c r="J16" t="s">
        <v>2</v>
      </c>
      <c r="K16" t="s">
        <v>180</v>
      </c>
      <c r="L16" s="35" t="b">
        <v>1</v>
      </c>
    </row>
    <row r="17" spans="1:12" x14ac:dyDescent="0.2">
      <c r="A17" t="s">
        <v>144</v>
      </c>
      <c r="B17" s="25"/>
      <c r="C17" s="54">
        <v>21990000</v>
      </c>
      <c r="D17" s="43">
        <v>21990000</v>
      </c>
      <c r="E17" s="25">
        <v>21290000</v>
      </c>
      <c r="F17" s="34">
        <v>21490000</v>
      </c>
      <c r="G17" s="4">
        <v>21790000</v>
      </c>
      <c r="J17" t="s">
        <v>6</v>
      </c>
      <c r="K17" t="s">
        <v>145</v>
      </c>
      <c r="L17" s="35" t="b">
        <v>1</v>
      </c>
    </row>
    <row r="18" spans="1:12" x14ac:dyDescent="0.2">
      <c r="A18" t="s">
        <v>146</v>
      </c>
      <c r="B18" s="25"/>
      <c r="C18" s="53">
        <v>27490000</v>
      </c>
      <c r="D18" s="43">
        <v>27490000</v>
      </c>
      <c r="E18" s="25">
        <v>26990000</v>
      </c>
      <c r="F18" s="39">
        <v>27690000</v>
      </c>
      <c r="G18" s="34">
        <v>27290000</v>
      </c>
      <c r="H18">
        <v>700</v>
      </c>
      <c r="J18" t="s">
        <v>3</v>
      </c>
      <c r="K18" t="s">
        <v>143</v>
      </c>
      <c r="L18" s="35" t="b">
        <v>1</v>
      </c>
    </row>
    <row r="19" spans="1:12" x14ac:dyDescent="0.2">
      <c r="A19" t="s">
        <v>148</v>
      </c>
      <c r="B19" s="3"/>
      <c r="C19" s="53">
        <v>36290000</v>
      </c>
      <c r="D19" s="43">
        <v>36290000</v>
      </c>
      <c r="E19" s="25">
        <v>35990000</v>
      </c>
      <c r="F19" s="39">
        <v>36490000</v>
      </c>
      <c r="G19" s="4">
        <v>36390000</v>
      </c>
      <c r="J19" t="s">
        <v>149</v>
      </c>
      <c r="K19" t="s">
        <v>150</v>
      </c>
      <c r="L19" s="35" t="b">
        <v>1</v>
      </c>
    </row>
    <row r="20" spans="1:12" x14ac:dyDescent="0.2">
      <c r="A20" t="s">
        <v>209</v>
      </c>
      <c r="B20" s="25"/>
      <c r="C20" s="54">
        <v>5190000</v>
      </c>
      <c r="D20" s="42">
        <v>4990000</v>
      </c>
      <c r="E20" s="3">
        <v>4940000</v>
      </c>
      <c r="F20" s="34">
        <v>5090000</v>
      </c>
      <c r="G20" s="34">
        <v>5090000</v>
      </c>
      <c r="H20">
        <v>-700</v>
      </c>
    </row>
    <row r="21" spans="1:12" x14ac:dyDescent="0.2">
      <c r="A21" t="s">
        <v>210</v>
      </c>
      <c r="B21" s="25"/>
      <c r="C21" s="53">
        <v>6990000</v>
      </c>
      <c r="D21" s="43">
        <v>6990000</v>
      </c>
      <c r="E21" s="25">
        <v>6920000</v>
      </c>
      <c r="F21" s="34">
        <v>6690000</v>
      </c>
      <c r="G21" s="4">
        <v>6590000</v>
      </c>
    </row>
    <row r="22" spans="1:12" x14ac:dyDescent="0.2">
      <c r="A22" t="s">
        <v>211</v>
      </c>
      <c r="B22" s="25"/>
      <c r="C22" s="54">
        <v>5790000</v>
      </c>
      <c r="D22" s="42">
        <v>5790000</v>
      </c>
      <c r="E22" s="3">
        <v>5732000</v>
      </c>
      <c r="F22" s="34">
        <v>5790000</v>
      </c>
      <c r="G22" s="34">
        <v>5950000</v>
      </c>
      <c r="H22">
        <v>-600</v>
      </c>
    </row>
    <row r="23" spans="1:12" x14ac:dyDescent="0.2">
      <c r="A23" t="s">
        <v>212</v>
      </c>
      <c r="B23" s="25"/>
      <c r="C23" s="52" t="s">
        <v>31</v>
      </c>
      <c r="D23" s="43">
        <v>7790000</v>
      </c>
      <c r="E23" s="25">
        <v>7712000</v>
      </c>
      <c r="F23" s="39">
        <v>7790000</v>
      </c>
      <c r="G23" s="4">
        <v>7690000</v>
      </c>
    </row>
    <row r="24" spans="1:12" x14ac:dyDescent="0.2">
      <c r="A24" t="s">
        <v>195</v>
      </c>
      <c r="B24" s="25"/>
      <c r="C24" s="54">
        <v>8390000</v>
      </c>
      <c r="D24" s="42">
        <v>8390000</v>
      </c>
      <c r="E24" s="3">
        <v>8207000</v>
      </c>
      <c r="F24" s="34">
        <v>8390000</v>
      </c>
      <c r="G24" s="4">
        <v>8350000</v>
      </c>
      <c r="H24">
        <v>-2240</v>
      </c>
    </row>
    <row r="25" spans="1:12" x14ac:dyDescent="0.2">
      <c r="A25" t="s">
        <v>196</v>
      </c>
      <c r="B25" s="25"/>
      <c r="C25" s="53">
        <v>12790000</v>
      </c>
      <c r="D25" s="43">
        <v>12790000</v>
      </c>
      <c r="E25" s="25">
        <v>12860000</v>
      </c>
      <c r="F25" s="39">
        <v>13190000</v>
      </c>
      <c r="G25" s="4">
        <v>12890000</v>
      </c>
    </row>
    <row r="26" spans="1:12" x14ac:dyDescent="0.2">
      <c r="A26" t="s">
        <v>197</v>
      </c>
      <c r="B26" s="25"/>
      <c r="C26" s="54">
        <v>9190000</v>
      </c>
      <c r="D26" s="42">
        <v>9190000</v>
      </c>
      <c r="E26" s="3">
        <v>8900000</v>
      </c>
      <c r="F26" s="34">
        <v>9190000</v>
      </c>
      <c r="G26" s="4">
        <v>8890000</v>
      </c>
      <c r="H26" s="50">
        <v>-2400</v>
      </c>
      <c r="I26" s="26"/>
    </row>
    <row r="27" spans="1:12" x14ac:dyDescent="0.2">
      <c r="A27" t="s">
        <v>199</v>
      </c>
      <c r="B27" s="3"/>
      <c r="C27" s="54">
        <v>13690000</v>
      </c>
      <c r="D27" s="25">
        <v>13690000</v>
      </c>
      <c r="E27" s="25">
        <v>13553000</v>
      </c>
      <c r="F27" s="39">
        <v>13890000</v>
      </c>
      <c r="G27" s="4">
        <v>13590000</v>
      </c>
    </row>
    <row r="28" spans="1:12" x14ac:dyDescent="0.2">
      <c r="A28" t="s">
        <v>119</v>
      </c>
      <c r="B28" s="25"/>
      <c r="C28" s="54">
        <v>21890000</v>
      </c>
      <c r="D28" s="43">
        <v>21890000</v>
      </c>
      <c r="E28" s="25">
        <v>21790000</v>
      </c>
      <c r="F28" s="38">
        <v>21590000</v>
      </c>
      <c r="G28" s="4">
        <v>22990000</v>
      </c>
    </row>
    <row r="29" spans="1:12" x14ac:dyDescent="0.2">
      <c r="A29" t="s">
        <v>120</v>
      </c>
      <c r="B29" s="3"/>
      <c r="C29" s="54">
        <v>5390000</v>
      </c>
      <c r="D29" s="34">
        <v>5350000</v>
      </c>
      <c r="E29" s="3">
        <v>5138000</v>
      </c>
      <c r="F29" s="38">
        <v>5499000</v>
      </c>
      <c r="G29" s="34">
        <v>5390000</v>
      </c>
      <c r="H29">
        <v>-200</v>
      </c>
    </row>
    <row r="30" spans="1:12" x14ac:dyDescent="0.2">
      <c r="A30" t="s">
        <v>162</v>
      </c>
      <c r="B30" s="3"/>
      <c r="C30" s="54">
        <v>4490000</v>
      </c>
      <c r="D30" s="38">
        <v>4450000</v>
      </c>
      <c r="E30" s="3">
        <v>4247000</v>
      </c>
      <c r="F30" s="40">
        <v>4550000</v>
      </c>
      <c r="G30" s="34">
        <v>4490000</v>
      </c>
      <c r="H30">
        <v>-100</v>
      </c>
    </row>
    <row r="31" spans="1:12" x14ac:dyDescent="0.2">
      <c r="A31" t="s">
        <v>163</v>
      </c>
      <c r="B31" s="3"/>
      <c r="C31" s="54">
        <v>3090000</v>
      </c>
      <c r="D31" s="38">
        <v>3090000</v>
      </c>
      <c r="E31" s="3">
        <v>2990000</v>
      </c>
      <c r="F31" s="38">
        <v>3190000</v>
      </c>
      <c r="G31" s="34">
        <v>3150000</v>
      </c>
      <c r="H31">
        <v>-100</v>
      </c>
    </row>
    <row r="32" spans="1:12" x14ac:dyDescent="0.2">
      <c r="A32" t="s">
        <v>123</v>
      </c>
      <c r="B32" s="3"/>
      <c r="C32" s="53">
        <v>17090000</v>
      </c>
      <c r="D32" s="39">
        <v>16990000</v>
      </c>
      <c r="E32" s="37"/>
      <c r="F32" s="39">
        <v>17190000</v>
      </c>
      <c r="G32" s="34">
        <v>16890000</v>
      </c>
      <c r="H32">
        <v>400</v>
      </c>
    </row>
    <row r="33" spans="1:8" x14ac:dyDescent="0.2">
      <c r="A33" t="s">
        <v>165</v>
      </c>
      <c r="B33" s="25"/>
      <c r="C33" s="54">
        <v>19890000</v>
      </c>
      <c r="D33" s="3">
        <v>19800000</v>
      </c>
      <c r="E33" s="37"/>
      <c r="F33" s="34">
        <v>19790000</v>
      </c>
      <c r="G33" s="4">
        <v>19790000</v>
      </c>
      <c r="H33">
        <v>-800</v>
      </c>
    </row>
    <row r="34" spans="1:8" x14ac:dyDescent="0.2">
      <c r="A34" t="s">
        <v>214</v>
      </c>
      <c r="B34" s="3"/>
      <c r="C34" s="52" t="s">
        <v>31</v>
      </c>
      <c r="D34" s="39">
        <v>23990000</v>
      </c>
      <c r="E34" s="37"/>
      <c r="F34" s="39">
        <v>24690000</v>
      </c>
      <c r="G34" s="4">
        <v>25290000</v>
      </c>
    </row>
    <row r="35" spans="1:8" x14ac:dyDescent="0.2">
      <c r="A35" t="s">
        <v>166</v>
      </c>
      <c r="B35" s="3"/>
      <c r="C35" s="53">
        <v>25790000</v>
      </c>
      <c r="D35" s="40">
        <v>25790000</v>
      </c>
      <c r="E35" s="37"/>
      <c r="F35" s="34">
        <v>25590000</v>
      </c>
      <c r="G35" s="34">
        <v>25490000</v>
      </c>
      <c r="H35">
        <v>-200</v>
      </c>
    </row>
    <row r="36" spans="1:8" x14ac:dyDescent="0.2">
      <c r="A36" t="s">
        <v>167</v>
      </c>
      <c r="B36" s="25"/>
      <c r="C36" s="52" t="s">
        <v>31</v>
      </c>
      <c r="D36" s="43">
        <v>31290000</v>
      </c>
      <c r="E36" s="37"/>
      <c r="F36" s="39">
        <v>31390000</v>
      </c>
      <c r="G36" s="34">
        <v>30990000</v>
      </c>
    </row>
    <row r="37" spans="1:8" x14ac:dyDescent="0.2">
      <c r="A37" t="s">
        <v>168</v>
      </c>
      <c r="B37" s="25"/>
      <c r="C37" s="53">
        <v>38890000</v>
      </c>
      <c r="D37" s="42">
        <v>38890000</v>
      </c>
      <c r="E37" s="37"/>
      <c r="F37" s="38">
        <v>38990000</v>
      </c>
      <c r="G37" s="34">
        <v>38590000</v>
      </c>
      <c r="H37">
        <v>-500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B9224C72-AFAB-B744-B871-FFECDC82D618}">
            <x14:iconSet custom="1">
              <x14:cfvo type="percent">
                <xm:f>0</xm:f>
              </x14:cfvo>
              <x14:cfvo type="num">
                <xm:f>0</xm:f>
              </x14:cfvo>
              <x14:cfvo type="num">
                <xm:f>0</xm:f>
              </x14:cfvo>
              <x14:cfIcon iconSet="3TrafficLights1" iconId="2"/>
              <x14:cfIcon iconSet="NoIcons" iconId="0"/>
              <x14:cfIcon iconSet="3TrafficLights1" iconId="0"/>
            </x14:iconSet>
          </x14:cfRule>
          <xm:sqref>H2:H37</xm:sqref>
        </x14:conditionalFormatting>
      </x14:conditionalFormattings>
    </ext>
  </extLst>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CFCD-4D1C-2040-A470-CFBE3E7F8A49}">
  <dimension ref="A1:L37"/>
  <sheetViews>
    <sheetView zoomScale="119" zoomScaleNormal="13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55">
        <v>16090000</v>
      </c>
      <c r="D2" s="49">
        <v>16090000</v>
      </c>
      <c r="E2" s="40">
        <v>15990000</v>
      </c>
      <c r="F2" s="40">
        <v>15590000</v>
      </c>
      <c r="G2" s="40">
        <v>15990000</v>
      </c>
    </row>
    <row r="3" spans="1:12" x14ac:dyDescent="0.2">
      <c r="A3" t="s">
        <v>134</v>
      </c>
      <c r="B3" s="25"/>
      <c r="C3" s="53">
        <v>18990000</v>
      </c>
      <c r="D3" s="42">
        <v>18990000</v>
      </c>
      <c r="E3" s="40">
        <v>18490000</v>
      </c>
      <c r="F3" s="40">
        <v>18590000</v>
      </c>
      <c r="G3" s="38">
        <v>18590000</v>
      </c>
    </row>
    <row r="4" spans="1:12" x14ac:dyDescent="0.2">
      <c r="A4" t="s">
        <v>135</v>
      </c>
      <c r="B4" s="3"/>
      <c r="C4" s="53">
        <v>22190000</v>
      </c>
      <c r="D4" s="43">
        <v>21990000</v>
      </c>
      <c r="E4" s="40">
        <v>21690000</v>
      </c>
      <c r="F4" s="40">
        <v>21890000</v>
      </c>
      <c r="G4" s="40">
        <v>21890000</v>
      </c>
    </row>
    <row r="5" spans="1:12" x14ac:dyDescent="0.2">
      <c r="A5" t="s">
        <v>136</v>
      </c>
      <c r="B5" s="25"/>
      <c r="C5" s="53">
        <v>25090000</v>
      </c>
      <c r="D5" s="43">
        <v>25090000</v>
      </c>
      <c r="E5" s="40">
        <v>24290000</v>
      </c>
      <c r="F5" s="40">
        <v>24790000</v>
      </c>
      <c r="G5" s="40">
        <v>24450000</v>
      </c>
    </row>
    <row r="6" spans="1:12" x14ac:dyDescent="0.2">
      <c r="A6" t="s">
        <v>137</v>
      </c>
      <c r="B6" s="3"/>
      <c r="C6" s="54">
        <v>30090000</v>
      </c>
      <c r="D6" s="42">
        <v>30090000</v>
      </c>
      <c r="E6" s="40">
        <v>29990000</v>
      </c>
      <c r="F6" s="38">
        <v>29890000</v>
      </c>
      <c r="G6" s="38">
        <v>29650000</v>
      </c>
      <c r="H6">
        <v>-100</v>
      </c>
    </row>
    <row r="7" spans="1:12" x14ac:dyDescent="0.2">
      <c r="A7" t="s">
        <v>102</v>
      </c>
      <c r="B7" s="25"/>
      <c r="C7" s="53">
        <v>15490000</v>
      </c>
      <c r="D7" s="42">
        <v>15490000</v>
      </c>
      <c r="E7" s="40">
        <v>15490000</v>
      </c>
      <c r="F7" s="38">
        <v>15290000</v>
      </c>
      <c r="G7" s="40">
        <v>15290000</v>
      </c>
    </row>
    <row r="8" spans="1:12" x14ac:dyDescent="0.2">
      <c r="A8" t="s">
        <v>103</v>
      </c>
      <c r="B8" s="25"/>
      <c r="C8" s="54">
        <v>19090000</v>
      </c>
      <c r="D8" s="42">
        <v>19090000</v>
      </c>
      <c r="E8" s="40">
        <v>18990000</v>
      </c>
      <c r="F8" s="38">
        <v>19190000</v>
      </c>
      <c r="G8" s="40">
        <v>18890000</v>
      </c>
    </row>
    <row r="9" spans="1:12" x14ac:dyDescent="0.2">
      <c r="A9" t="s">
        <v>105</v>
      </c>
      <c r="B9" s="3"/>
      <c r="C9" s="53">
        <v>29390000</v>
      </c>
      <c r="D9" s="25">
        <v>28490000</v>
      </c>
      <c r="E9" s="40" t="s">
        <v>31</v>
      </c>
      <c r="F9" s="38">
        <v>28650000</v>
      </c>
      <c r="G9" s="40">
        <v>27890000</v>
      </c>
    </row>
    <row r="10" spans="1:12" x14ac:dyDescent="0.2">
      <c r="A10" t="s">
        <v>34</v>
      </c>
      <c r="B10" s="3"/>
      <c r="C10" s="52" t="s">
        <v>31</v>
      </c>
      <c r="D10" s="25" t="s">
        <v>31</v>
      </c>
      <c r="E10" s="3">
        <v>16990000</v>
      </c>
      <c r="F10" s="43" t="s">
        <v>31</v>
      </c>
      <c r="G10" s="40">
        <v>17490000</v>
      </c>
    </row>
    <row r="11" spans="1:12" x14ac:dyDescent="0.2">
      <c r="A11" t="s">
        <v>40</v>
      </c>
      <c r="B11" s="25"/>
      <c r="C11" s="53">
        <v>12790000</v>
      </c>
      <c r="D11" s="38">
        <v>12790000</v>
      </c>
      <c r="E11" s="40">
        <v>12690000</v>
      </c>
      <c r="F11" s="39">
        <v>12490000</v>
      </c>
      <c r="G11" s="40">
        <v>12490000</v>
      </c>
    </row>
    <row r="12" spans="1:12" x14ac:dyDescent="0.2">
      <c r="A12" t="s">
        <v>37</v>
      </c>
      <c r="B12" s="3"/>
      <c r="C12" s="53">
        <v>11690000</v>
      </c>
      <c r="D12" s="39">
        <v>11690000</v>
      </c>
      <c r="E12" s="40">
        <v>11390000</v>
      </c>
      <c r="F12" s="39">
        <v>11590000</v>
      </c>
      <c r="G12" s="40">
        <v>11490000</v>
      </c>
    </row>
    <row r="13" spans="1:12" x14ac:dyDescent="0.2">
      <c r="A13" t="s">
        <v>42</v>
      </c>
      <c r="B13" s="25"/>
      <c r="C13" s="52" t="s">
        <v>31</v>
      </c>
      <c r="D13" s="25" t="s">
        <v>31</v>
      </c>
      <c r="E13" s="25" t="s">
        <v>31</v>
      </c>
      <c r="F13" s="25" t="s">
        <v>31</v>
      </c>
      <c r="G13" s="4" t="s">
        <v>31</v>
      </c>
    </row>
    <row r="14" spans="1:12" x14ac:dyDescent="0.2">
      <c r="A14" t="s">
        <v>138</v>
      </c>
      <c r="B14" s="25"/>
      <c r="C14" s="54">
        <v>11790000</v>
      </c>
      <c r="D14" s="3">
        <v>11790000</v>
      </c>
      <c r="E14" s="40">
        <v>13652000</v>
      </c>
      <c r="F14" s="34">
        <v>11790000</v>
      </c>
      <c r="G14" s="34">
        <v>11490000</v>
      </c>
      <c r="H14">
        <v>-2200</v>
      </c>
    </row>
    <row r="15" spans="1:12" x14ac:dyDescent="0.2">
      <c r="A15" t="s">
        <v>139</v>
      </c>
      <c r="B15" s="3"/>
      <c r="C15" s="54">
        <v>8980000</v>
      </c>
      <c r="D15" s="42">
        <v>8490000</v>
      </c>
      <c r="E15" s="3">
        <v>8801000</v>
      </c>
      <c r="F15" s="34">
        <v>8990000</v>
      </c>
      <c r="G15" s="34">
        <v>8690000</v>
      </c>
      <c r="H15">
        <v>-800</v>
      </c>
      <c r="J15" t="s">
        <v>140</v>
      </c>
      <c r="K15" t="s">
        <v>141</v>
      </c>
      <c r="L15" s="35" t="b">
        <v>1</v>
      </c>
    </row>
    <row r="16" spans="1:12" x14ac:dyDescent="0.2">
      <c r="A16" t="s">
        <v>142</v>
      </c>
      <c r="B16" s="3"/>
      <c r="C16" s="54">
        <v>15090000</v>
      </c>
      <c r="D16" s="42">
        <v>15090000</v>
      </c>
      <c r="E16" s="3">
        <v>14543000</v>
      </c>
      <c r="F16" s="34">
        <v>14890000</v>
      </c>
      <c r="G16" s="3">
        <v>14790000</v>
      </c>
      <c r="H16">
        <v>-700</v>
      </c>
      <c r="J16" t="s">
        <v>2</v>
      </c>
      <c r="K16" t="s">
        <v>180</v>
      </c>
      <c r="L16" s="35" t="b">
        <v>1</v>
      </c>
    </row>
    <row r="17" spans="1:12" x14ac:dyDescent="0.2">
      <c r="A17" t="s">
        <v>144</v>
      </c>
      <c r="B17" s="25"/>
      <c r="C17" s="54">
        <v>20790000</v>
      </c>
      <c r="D17" s="42">
        <v>21290000</v>
      </c>
      <c r="E17" s="25">
        <v>21290000</v>
      </c>
      <c r="F17" s="34">
        <v>20290000</v>
      </c>
      <c r="G17" s="4">
        <v>21790000</v>
      </c>
      <c r="J17" t="s">
        <v>6</v>
      </c>
      <c r="K17" t="s">
        <v>145</v>
      </c>
      <c r="L17" s="35" t="b">
        <v>1</v>
      </c>
    </row>
    <row r="18" spans="1:12" x14ac:dyDescent="0.2">
      <c r="A18" t="s">
        <v>146</v>
      </c>
      <c r="B18" s="25"/>
      <c r="C18" s="54">
        <v>26590000</v>
      </c>
      <c r="D18" s="42">
        <v>26890000</v>
      </c>
      <c r="E18" s="25">
        <v>26990000</v>
      </c>
      <c r="F18" s="39">
        <v>26690000</v>
      </c>
      <c r="G18" s="34">
        <v>26690000</v>
      </c>
      <c r="H18">
        <v>-700</v>
      </c>
      <c r="J18" t="s">
        <v>3</v>
      </c>
      <c r="K18" t="s">
        <v>143</v>
      </c>
      <c r="L18" s="35" t="b">
        <v>1</v>
      </c>
    </row>
    <row r="19" spans="1:12" x14ac:dyDescent="0.2">
      <c r="A19" t="s">
        <v>148</v>
      </c>
      <c r="B19" s="3"/>
      <c r="C19" s="54">
        <v>33990000</v>
      </c>
      <c r="D19" s="42">
        <v>33990000</v>
      </c>
      <c r="E19" s="25">
        <v>35990000</v>
      </c>
      <c r="F19" s="39">
        <v>36490000</v>
      </c>
      <c r="G19" s="4">
        <v>36490000</v>
      </c>
      <c r="J19" t="s">
        <v>149</v>
      </c>
      <c r="K19" t="s">
        <v>150</v>
      </c>
      <c r="L19" s="35" t="b">
        <v>1</v>
      </c>
    </row>
    <row r="20" spans="1:12" x14ac:dyDescent="0.2">
      <c r="A20" t="s">
        <v>209</v>
      </c>
      <c r="B20" s="25"/>
      <c r="C20" s="53">
        <v>5190000</v>
      </c>
      <c r="D20" s="42">
        <v>5190000</v>
      </c>
      <c r="E20" s="25">
        <v>4940000</v>
      </c>
      <c r="F20" s="39">
        <v>5090000</v>
      </c>
      <c r="G20" s="4">
        <v>5090000</v>
      </c>
    </row>
    <row r="21" spans="1:12" x14ac:dyDescent="0.2">
      <c r="A21" t="s">
        <v>210</v>
      </c>
      <c r="B21" s="25"/>
      <c r="C21" s="53">
        <v>6990000</v>
      </c>
      <c r="D21" s="43">
        <v>6990000</v>
      </c>
      <c r="E21" s="25">
        <v>6920000</v>
      </c>
      <c r="F21" s="39">
        <v>6690000</v>
      </c>
      <c r="G21" s="4">
        <v>6590000</v>
      </c>
    </row>
    <row r="22" spans="1:12" x14ac:dyDescent="0.2">
      <c r="A22" t="s">
        <v>211</v>
      </c>
      <c r="B22" s="25"/>
      <c r="C22" s="53">
        <v>5790000</v>
      </c>
      <c r="D22" s="43">
        <v>5790000</v>
      </c>
      <c r="E22" s="25">
        <v>5732000</v>
      </c>
      <c r="F22" s="39">
        <v>5790000</v>
      </c>
      <c r="G22" s="4">
        <v>5950000</v>
      </c>
    </row>
    <row r="23" spans="1:12" x14ac:dyDescent="0.2">
      <c r="A23" t="s">
        <v>212</v>
      </c>
      <c r="B23" s="25"/>
      <c r="C23" s="52" t="s">
        <v>31</v>
      </c>
      <c r="D23" s="43">
        <v>7790000</v>
      </c>
      <c r="E23" s="25">
        <v>7712000</v>
      </c>
      <c r="F23" s="39">
        <v>7790000</v>
      </c>
      <c r="G23" s="4">
        <v>7690000</v>
      </c>
    </row>
    <row r="24" spans="1:12" x14ac:dyDescent="0.2">
      <c r="A24" t="s">
        <v>195</v>
      </c>
      <c r="B24" s="25"/>
      <c r="C24" s="54">
        <v>8590000</v>
      </c>
      <c r="D24" s="43">
        <v>8390000</v>
      </c>
      <c r="E24" s="25">
        <v>8207000</v>
      </c>
      <c r="F24" s="34">
        <v>8590000</v>
      </c>
      <c r="G24" s="4">
        <v>8350000</v>
      </c>
    </row>
    <row r="25" spans="1:12" x14ac:dyDescent="0.2">
      <c r="A25" t="s">
        <v>196</v>
      </c>
      <c r="B25" s="25"/>
      <c r="C25" s="53">
        <v>12790000</v>
      </c>
      <c r="D25" s="43">
        <v>12790000</v>
      </c>
      <c r="E25" s="25">
        <v>12860000</v>
      </c>
      <c r="F25" s="39">
        <v>13190000</v>
      </c>
      <c r="G25" s="4">
        <v>12890000</v>
      </c>
    </row>
    <row r="26" spans="1:12" x14ac:dyDescent="0.2">
      <c r="A26" t="s">
        <v>197</v>
      </c>
      <c r="B26" s="25"/>
      <c r="C26" s="53">
        <v>9190000</v>
      </c>
      <c r="D26" s="43">
        <v>9190000</v>
      </c>
      <c r="E26" s="25">
        <v>8900000</v>
      </c>
      <c r="F26" s="34">
        <v>8990000</v>
      </c>
      <c r="G26" s="4">
        <v>8890000</v>
      </c>
      <c r="I26" s="26"/>
    </row>
    <row r="27" spans="1:12" x14ac:dyDescent="0.2">
      <c r="A27" t="s">
        <v>199</v>
      </c>
      <c r="B27" s="3"/>
      <c r="C27" s="53">
        <v>13690000</v>
      </c>
      <c r="D27" s="25">
        <v>13690000</v>
      </c>
      <c r="E27" s="25">
        <v>13553000</v>
      </c>
      <c r="F27" s="39">
        <v>13890000</v>
      </c>
      <c r="G27" s="4">
        <v>13590000</v>
      </c>
    </row>
    <row r="28" spans="1:12" x14ac:dyDescent="0.2">
      <c r="A28" t="s">
        <v>119</v>
      </c>
      <c r="B28" s="25"/>
      <c r="C28" s="53">
        <v>21890000</v>
      </c>
      <c r="D28" s="43">
        <v>21890000</v>
      </c>
      <c r="E28" s="25">
        <v>21790000</v>
      </c>
      <c r="F28" s="40">
        <v>21590000</v>
      </c>
      <c r="G28" s="4">
        <v>22990000</v>
      </c>
    </row>
    <row r="29" spans="1:12" x14ac:dyDescent="0.2">
      <c r="A29" t="s">
        <v>120</v>
      </c>
      <c r="B29" s="3"/>
      <c r="C29" s="53">
        <v>5390000</v>
      </c>
      <c r="D29" s="39">
        <v>5350000</v>
      </c>
      <c r="E29" s="25">
        <v>5138000</v>
      </c>
      <c r="F29" s="38">
        <v>5299000</v>
      </c>
      <c r="G29" s="4">
        <v>5390000</v>
      </c>
    </row>
    <row r="30" spans="1:12" x14ac:dyDescent="0.2">
      <c r="A30" t="s">
        <v>162</v>
      </c>
      <c r="B30" s="3"/>
      <c r="C30" s="53">
        <v>4490000</v>
      </c>
      <c r="D30" s="40">
        <v>4450000</v>
      </c>
      <c r="E30" s="25">
        <v>4247000</v>
      </c>
      <c r="F30" s="40">
        <v>4550000</v>
      </c>
      <c r="G30" s="4">
        <v>4490000</v>
      </c>
    </row>
    <row r="31" spans="1:12" x14ac:dyDescent="0.2">
      <c r="A31" t="s">
        <v>163</v>
      </c>
      <c r="B31" s="3"/>
      <c r="C31" s="53">
        <v>3090000</v>
      </c>
      <c r="D31" s="40">
        <v>3090000</v>
      </c>
      <c r="E31" s="25">
        <v>2990000</v>
      </c>
      <c r="F31" s="40">
        <v>3190000</v>
      </c>
      <c r="G31" s="4">
        <v>3150000</v>
      </c>
    </row>
    <row r="32" spans="1:12" x14ac:dyDescent="0.2">
      <c r="A32" t="s">
        <v>123</v>
      </c>
      <c r="B32" s="3"/>
      <c r="C32" s="54">
        <v>16990000</v>
      </c>
      <c r="D32" s="39">
        <v>16990000</v>
      </c>
      <c r="E32" s="37"/>
      <c r="F32" s="39">
        <v>17190000</v>
      </c>
      <c r="G32" s="4">
        <v>16890000</v>
      </c>
    </row>
    <row r="33" spans="1:8" x14ac:dyDescent="0.2">
      <c r="A33" t="s">
        <v>165</v>
      </c>
      <c r="B33" s="25"/>
      <c r="C33" s="53">
        <v>19890000</v>
      </c>
      <c r="D33" s="3">
        <v>19890000</v>
      </c>
      <c r="E33" s="37"/>
      <c r="F33" s="34">
        <v>19990000</v>
      </c>
      <c r="G33" s="4">
        <v>19790000</v>
      </c>
    </row>
    <row r="34" spans="1:8" x14ac:dyDescent="0.2">
      <c r="A34" t="s">
        <v>214</v>
      </c>
      <c r="B34" s="3"/>
      <c r="C34" s="52" t="s">
        <v>31</v>
      </c>
      <c r="D34" s="39">
        <v>23990000</v>
      </c>
      <c r="E34" s="37"/>
      <c r="F34" s="34">
        <v>24790000</v>
      </c>
      <c r="G34" s="4">
        <v>25290000</v>
      </c>
    </row>
    <row r="35" spans="1:8" x14ac:dyDescent="0.2">
      <c r="A35" t="s">
        <v>166</v>
      </c>
      <c r="B35" s="3"/>
      <c r="C35" s="53">
        <v>25790000</v>
      </c>
      <c r="D35" s="38">
        <v>25490000</v>
      </c>
      <c r="E35" s="37"/>
      <c r="F35" s="34">
        <v>24990000</v>
      </c>
      <c r="G35" s="34">
        <v>24990000</v>
      </c>
      <c r="H35">
        <v>-500</v>
      </c>
    </row>
    <row r="36" spans="1:8" x14ac:dyDescent="0.2">
      <c r="A36" t="s">
        <v>167</v>
      </c>
      <c r="B36" s="25"/>
      <c r="C36" s="52" t="s">
        <v>31</v>
      </c>
      <c r="D36" s="42">
        <v>29990000</v>
      </c>
      <c r="E36" s="37"/>
      <c r="F36" s="34">
        <v>29490000</v>
      </c>
      <c r="G36" s="34">
        <v>29490000</v>
      </c>
      <c r="H36">
        <v>-1500</v>
      </c>
    </row>
    <row r="37" spans="1:8" x14ac:dyDescent="0.2">
      <c r="A37" t="s">
        <v>168</v>
      </c>
      <c r="B37" s="25"/>
      <c r="C37" s="53">
        <v>38890000</v>
      </c>
      <c r="D37" s="43">
        <v>38890000</v>
      </c>
      <c r="E37" s="37"/>
      <c r="F37" s="38">
        <v>38690000</v>
      </c>
      <c r="G37" s="4">
        <v>38590000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E2744673-FD40-B34B-A9B7-AE76A061C616}">
            <x14:iconSet custom="1">
              <x14:cfvo type="percent">
                <xm:f>0</xm:f>
              </x14:cfvo>
              <x14:cfvo type="num">
                <xm:f>0</xm:f>
              </x14:cfvo>
              <x14:cfvo type="num">
                <xm:f>0</xm:f>
              </x14:cfvo>
              <x14:cfIcon iconSet="3TrafficLights1" iconId="2"/>
              <x14:cfIcon iconSet="NoIcons" iconId="0"/>
              <x14:cfIcon iconSet="3TrafficLights1" iconId="0"/>
            </x14:iconSet>
          </x14:cfRule>
          <xm:sqref>H2:H37</xm:sqref>
        </x14:conditionalFormatting>
      </x14:conditionalFormattings>
    </ext>
  </extLst>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8662-5135-4E35-9BEA-DE18C7C57B94}">
  <dimension ref="A1:L36"/>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55">
        <v>16290000</v>
      </c>
      <c r="D2" s="48">
        <v>16090000</v>
      </c>
      <c r="E2" s="40">
        <v>15990000</v>
      </c>
      <c r="F2" s="40">
        <v>15590000</v>
      </c>
      <c r="G2" s="40">
        <v>15990000</v>
      </c>
    </row>
    <row r="3" spans="1:12" x14ac:dyDescent="0.2">
      <c r="A3" t="s">
        <v>134</v>
      </c>
      <c r="B3" s="25"/>
      <c r="C3" s="54">
        <v>19090000</v>
      </c>
      <c r="D3" s="43">
        <v>18990000</v>
      </c>
      <c r="E3" s="40">
        <v>18490000</v>
      </c>
      <c r="F3" s="40">
        <v>18590000</v>
      </c>
      <c r="G3" s="40">
        <v>18590000</v>
      </c>
    </row>
    <row r="4" spans="1:12" x14ac:dyDescent="0.2">
      <c r="A4" t="s">
        <v>135</v>
      </c>
      <c r="B4" s="3"/>
      <c r="C4" s="53">
        <v>22190000</v>
      </c>
      <c r="D4" s="43">
        <v>21990000</v>
      </c>
      <c r="E4" s="40">
        <v>21690000</v>
      </c>
      <c r="F4" s="40">
        <v>21890000</v>
      </c>
      <c r="G4" s="38">
        <v>21690000</v>
      </c>
      <c r="H4">
        <v>-200</v>
      </c>
    </row>
    <row r="5" spans="1:12" x14ac:dyDescent="0.2">
      <c r="A5" t="s">
        <v>136</v>
      </c>
      <c r="B5" s="25"/>
      <c r="C5" s="53">
        <v>25090000</v>
      </c>
      <c r="D5" s="43">
        <v>25090000</v>
      </c>
      <c r="E5" s="40">
        <v>24290000</v>
      </c>
      <c r="F5" s="38">
        <v>24890000</v>
      </c>
      <c r="G5" s="40">
        <v>24450000</v>
      </c>
    </row>
    <row r="6" spans="1:12" x14ac:dyDescent="0.2">
      <c r="A6" t="s">
        <v>137</v>
      </c>
      <c r="B6" s="3"/>
      <c r="C6" s="53">
        <v>30090000</v>
      </c>
      <c r="D6" s="43">
        <v>30090000</v>
      </c>
      <c r="E6" s="40">
        <v>29690000</v>
      </c>
      <c r="F6" s="38">
        <v>29690000</v>
      </c>
      <c r="G6" s="38">
        <v>29490000</v>
      </c>
      <c r="H6">
        <v>-200</v>
      </c>
    </row>
    <row r="7" spans="1:12" x14ac:dyDescent="0.2">
      <c r="A7" t="s">
        <v>102</v>
      </c>
      <c r="B7" s="25"/>
      <c r="C7" s="54">
        <v>15290000</v>
      </c>
      <c r="D7" s="42">
        <v>15290000</v>
      </c>
      <c r="E7" s="40">
        <v>15490000</v>
      </c>
      <c r="F7" s="38">
        <v>15190000</v>
      </c>
      <c r="G7" s="38">
        <v>15090000</v>
      </c>
      <c r="H7">
        <v>-200</v>
      </c>
    </row>
    <row r="8" spans="1:12" x14ac:dyDescent="0.2">
      <c r="A8" t="s">
        <v>103</v>
      </c>
      <c r="B8" s="25"/>
      <c r="C8" s="54">
        <v>19290000</v>
      </c>
      <c r="D8" s="43">
        <v>19090000</v>
      </c>
      <c r="E8" s="40">
        <v>18990000</v>
      </c>
      <c r="F8" s="38">
        <v>18990000</v>
      </c>
      <c r="G8" s="38">
        <v>18690000</v>
      </c>
      <c r="H8">
        <v>-200</v>
      </c>
    </row>
    <row r="9" spans="1:12" x14ac:dyDescent="0.2">
      <c r="A9" t="s">
        <v>105</v>
      </c>
      <c r="B9" s="3"/>
      <c r="C9" s="53">
        <v>29390000</v>
      </c>
      <c r="D9" s="25">
        <v>28490000</v>
      </c>
      <c r="E9" s="40" t="s">
        <v>31</v>
      </c>
      <c r="F9" s="40">
        <v>28650000</v>
      </c>
      <c r="G9" s="40">
        <v>27890000</v>
      </c>
    </row>
    <row r="10" spans="1:12" x14ac:dyDescent="0.2">
      <c r="A10" t="s">
        <v>34</v>
      </c>
      <c r="B10" s="3"/>
      <c r="C10" s="52" t="s">
        <v>31</v>
      </c>
      <c r="D10" s="25" t="s">
        <v>31</v>
      </c>
      <c r="E10" s="40">
        <v>16990000</v>
      </c>
      <c r="F10" s="43" t="s">
        <v>31</v>
      </c>
      <c r="G10" s="40">
        <v>17490000</v>
      </c>
    </row>
    <row r="11" spans="1:12" x14ac:dyDescent="0.2">
      <c r="A11" t="s">
        <v>40</v>
      </c>
      <c r="B11" s="25"/>
      <c r="C11" s="54">
        <v>12690000</v>
      </c>
      <c r="D11" s="38">
        <v>12690000</v>
      </c>
      <c r="E11" s="40">
        <v>12690000</v>
      </c>
      <c r="F11" s="39">
        <v>12490000</v>
      </c>
      <c r="G11" s="38">
        <v>12390000</v>
      </c>
      <c r="H11">
        <v>-100</v>
      </c>
    </row>
    <row r="12" spans="1:12" x14ac:dyDescent="0.2">
      <c r="A12" t="s">
        <v>37</v>
      </c>
      <c r="B12" s="3"/>
      <c r="C12" s="53">
        <v>11690000</v>
      </c>
      <c r="D12" s="34">
        <v>11490000</v>
      </c>
      <c r="E12" s="40">
        <v>11390000</v>
      </c>
      <c r="F12" s="39">
        <v>11390000</v>
      </c>
      <c r="G12" s="38">
        <v>11390000</v>
      </c>
      <c r="H12">
        <v>-100</v>
      </c>
    </row>
    <row r="13" spans="1:12" x14ac:dyDescent="0.2">
      <c r="A13" t="s">
        <v>138</v>
      </c>
      <c r="B13" s="25"/>
      <c r="C13" s="53">
        <v>11790000</v>
      </c>
      <c r="D13" s="25">
        <v>11790000</v>
      </c>
      <c r="E13" s="3">
        <v>11672000</v>
      </c>
      <c r="F13" s="39">
        <v>11790000</v>
      </c>
      <c r="G13" s="40">
        <v>11490000</v>
      </c>
    </row>
    <row r="14" spans="1:12" x14ac:dyDescent="0.2">
      <c r="A14" t="s">
        <v>139</v>
      </c>
      <c r="B14" s="3"/>
      <c r="C14" s="53">
        <v>8980000</v>
      </c>
      <c r="D14" s="42">
        <v>8990000</v>
      </c>
      <c r="E14" s="3">
        <v>8603000</v>
      </c>
      <c r="F14" s="34">
        <v>8790000</v>
      </c>
      <c r="G14" s="34">
        <v>8450000</v>
      </c>
      <c r="H14">
        <v>-250</v>
      </c>
      <c r="J14" t="s">
        <v>140</v>
      </c>
      <c r="K14" t="s">
        <v>141</v>
      </c>
      <c r="L14" s="35" t="b">
        <v>1</v>
      </c>
    </row>
    <row r="15" spans="1:12" x14ac:dyDescent="0.2">
      <c r="A15" t="s">
        <v>142</v>
      </c>
      <c r="B15" s="3"/>
      <c r="C15" s="53">
        <v>15090000</v>
      </c>
      <c r="D15" s="43">
        <v>15090000</v>
      </c>
      <c r="E15" s="3">
        <v>14246000</v>
      </c>
      <c r="F15" s="39">
        <v>14790000</v>
      </c>
      <c r="G15" s="3">
        <v>14590000</v>
      </c>
      <c r="H15">
        <v>-200</v>
      </c>
      <c r="J15" t="s">
        <v>2</v>
      </c>
      <c r="K15" t="s">
        <v>180</v>
      </c>
      <c r="L15" s="35" t="b">
        <v>1</v>
      </c>
    </row>
    <row r="16" spans="1:12" x14ac:dyDescent="0.2">
      <c r="A16" t="s">
        <v>144</v>
      </c>
      <c r="B16" s="25"/>
      <c r="C16" s="54">
        <v>20890000</v>
      </c>
      <c r="D16" s="43">
        <v>21290000</v>
      </c>
      <c r="E16" s="25">
        <v>21290000</v>
      </c>
      <c r="F16" s="34">
        <v>20790000</v>
      </c>
      <c r="G16" s="34">
        <v>20590000</v>
      </c>
      <c r="H16">
        <v>-1200</v>
      </c>
      <c r="J16" t="s">
        <v>6</v>
      </c>
      <c r="K16" t="s">
        <v>145</v>
      </c>
      <c r="L16" s="35" t="b">
        <v>1</v>
      </c>
    </row>
    <row r="17" spans="1:12" x14ac:dyDescent="0.2">
      <c r="A17" t="s">
        <v>146</v>
      </c>
      <c r="B17" s="25"/>
      <c r="C17" s="54">
        <v>26940000</v>
      </c>
      <c r="D17" s="42">
        <v>26490000</v>
      </c>
      <c r="E17" s="25">
        <v>26990000</v>
      </c>
      <c r="F17" s="34">
        <v>25990000</v>
      </c>
      <c r="G17" s="4">
        <v>26690000</v>
      </c>
      <c r="J17" t="s">
        <v>3</v>
      </c>
      <c r="K17" t="s">
        <v>143</v>
      </c>
      <c r="L17" s="35" t="b">
        <v>1</v>
      </c>
    </row>
    <row r="18" spans="1:12" x14ac:dyDescent="0.2">
      <c r="A18" t="s">
        <v>148</v>
      </c>
      <c r="B18" s="3"/>
      <c r="C18" s="53">
        <v>33990000</v>
      </c>
      <c r="D18" s="43">
        <v>33990000</v>
      </c>
      <c r="E18" s="25">
        <v>35990000</v>
      </c>
      <c r="F18" s="34">
        <v>33990000</v>
      </c>
      <c r="G18" s="34">
        <v>34990000</v>
      </c>
      <c r="H18">
        <v>-2000</v>
      </c>
      <c r="J18" t="s">
        <v>149</v>
      </c>
      <c r="K18" t="s">
        <v>150</v>
      </c>
      <c r="L18" s="35" t="b">
        <v>1</v>
      </c>
    </row>
    <row r="19" spans="1:12" x14ac:dyDescent="0.2">
      <c r="A19" t="s">
        <v>209</v>
      </c>
      <c r="B19" s="25"/>
      <c r="C19" s="53">
        <v>5190000</v>
      </c>
      <c r="D19" s="42">
        <v>4990000</v>
      </c>
      <c r="E19" s="25">
        <v>4940000</v>
      </c>
      <c r="F19" s="34">
        <v>4990000</v>
      </c>
      <c r="G19" s="4">
        <v>5090000</v>
      </c>
    </row>
    <row r="20" spans="1:12" x14ac:dyDescent="0.2">
      <c r="A20" t="s">
        <v>210</v>
      </c>
      <c r="B20" s="25"/>
      <c r="C20" s="53">
        <v>6990000</v>
      </c>
      <c r="D20" s="43">
        <v>6990000</v>
      </c>
      <c r="E20" s="25">
        <v>6920000</v>
      </c>
      <c r="F20" s="39">
        <v>6690000</v>
      </c>
      <c r="G20" s="4">
        <v>6590000</v>
      </c>
    </row>
    <row r="21" spans="1:12" x14ac:dyDescent="0.2">
      <c r="A21" t="s">
        <v>211</v>
      </c>
      <c r="B21" s="25"/>
      <c r="C21" s="53">
        <v>5790000</v>
      </c>
      <c r="D21" s="43">
        <v>5790000</v>
      </c>
      <c r="E21" s="3">
        <v>5435000</v>
      </c>
      <c r="F21" s="39">
        <v>5790000</v>
      </c>
      <c r="G21" s="4">
        <v>5950000</v>
      </c>
    </row>
    <row r="22" spans="1:12" x14ac:dyDescent="0.2">
      <c r="A22" t="s">
        <v>212</v>
      </c>
      <c r="B22" s="25"/>
      <c r="C22" s="52" t="s">
        <v>31</v>
      </c>
      <c r="D22" s="43">
        <v>7790000</v>
      </c>
      <c r="E22" s="25">
        <v>7712000</v>
      </c>
      <c r="F22" s="39">
        <v>7790000</v>
      </c>
      <c r="G22" s="4">
        <v>7690000</v>
      </c>
    </row>
    <row r="23" spans="1:12" x14ac:dyDescent="0.2">
      <c r="A23" t="s">
        <v>195</v>
      </c>
      <c r="B23" s="25"/>
      <c r="C23" s="54">
        <v>8390000</v>
      </c>
      <c r="D23" s="43">
        <v>8390000</v>
      </c>
      <c r="E23" s="25">
        <v>8207000</v>
      </c>
      <c r="F23" s="34">
        <v>8390000</v>
      </c>
      <c r="G23" s="4">
        <v>8350000</v>
      </c>
    </row>
    <row r="24" spans="1:12" x14ac:dyDescent="0.2">
      <c r="A24" t="s">
        <v>196</v>
      </c>
      <c r="B24" s="25"/>
      <c r="C24" s="53">
        <v>12790000</v>
      </c>
      <c r="D24" s="43">
        <v>12790000</v>
      </c>
      <c r="E24" s="3">
        <v>12464000</v>
      </c>
      <c r="F24" s="39">
        <v>13190000</v>
      </c>
      <c r="G24" s="4">
        <v>12890000</v>
      </c>
    </row>
    <row r="25" spans="1:12" x14ac:dyDescent="0.2">
      <c r="A25" t="s">
        <v>197</v>
      </c>
      <c r="B25" s="25"/>
      <c r="C25" s="53">
        <v>9190000</v>
      </c>
      <c r="D25" s="43">
        <v>9190000</v>
      </c>
      <c r="E25" s="25">
        <v>8900000</v>
      </c>
      <c r="F25" s="34">
        <v>9190000</v>
      </c>
      <c r="G25" s="4">
        <v>8890000</v>
      </c>
      <c r="I25" s="26"/>
    </row>
    <row r="26" spans="1:12" x14ac:dyDescent="0.2">
      <c r="A26" t="s">
        <v>199</v>
      </c>
      <c r="B26" s="3"/>
      <c r="C26" s="54">
        <v>13890000</v>
      </c>
      <c r="D26" s="3">
        <v>13990000</v>
      </c>
      <c r="E26" s="25">
        <v>13553000</v>
      </c>
      <c r="F26" s="39">
        <v>13890000</v>
      </c>
      <c r="G26" s="4">
        <v>13590000</v>
      </c>
    </row>
    <row r="27" spans="1:12" x14ac:dyDescent="0.2">
      <c r="A27" t="s">
        <v>119</v>
      </c>
      <c r="B27" s="25"/>
      <c r="C27" s="53">
        <v>21890000</v>
      </c>
      <c r="D27" s="43">
        <v>21890000</v>
      </c>
      <c r="E27" s="25">
        <v>21790000</v>
      </c>
      <c r="F27" s="38">
        <v>21790000</v>
      </c>
      <c r="G27" s="4">
        <v>22990000</v>
      </c>
    </row>
    <row r="28" spans="1:12" x14ac:dyDescent="0.2">
      <c r="A28" t="s">
        <v>120</v>
      </c>
      <c r="B28" s="3"/>
      <c r="C28" s="53">
        <v>5390000</v>
      </c>
      <c r="D28" s="39">
        <v>5350000</v>
      </c>
      <c r="E28" s="25">
        <v>5138000</v>
      </c>
      <c r="F28" s="40">
        <v>5290000</v>
      </c>
      <c r="G28" s="4">
        <v>5390000</v>
      </c>
    </row>
    <row r="29" spans="1:12" x14ac:dyDescent="0.2">
      <c r="A29" t="s">
        <v>162</v>
      </c>
      <c r="B29" s="3"/>
      <c r="C29" s="53">
        <v>4490000</v>
      </c>
      <c r="D29" s="40">
        <v>4450000</v>
      </c>
      <c r="E29" s="25">
        <v>4247000</v>
      </c>
      <c r="F29" s="40">
        <v>4490000</v>
      </c>
      <c r="G29" s="4">
        <v>4490000</v>
      </c>
    </row>
    <row r="30" spans="1:12" x14ac:dyDescent="0.2">
      <c r="A30" t="s">
        <v>163</v>
      </c>
      <c r="B30" s="3"/>
      <c r="C30" s="54">
        <v>3190000</v>
      </c>
      <c r="D30" s="40">
        <v>3090000</v>
      </c>
      <c r="E30" s="3">
        <v>2890000</v>
      </c>
      <c r="F30" s="38">
        <v>3090000</v>
      </c>
      <c r="G30" s="34">
        <v>3090000</v>
      </c>
      <c r="H30">
        <v>-100</v>
      </c>
    </row>
    <row r="31" spans="1:12" x14ac:dyDescent="0.2">
      <c r="A31" t="s">
        <v>123</v>
      </c>
      <c r="B31" s="3"/>
      <c r="C31" s="53">
        <v>16990000</v>
      </c>
      <c r="D31" s="39">
        <v>16990000</v>
      </c>
      <c r="E31" s="37"/>
      <c r="F31" s="39">
        <v>17190000</v>
      </c>
      <c r="G31" s="4">
        <v>16890000</v>
      </c>
    </row>
    <row r="32" spans="1:12" x14ac:dyDescent="0.2">
      <c r="A32" t="s">
        <v>165</v>
      </c>
      <c r="B32" s="25"/>
      <c r="C32" s="53">
        <v>19890000</v>
      </c>
      <c r="D32" s="25">
        <v>19890000</v>
      </c>
      <c r="E32" s="37"/>
      <c r="F32" s="34">
        <v>19890000</v>
      </c>
      <c r="G32" s="34">
        <v>19590000</v>
      </c>
      <c r="H32">
        <v>-200</v>
      </c>
    </row>
    <row r="33" spans="1:8" x14ac:dyDescent="0.2">
      <c r="A33" t="s">
        <v>214</v>
      </c>
      <c r="B33" s="3"/>
      <c r="C33" s="52" t="s">
        <v>31</v>
      </c>
      <c r="D33" s="39">
        <v>23990000</v>
      </c>
      <c r="E33" s="37"/>
      <c r="F33" s="39">
        <v>24790000</v>
      </c>
      <c r="G33" s="4">
        <v>25290000</v>
      </c>
    </row>
    <row r="34" spans="1:8" x14ac:dyDescent="0.2">
      <c r="A34" t="s">
        <v>166</v>
      </c>
      <c r="B34" s="3"/>
      <c r="C34" s="54">
        <v>25590000</v>
      </c>
      <c r="D34" s="38">
        <v>24990000</v>
      </c>
      <c r="E34" s="37"/>
      <c r="F34" s="39">
        <v>24990000</v>
      </c>
      <c r="G34" s="34">
        <v>24890000</v>
      </c>
      <c r="H34">
        <v>-100</v>
      </c>
    </row>
    <row r="35" spans="1:8" x14ac:dyDescent="0.2">
      <c r="A35" t="s">
        <v>167</v>
      </c>
      <c r="B35" s="25"/>
      <c r="C35" s="53">
        <v>29990000</v>
      </c>
      <c r="D35" s="43">
        <v>29990000</v>
      </c>
      <c r="E35" s="37"/>
      <c r="F35" s="39">
        <v>29490000</v>
      </c>
      <c r="G35" s="34">
        <v>29290000</v>
      </c>
      <c r="H35">
        <v>-200</v>
      </c>
    </row>
    <row r="36" spans="1:8" x14ac:dyDescent="0.2">
      <c r="A36" t="s">
        <v>168</v>
      </c>
      <c r="B36" s="25"/>
      <c r="C36" s="54">
        <v>38790000</v>
      </c>
      <c r="D36" s="42">
        <v>38490000</v>
      </c>
      <c r="E36" s="37"/>
      <c r="F36" s="38">
        <v>38890000</v>
      </c>
      <c r="G36" s="4">
        <v>38590000</v>
      </c>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2" id="{A0880C38-A404-4B61-BEED-306E20F56D25}">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751C-26A0-4205-8A33-E580BBA3370B}">
  <dimension ref="A1:L150"/>
  <sheetViews>
    <sheetView zoomScale="117"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8.1640625" customWidth="1"/>
  </cols>
  <sheetData>
    <row r="1" spans="1:12" x14ac:dyDescent="0.2">
      <c r="B1" s="47" t="s">
        <v>1</v>
      </c>
      <c r="C1" s="47" t="s">
        <v>0</v>
      </c>
      <c r="D1" s="47" t="s">
        <v>2</v>
      </c>
      <c r="E1" s="82" t="s">
        <v>6</v>
      </c>
      <c r="F1" s="82" t="s">
        <v>3</v>
      </c>
      <c r="G1" s="82" t="s">
        <v>100</v>
      </c>
    </row>
    <row r="2" spans="1:12" x14ac:dyDescent="0.2">
      <c r="A2" t="s">
        <v>133</v>
      </c>
      <c r="B2" s="47"/>
      <c r="C2" s="51">
        <v>16290000</v>
      </c>
      <c r="D2" s="56">
        <v>15790000</v>
      </c>
      <c r="E2" s="40">
        <v>15990000</v>
      </c>
      <c r="F2" s="38">
        <v>15790000</v>
      </c>
      <c r="G2" s="40">
        <v>15990000</v>
      </c>
    </row>
    <row r="3" spans="1:12" x14ac:dyDescent="0.2">
      <c r="A3" t="s">
        <v>134</v>
      </c>
      <c r="B3" s="25"/>
      <c r="C3" s="53">
        <v>19090000</v>
      </c>
      <c r="D3" s="57">
        <v>18890000</v>
      </c>
      <c r="E3" s="40">
        <v>18490000</v>
      </c>
      <c r="F3" s="38">
        <v>18890000</v>
      </c>
      <c r="G3" s="40">
        <v>18590000</v>
      </c>
    </row>
    <row r="4" spans="1:12" x14ac:dyDescent="0.2">
      <c r="A4" t="s">
        <v>135</v>
      </c>
      <c r="B4" s="3"/>
      <c r="C4" s="53">
        <v>22190000</v>
      </c>
      <c r="D4" s="59">
        <v>21990000</v>
      </c>
      <c r="E4" s="40">
        <v>21690000</v>
      </c>
      <c r="F4" s="40">
        <v>21890000</v>
      </c>
      <c r="G4" s="40">
        <v>21690000</v>
      </c>
    </row>
    <row r="5" spans="1:12" x14ac:dyDescent="0.2">
      <c r="A5" t="s">
        <v>136</v>
      </c>
      <c r="B5" s="25"/>
      <c r="C5" s="53">
        <v>25090000</v>
      </c>
      <c r="D5" s="59">
        <v>25090000</v>
      </c>
      <c r="E5" s="40">
        <v>24290000</v>
      </c>
      <c r="F5" s="38">
        <v>25090000</v>
      </c>
      <c r="G5" s="40">
        <v>24450000</v>
      </c>
    </row>
    <row r="6" spans="1:12" x14ac:dyDescent="0.2">
      <c r="A6" t="s">
        <v>137</v>
      </c>
      <c r="B6" s="3"/>
      <c r="C6" s="53">
        <v>30090000</v>
      </c>
      <c r="D6" s="57">
        <v>29990000</v>
      </c>
      <c r="E6" s="40">
        <v>29690000</v>
      </c>
      <c r="F6" s="38">
        <v>29990000</v>
      </c>
      <c r="G6" s="40">
        <v>29490000</v>
      </c>
    </row>
    <row r="7" spans="1:12" x14ac:dyDescent="0.2">
      <c r="A7" t="s">
        <v>102</v>
      </c>
      <c r="B7" s="25"/>
      <c r="C7" s="54">
        <v>15390000</v>
      </c>
      <c r="D7" s="59">
        <v>15290000</v>
      </c>
      <c r="E7" s="3">
        <v>15190000</v>
      </c>
      <c r="F7" s="38">
        <v>15390000</v>
      </c>
      <c r="G7" s="40">
        <v>15090000</v>
      </c>
    </row>
    <row r="8" spans="1:12" x14ac:dyDescent="0.2">
      <c r="A8" t="s">
        <v>103</v>
      </c>
      <c r="B8" s="25"/>
      <c r="C8" s="53">
        <v>19290000</v>
      </c>
      <c r="D8" s="57">
        <v>18990000</v>
      </c>
      <c r="E8" s="3">
        <v>18790000</v>
      </c>
      <c r="F8" s="40">
        <v>18990000</v>
      </c>
      <c r="G8" s="40">
        <v>18690000</v>
      </c>
    </row>
    <row r="9" spans="1:12" x14ac:dyDescent="0.2">
      <c r="A9" t="s">
        <v>105</v>
      </c>
      <c r="B9" s="3"/>
      <c r="C9" s="54">
        <v>27690000</v>
      </c>
      <c r="D9" s="59">
        <v>28490000</v>
      </c>
      <c r="E9" s="40" t="s">
        <v>31</v>
      </c>
      <c r="F9" s="38">
        <v>27690000</v>
      </c>
      <c r="G9" s="38">
        <v>27690000</v>
      </c>
    </row>
    <row r="10" spans="1:12" x14ac:dyDescent="0.2">
      <c r="A10" t="s">
        <v>34</v>
      </c>
      <c r="B10" s="3"/>
      <c r="C10" s="52" t="s">
        <v>31</v>
      </c>
      <c r="D10" s="58" t="s">
        <v>31</v>
      </c>
      <c r="E10" s="43" t="s">
        <v>31</v>
      </c>
      <c r="F10" s="43" t="s">
        <v>31</v>
      </c>
      <c r="G10" s="40">
        <v>17490000</v>
      </c>
    </row>
    <row r="11" spans="1:12" x14ac:dyDescent="0.2">
      <c r="A11" t="s">
        <v>40</v>
      </c>
      <c r="B11" s="25"/>
      <c r="C11" s="53">
        <v>12690000</v>
      </c>
      <c r="D11" s="59">
        <v>12690000</v>
      </c>
      <c r="E11" s="40">
        <v>12690000</v>
      </c>
      <c r="F11" s="34">
        <v>12590000</v>
      </c>
      <c r="G11" s="40">
        <v>12390000</v>
      </c>
    </row>
    <row r="12" spans="1:12" x14ac:dyDescent="0.2">
      <c r="A12" t="s">
        <v>37</v>
      </c>
      <c r="B12" s="3"/>
      <c r="C12" s="53">
        <v>11690000</v>
      </c>
      <c r="D12" s="57">
        <v>11190000</v>
      </c>
      <c r="E12" s="40">
        <v>11390000</v>
      </c>
      <c r="F12" s="34">
        <v>11190000</v>
      </c>
      <c r="G12" s="40">
        <v>11390000</v>
      </c>
    </row>
    <row r="13" spans="1:12" x14ac:dyDescent="0.2">
      <c r="A13" t="s">
        <v>138</v>
      </c>
      <c r="B13" s="25"/>
      <c r="C13" s="53">
        <v>11790000</v>
      </c>
      <c r="D13" s="59">
        <v>11790000</v>
      </c>
      <c r="E13" s="40">
        <v>11672000</v>
      </c>
      <c r="F13" s="39">
        <v>11790000</v>
      </c>
      <c r="G13" s="40">
        <v>11490000</v>
      </c>
    </row>
    <row r="14" spans="1:12" x14ac:dyDescent="0.2">
      <c r="A14" t="s">
        <v>139</v>
      </c>
      <c r="B14" s="3"/>
      <c r="C14" s="54">
        <v>8890000</v>
      </c>
      <c r="D14" s="57">
        <v>8690000</v>
      </c>
      <c r="E14" s="3">
        <v>8801000</v>
      </c>
      <c r="F14" s="34">
        <v>8690000</v>
      </c>
      <c r="G14" s="40">
        <v>8450000</v>
      </c>
      <c r="J14" t="s">
        <v>140</v>
      </c>
      <c r="K14" t="s">
        <v>141</v>
      </c>
      <c r="L14" s="35" t="b">
        <v>1</v>
      </c>
    </row>
    <row r="15" spans="1:12" x14ac:dyDescent="0.2">
      <c r="A15" t="s">
        <v>142</v>
      </c>
      <c r="B15" s="3"/>
      <c r="C15" s="54">
        <v>14790000</v>
      </c>
      <c r="D15" s="57">
        <v>14790000</v>
      </c>
      <c r="E15" s="3">
        <v>14543000</v>
      </c>
      <c r="F15" s="39">
        <v>14790000</v>
      </c>
      <c r="G15" s="40">
        <v>14590000</v>
      </c>
      <c r="J15" t="s">
        <v>2</v>
      </c>
      <c r="K15" t="s">
        <v>180</v>
      </c>
      <c r="L15" s="35" t="b">
        <v>1</v>
      </c>
    </row>
    <row r="16" spans="1:12" x14ac:dyDescent="0.2">
      <c r="A16" t="s">
        <v>144</v>
      </c>
      <c r="B16" s="25"/>
      <c r="C16" s="53">
        <v>20890000</v>
      </c>
      <c r="D16" s="57">
        <v>20990000</v>
      </c>
      <c r="E16" s="3">
        <v>20490000</v>
      </c>
      <c r="F16" s="34">
        <v>20590000</v>
      </c>
      <c r="G16" s="40">
        <v>20590000</v>
      </c>
      <c r="J16" t="s">
        <v>6</v>
      </c>
      <c r="K16" t="s">
        <v>145</v>
      </c>
      <c r="L16" s="35" t="b">
        <v>1</v>
      </c>
    </row>
    <row r="17" spans="1:12" x14ac:dyDescent="0.2">
      <c r="A17" t="s">
        <v>146</v>
      </c>
      <c r="B17" s="25"/>
      <c r="C17" s="54">
        <v>25990000</v>
      </c>
      <c r="D17" s="57">
        <v>26390000</v>
      </c>
      <c r="E17" s="3">
        <v>26490000</v>
      </c>
      <c r="F17" s="39">
        <v>25990000</v>
      </c>
      <c r="G17" s="34">
        <v>25890000</v>
      </c>
      <c r="J17" t="s">
        <v>3</v>
      </c>
      <c r="K17" t="s">
        <v>143</v>
      </c>
      <c r="L17" s="35" t="b">
        <v>1</v>
      </c>
    </row>
    <row r="18" spans="1:12" x14ac:dyDescent="0.2">
      <c r="A18" t="s">
        <v>148</v>
      </c>
      <c r="B18" s="3"/>
      <c r="C18" s="53">
        <v>33990000</v>
      </c>
      <c r="D18" s="59">
        <v>33990000</v>
      </c>
      <c r="E18" s="3">
        <v>35490000</v>
      </c>
      <c r="F18" s="39">
        <v>33990000</v>
      </c>
      <c r="G18" s="4">
        <v>34990000</v>
      </c>
      <c r="J18" t="s">
        <v>149</v>
      </c>
      <c r="K18" t="s">
        <v>150</v>
      </c>
      <c r="L18" s="35" t="b">
        <v>1</v>
      </c>
    </row>
    <row r="19" spans="1:12" x14ac:dyDescent="0.2">
      <c r="A19" t="s">
        <v>209</v>
      </c>
      <c r="B19" s="25"/>
      <c r="C19" s="54">
        <v>5890000</v>
      </c>
      <c r="D19" s="57">
        <v>5690000</v>
      </c>
      <c r="E19" s="3">
        <v>5732000</v>
      </c>
      <c r="F19" s="34">
        <v>5690000</v>
      </c>
      <c r="G19" s="4">
        <v>5090000</v>
      </c>
    </row>
    <row r="20" spans="1:12" x14ac:dyDescent="0.2">
      <c r="A20" t="s">
        <v>210</v>
      </c>
      <c r="B20" s="25"/>
      <c r="C20" s="53">
        <v>6990000</v>
      </c>
      <c r="D20" s="59">
        <v>6990000</v>
      </c>
      <c r="E20" s="25">
        <v>6920000</v>
      </c>
      <c r="F20" s="39">
        <v>6690000</v>
      </c>
      <c r="G20" s="4">
        <v>6590000</v>
      </c>
    </row>
    <row r="21" spans="1:12" x14ac:dyDescent="0.2">
      <c r="A21" t="s">
        <v>211</v>
      </c>
      <c r="B21" s="25"/>
      <c r="C21" s="54">
        <v>6490000</v>
      </c>
      <c r="D21" s="57">
        <v>6490000</v>
      </c>
      <c r="E21" s="3">
        <v>6128000</v>
      </c>
      <c r="F21" s="34">
        <v>6490000</v>
      </c>
      <c r="G21" s="34">
        <v>6490000</v>
      </c>
    </row>
    <row r="22" spans="1:12" x14ac:dyDescent="0.2">
      <c r="A22" t="s">
        <v>212</v>
      </c>
      <c r="B22" s="25"/>
      <c r="C22" s="52" t="s">
        <v>31</v>
      </c>
      <c r="D22" s="59">
        <v>7790000</v>
      </c>
      <c r="E22" s="25">
        <v>7712000</v>
      </c>
      <c r="F22" s="39">
        <v>7790000</v>
      </c>
      <c r="G22" s="4">
        <v>7690000</v>
      </c>
    </row>
    <row r="23" spans="1:12" x14ac:dyDescent="0.2">
      <c r="A23" t="s">
        <v>195</v>
      </c>
      <c r="B23" s="25"/>
      <c r="C23" s="54">
        <v>10590000</v>
      </c>
      <c r="D23" s="57">
        <v>10490000</v>
      </c>
      <c r="E23" s="3">
        <v>10187000</v>
      </c>
      <c r="F23" s="34">
        <v>10590000</v>
      </c>
      <c r="G23" s="34">
        <v>10490000</v>
      </c>
    </row>
    <row r="24" spans="1:12" x14ac:dyDescent="0.2">
      <c r="A24" t="s">
        <v>196</v>
      </c>
      <c r="B24" s="25"/>
      <c r="C24" s="53">
        <v>12790000</v>
      </c>
      <c r="D24" s="59">
        <v>12790000</v>
      </c>
      <c r="E24" s="3">
        <v>12860000</v>
      </c>
      <c r="F24" s="34">
        <v>12990000</v>
      </c>
      <c r="G24" s="4">
        <v>12890000</v>
      </c>
    </row>
    <row r="25" spans="1:12" x14ac:dyDescent="0.2">
      <c r="A25" t="s">
        <v>197</v>
      </c>
      <c r="B25" s="25"/>
      <c r="C25" s="54">
        <v>11390000</v>
      </c>
      <c r="D25" s="57">
        <v>11290000</v>
      </c>
      <c r="E25" s="3">
        <v>10880000</v>
      </c>
      <c r="F25" s="34">
        <v>11390000</v>
      </c>
      <c r="G25" s="34">
        <v>11290000</v>
      </c>
      <c r="I25" s="26"/>
    </row>
    <row r="26" spans="1:12" x14ac:dyDescent="0.2">
      <c r="A26" t="s">
        <v>199</v>
      </c>
      <c r="B26" s="3"/>
      <c r="C26" s="53">
        <v>13890000</v>
      </c>
      <c r="D26" s="57">
        <v>13690000</v>
      </c>
      <c r="E26" s="25">
        <v>13553000</v>
      </c>
      <c r="F26" s="39">
        <v>13890000</v>
      </c>
      <c r="G26" s="4">
        <v>13590000</v>
      </c>
    </row>
    <row r="27" spans="1:12" x14ac:dyDescent="0.2">
      <c r="A27" t="s">
        <v>119</v>
      </c>
      <c r="B27" s="25"/>
      <c r="C27" s="53">
        <v>21890000</v>
      </c>
      <c r="D27" s="59">
        <v>21890000</v>
      </c>
      <c r="E27" s="25">
        <v>21790000</v>
      </c>
      <c r="F27" s="40">
        <v>21590000</v>
      </c>
      <c r="G27" s="4">
        <v>22990000</v>
      </c>
    </row>
    <row r="28" spans="1:12" x14ac:dyDescent="0.2">
      <c r="A28" t="s">
        <v>120</v>
      </c>
      <c r="B28" s="3"/>
      <c r="C28" s="54">
        <v>5590000</v>
      </c>
      <c r="D28" s="57">
        <v>5550000</v>
      </c>
      <c r="E28" s="3">
        <v>5534000</v>
      </c>
      <c r="F28" s="38">
        <v>5590000</v>
      </c>
      <c r="G28" s="34">
        <v>5590000</v>
      </c>
    </row>
    <row r="29" spans="1:12" x14ac:dyDescent="0.2">
      <c r="A29" t="s">
        <v>162</v>
      </c>
      <c r="B29" s="3"/>
      <c r="C29" s="54">
        <v>4590000</v>
      </c>
      <c r="D29" s="59">
        <v>4450000</v>
      </c>
      <c r="E29" s="3">
        <v>4346000</v>
      </c>
      <c r="F29" s="40">
        <v>4490000</v>
      </c>
      <c r="G29" s="4">
        <v>4490000</v>
      </c>
    </row>
    <row r="30" spans="1:12" x14ac:dyDescent="0.2">
      <c r="A30" t="s">
        <v>163</v>
      </c>
      <c r="B30" s="3"/>
      <c r="C30" s="54">
        <v>3150000</v>
      </c>
      <c r="D30" s="57">
        <v>3190000</v>
      </c>
      <c r="E30" s="3">
        <v>3190000</v>
      </c>
      <c r="F30" s="38">
        <v>3190000</v>
      </c>
      <c r="G30" s="34">
        <v>3190000</v>
      </c>
    </row>
    <row r="31" spans="1:12" x14ac:dyDescent="0.2">
      <c r="A31" t="s">
        <v>123</v>
      </c>
      <c r="B31" s="3"/>
      <c r="C31" s="53">
        <v>16990000</v>
      </c>
      <c r="D31" s="59">
        <v>16990000</v>
      </c>
      <c r="E31" s="37"/>
      <c r="F31" s="39">
        <v>17190000</v>
      </c>
      <c r="G31" s="4">
        <v>16890000</v>
      </c>
    </row>
    <row r="32" spans="1:12" x14ac:dyDescent="0.2">
      <c r="A32" t="s">
        <v>165</v>
      </c>
      <c r="B32" s="25"/>
      <c r="C32" s="53">
        <v>19890000</v>
      </c>
      <c r="D32" s="57">
        <v>19690000</v>
      </c>
      <c r="E32" s="37"/>
      <c r="F32" s="34">
        <v>19690000</v>
      </c>
      <c r="G32" s="4">
        <v>19490000</v>
      </c>
    </row>
    <row r="33" spans="1:7" x14ac:dyDescent="0.2">
      <c r="A33" t="s">
        <v>214</v>
      </c>
      <c r="B33" s="3"/>
      <c r="C33" s="52" t="s">
        <v>31</v>
      </c>
      <c r="D33" s="59">
        <v>23990000</v>
      </c>
      <c r="E33" s="37"/>
      <c r="F33" s="39" t="s">
        <v>31</v>
      </c>
      <c r="G33" s="4">
        <v>25290000</v>
      </c>
    </row>
    <row r="34" spans="1:7" x14ac:dyDescent="0.2">
      <c r="A34" t="s">
        <v>166</v>
      </c>
      <c r="B34" s="3"/>
      <c r="C34" s="54">
        <v>25190000</v>
      </c>
      <c r="D34" s="59">
        <v>24790000</v>
      </c>
      <c r="E34" s="37"/>
      <c r="F34" s="34">
        <v>24790000</v>
      </c>
      <c r="G34" s="34">
        <v>24690000</v>
      </c>
    </row>
    <row r="35" spans="1:7" x14ac:dyDescent="0.2">
      <c r="A35" t="s">
        <v>167</v>
      </c>
      <c r="B35" s="25"/>
      <c r="C35" s="54">
        <v>29790000</v>
      </c>
      <c r="D35" s="57">
        <v>29790000</v>
      </c>
      <c r="E35" s="37"/>
      <c r="F35" s="34">
        <v>30090000</v>
      </c>
      <c r="G35" s="4">
        <v>29290000</v>
      </c>
    </row>
    <row r="36" spans="1:7" x14ac:dyDescent="0.2">
      <c r="A36" t="s">
        <v>168</v>
      </c>
      <c r="B36" s="25"/>
      <c r="C36" s="53">
        <v>38790000</v>
      </c>
      <c r="D36" s="57">
        <v>37990000</v>
      </c>
      <c r="E36" s="37"/>
      <c r="F36" s="38">
        <v>37990000</v>
      </c>
      <c r="G36" s="34">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1141D28E-9194-49F4-8369-D57A3D634D26}">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E024-3414-43F6-BD3F-B0584DA188AF}">
  <dimension ref="A1:L150"/>
  <sheetViews>
    <sheetView zoomScale="118" zoomScaleNormal="1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1" customWidth="1"/>
  </cols>
  <sheetData>
    <row r="1" spans="1:12" x14ac:dyDescent="0.2">
      <c r="B1" s="47" t="s">
        <v>1</v>
      </c>
      <c r="C1" s="47" t="s">
        <v>0</v>
      </c>
      <c r="D1" s="47" t="s">
        <v>2</v>
      </c>
      <c r="E1" s="82" t="s">
        <v>6</v>
      </c>
      <c r="F1" s="82" t="s">
        <v>3</v>
      </c>
      <c r="G1" s="82" t="s">
        <v>100</v>
      </c>
    </row>
    <row r="2" spans="1:12" x14ac:dyDescent="0.2">
      <c r="A2" t="s">
        <v>133</v>
      </c>
      <c r="B2" s="47"/>
      <c r="C2" s="51">
        <v>16290000</v>
      </c>
      <c r="D2" s="61">
        <v>15990000</v>
      </c>
      <c r="E2" s="40">
        <v>15990000</v>
      </c>
      <c r="F2" s="38">
        <v>15590000</v>
      </c>
      <c r="G2" s="40">
        <v>15990000</v>
      </c>
    </row>
    <row r="3" spans="1:12" x14ac:dyDescent="0.2">
      <c r="A3" t="s">
        <v>134</v>
      </c>
      <c r="B3" s="25"/>
      <c r="C3" s="53">
        <v>19090000</v>
      </c>
      <c r="D3" s="62">
        <v>18990000</v>
      </c>
      <c r="E3" s="40">
        <v>18490000</v>
      </c>
      <c r="F3" s="40">
        <v>18890000</v>
      </c>
      <c r="G3" s="40">
        <v>18590000</v>
      </c>
    </row>
    <row r="4" spans="1:12" x14ac:dyDescent="0.2">
      <c r="A4" t="s">
        <v>135</v>
      </c>
      <c r="B4" s="3"/>
      <c r="C4" s="53">
        <v>22190000</v>
      </c>
      <c r="D4" s="64">
        <v>21990000</v>
      </c>
      <c r="E4" s="40">
        <v>21690000</v>
      </c>
      <c r="F4" s="40">
        <v>21890000</v>
      </c>
      <c r="G4" s="40">
        <v>21690000</v>
      </c>
    </row>
    <row r="5" spans="1:12" x14ac:dyDescent="0.2">
      <c r="A5" t="s">
        <v>136</v>
      </c>
      <c r="B5" s="25"/>
      <c r="C5" s="53">
        <v>25090000</v>
      </c>
      <c r="D5" s="64">
        <v>25090000</v>
      </c>
      <c r="E5" s="40">
        <v>24290000</v>
      </c>
      <c r="F5" s="38">
        <v>24990000</v>
      </c>
      <c r="G5" s="40">
        <v>24450000</v>
      </c>
    </row>
    <row r="6" spans="1:12" x14ac:dyDescent="0.2">
      <c r="A6" t="s">
        <v>137</v>
      </c>
      <c r="B6" s="3"/>
      <c r="C6" s="53">
        <v>30090000</v>
      </c>
      <c r="D6" s="64">
        <v>29990000</v>
      </c>
      <c r="E6" s="40">
        <v>29690000</v>
      </c>
      <c r="F6" s="38">
        <v>29690000</v>
      </c>
      <c r="G6" s="40">
        <v>29490000</v>
      </c>
    </row>
    <row r="7" spans="1:12" x14ac:dyDescent="0.2">
      <c r="A7" t="s">
        <v>102</v>
      </c>
      <c r="B7" s="25"/>
      <c r="C7" s="54">
        <v>15590000</v>
      </c>
      <c r="D7" s="62">
        <v>15590000</v>
      </c>
      <c r="E7" s="25">
        <v>15190000</v>
      </c>
      <c r="F7" s="38">
        <v>15290000</v>
      </c>
      <c r="G7" s="40">
        <v>15090000</v>
      </c>
    </row>
    <row r="8" spans="1:12" x14ac:dyDescent="0.2">
      <c r="A8" t="s">
        <v>103</v>
      </c>
      <c r="B8" s="25"/>
      <c r="C8" s="53">
        <v>19290000</v>
      </c>
      <c r="D8" s="62">
        <v>19190000</v>
      </c>
      <c r="E8" s="25">
        <v>18790000</v>
      </c>
      <c r="F8" s="38">
        <v>19190000</v>
      </c>
      <c r="G8" s="40">
        <v>18690000</v>
      </c>
    </row>
    <row r="9" spans="1:12" x14ac:dyDescent="0.2">
      <c r="A9" t="s">
        <v>105</v>
      </c>
      <c r="B9" s="3"/>
      <c r="C9" s="54">
        <v>27390000</v>
      </c>
      <c r="D9" s="64">
        <v>28490000</v>
      </c>
      <c r="E9" s="40" t="s">
        <v>31</v>
      </c>
      <c r="F9" s="40">
        <v>27690000</v>
      </c>
      <c r="G9" s="40">
        <v>27690000</v>
      </c>
    </row>
    <row r="10" spans="1:12" x14ac:dyDescent="0.2">
      <c r="A10" t="s">
        <v>34</v>
      </c>
      <c r="B10" s="3"/>
      <c r="C10" s="52" t="s">
        <v>31</v>
      </c>
      <c r="D10" s="63" t="s">
        <v>31</v>
      </c>
      <c r="E10" s="43" t="s">
        <v>31</v>
      </c>
      <c r="F10" s="43" t="s">
        <v>31</v>
      </c>
      <c r="G10" s="40">
        <v>17490000</v>
      </c>
    </row>
    <row r="11" spans="1:12" x14ac:dyDescent="0.2">
      <c r="A11" t="s">
        <v>40</v>
      </c>
      <c r="B11" s="25"/>
      <c r="C11" s="53">
        <v>12690000</v>
      </c>
      <c r="D11" s="64">
        <v>12690000</v>
      </c>
      <c r="E11" s="40">
        <v>12690000</v>
      </c>
      <c r="F11" s="34">
        <v>12490000</v>
      </c>
      <c r="G11" s="40">
        <v>12390000</v>
      </c>
    </row>
    <row r="12" spans="1:12" x14ac:dyDescent="0.2">
      <c r="A12" t="s">
        <v>37</v>
      </c>
      <c r="B12" s="3"/>
      <c r="C12" s="53">
        <v>11690000</v>
      </c>
      <c r="D12" s="62">
        <v>11390000</v>
      </c>
      <c r="E12" s="40">
        <v>11390000</v>
      </c>
      <c r="F12" s="39">
        <v>11290000</v>
      </c>
      <c r="G12" s="40">
        <v>11390000</v>
      </c>
    </row>
    <row r="13" spans="1:12" x14ac:dyDescent="0.2">
      <c r="A13" t="s">
        <v>138</v>
      </c>
      <c r="B13" s="25"/>
      <c r="C13" s="54">
        <v>13590000</v>
      </c>
      <c r="D13" s="62">
        <v>13590000</v>
      </c>
      <c r="E13" s="3">
        <v>13652000</v>
      </c>
      <c r="F13" s="39">
        <v>11790000</v>
      </c>
      <c r="G13" s="40">
        <v>11490000</v>
      </c>
    </row>
    <row r="14" spans="1:12" x14ac:dyDescent="0.2">
      <c r="A14" t="s">
        <v>139</v>
      </c>
      <c r="B14" s="3"/>
      <c r="C14" s="54">
        <v>9790000</v>
      </c>
      <c r="D14" s="62">
        <v>9690000</v>
      </c>
      <c r="E14" s="3">
        <v>9296000</v>
      </c>
      <c r="F14" s="34">
        <v>9690000</v>
      </c>
      <c r="G14" s="38" t="s">
        <v>239</v>
      </c>
      <c r="H14" s="26"/>
      <c r="J14" t="s">
        <v>140</v>
      </c>
      <c r="K14" t="s">
        <v>141</v>
      </c>
      <c r="L14" s="35" t="b">
        <v>1</v>
      </c>
    </row>
    <row r="15" spans="1:12" x14ac:dyDescent="0.2">
      <c r="A15" t="s">
        <v>142</v>
      </c>
      <c r="B15" s="3"/>
      <c r="C15" s="54">
        <v>16190000</v>
      </c>
      <c r="D15" s="62">
        <v>16190000</v>
      </c>
      <c r="E15" s="3">
        <v>15830000</v>
      </c>
      <c r="F15" s="34">
        <v>16290000</v>
      </c>
      <c r="G15" s="38">
        <v>16490000</v>
      </c>
      <c r="J15" t="s">
        <v>2</v>
      </c>
      <c r="K15" t="s">
        <v>180</v>
      </c>
      <c r="L15" s="35" t="b">
        <v>1</v>
      </c>
    </row>
    <row r="16" spans="1:12" x14ac:dyDescent="0.2">
      <c r="A16" t="s">
        <v>144</v>
      </c>
      <c r="B16" s="25"/>
      <c r="C16" s="54">
        <v>21790000</v>
      </c>
      <c r="D16" s="62">
        <v>21690000</v>
      </c>
      <c r="E16" s="25">
        <v>20490000</v>
      </c>
      <c r="F16" s="34">
        <v>21690000</v>
      </c>
      <c r="G16" s="40">
        <v>20590000</v>
      </c>
      <c r="J16" t="s">
        <v>6</v>
      </c>
      <c r="K16" t="s">
        <v>145</v>
      </c>
      <c r="L16" s="35" t="b">
        <v>1</v>
      </c>
    </row>
    <row r="17" spans="1:12" x14ac:dyDescent="0.2">
      <c r="A17" t="s">
        <v>146</v>
      </c>
      <c r="B17" s="25"/>
      <c r="C17" s="54">
        <v>27490000</v>
      </c>
      <c r="D17" s="62">
        <v>27290000</v>
      </c>
      <c r="E17" s="25">
        <v>26490000</v>
      </c>
      <c r="F17" s="34">
        <v>27290000</v>
      </c>
      <c r="G17" s="40">
        <v>25890000</v>
      </c>
      <c r="J17" t="s">
        <v>3</v>
      </c>
      <c r="K17" t="s">
        <v>143</v>
      </c>
      <c r="L17" s="35" t="b">
        <v>1</v>
      </c>
    </row>
    <row r="18" spans="1:12" x14ac:dyDescent="0.2">
      <c r="A18" t="s">
        <v>148</v>
      </c>
      <c r="B18" s="3"/>
      <c r="C18" s="54">
        <v>36290000</v>
      </c>
      <c r="D18" s="62">
        <v>35990000</v>
      </c>
      <c r="E18" s="25">
        <v>35490000</v>
      </c>
      <c r="F18" s="34">
        <v>35990000</v>
      </c>
      <c r="G18" s="3">
        <v>35990000</v>
      </c>
      <c r="J18" t="s">
        <v>149</v>
      </c>
      <c r="K18" t="s">
        <v>150</v>
      </c>
      <c r="L18" s="35" t="b">
        <v>1</v>
      </c>
    </row>
    <row r="19" spans="1:12" x14ac:dyDescent="0.2">
      <c r="A19" t="s">
        <v>209</v>
      </c>
      <c r="B19" s="25"/>
      <c r="C19" s="53">
        <v>5890000</v>
      </c>
      <c r="D19" s="64">
        <v>5690000</v>
      </c>
      <c r="E19" s="25">
        <v>5732000</v>
      </c>
      <c r="F19" s="39">
        <v>5690000</v>
      </c>
      <c r="G19" s="4">
        <v>5090000</v>
      </c>
    </row>
    <row r="20" spans="1:12" x14ac:dyDescent="0.2">
      <c r="A20" t="s">
        <v>210</v>
      </c>
      <c r="B20" s="25"/>
      <c r="C20" s="53">
        <v>6990000</v>
      </c>
      <c r="D20" s="64">
        <v>6990000</v>
      </c>
      <c r="E20" s="25">
        <v>6920000</v>
      </c>
      <c r="F20" s="39">
        <v>6990000</v>
      </c>
      <c r="G20" s="4">
        <v>6590000</v>
      </c>
    </row>
    <row r="21" spans="1:12" x14ac:dyDescent="0.2">
      <c r="A21" t="s">
        <v>211</v>
      </c>
      <c r="B21" s="25"/>
      <c r="C21" s="53">
        <v>6490000</v>
      </c>
      <c r="D21" s="64">
        <v>6490000</v>
      </c>
      <c r="E21" s="25">
        <v>6128000</v>
      </c>
      <c r="F21" s="39">
        <v>6490000</v>
      </c>
      <c r="G21" s="4">
        <v>6490000</v>
      </c>
    </row>
    <row r="22" spans="1:12" x14ac:dyDescent="0.2">
      <c r="A22" t="s">
        <v>212</v>
      </c>
      <c r="B22" s="25"/>
      <c r="C22" s="52" t="s">
        <v>31</v>
      </c>
      <c r="D22" s="64">
        <v>7790000</v>
      </c>
      <c r="E22" s="25">
        <v>7712000</v>
      </c>
      <c r="F22" s="39">
        <v>7790000</v>
      </c>
      <c r="G22" s="4">
        <v>7690000</v>
      </c>
    </row>
    <row r="23" spans="1:12" x14ac:dyDescent="0.2">
      <c r="A23" t="s">
        <v>195</v>
      </c>
      <c r="B23" s="25"/>
      <c r="C23" s="53">
        <v>10590000</v>
      </c>
      <c r="D23" s="64">
        <v>10490000</v>
      </c>
      <c r="E23" s="25">
        <v>10187000</v>
      </c>
      <c r="F23" s="39">
        <v>10590000</v>
      </c>
      <c r="G23" s="4">
        <v>10490000</v>
      </c>
    </row>
    <row r="24" spans="1:12" x14ac:dyDescent="0.2">
      <c r="A24" t="s">
        <v>196</v>
      </c>
      <c r="B24" s="25"/>
      <c r="C24" s="53">
        <v>12790000</v>
      </c>
      <c r="D24" s="64">
        <v>12790000</v>
      </c>
      <c r="E24" s="25">
        <v>12860000</v>
      </c>
      <c r="F24" s="39">
        <v>12990000</v>
      </c>
      <c r="G24" s="4">
        <v>12890000</v>
      </c>
    </row>
    <row r="25" spans="1:12" x14ac:dyDescent="0.2">
      <c r="A25" t="s">
        <v>197</v>
      </c>
      <c r="B25" s="25"/>
      <c r="C25" s="53">
        <v>11390000</v>
      </c>
      <c r="D25" s="64">
        <v>11290000</v>
      </c>
      <c r="E25" s="25">
        <v>10880000</v>
      </c>
      <c r="F25" s="39">
        <v>11390000</v>
      </c>
      <c r="G25" s="4">
        <v>11290000</v>
      </c>
      <c r="I25" s="26"/>
    </row>
    <row r="26" spans="1:12" x14ac:dyDescent="0.2">
      <c r="A26" t="s">
        <v>199</v>
      </c>
      <c r="B26" s="3"/>
      <c r="C26" s="53">
        <v>13890000</v>
      </c>
      <c r="D26" s="64">
        <v>13690000</v>
      </c>
      <c r="E26" s="25">
        <v>13553000</v>
      </c>
      <c r="F26" s="39">
        <v>13890000</v>
      </c>
      <c r="G26" s="4">
        <v>13590000</v>
      </c>
    </row>
    <row r="27" spans="1:12" x14ac:dyDescent="0.2">
      <c r="A27" t="s">
        <v>119</v>
      </c>
      <c r="B27" s="25"/>
      <c r="C27" s="53">
        <v>21890000</v>
      </c>
      <c r="D27" s="64">
        <v>21890000</v>
      </c>
      <c r="E27" s="25">
        <v>21790000</v>
      </c>
      <c r="F27" s="40">
        <v>21590000</v>
      </c>
      <c r="G27" s="4">
        <v>22990000</v>
      </c>
    </row>
    <row r="28" spans="1:12" x14ac:dyDescent="0.2">
      <c r="A28" t="s">
        <v>120</v>
      </c>
      <c r="B28" s="3"/>
      <c r="C28" s="53">
        <v>5590000</v>
      </c>
      <c r="D28" s="62">
        <v>5350000</v>
      </c>
      <c r="E28" s="25">
        <v>5534000</v>
      </c>
      <c r="F28" s="40">
        <v>5590000</v>
      </c>
      <c r="G28" s="4">
        <v>5590000</v>
      </c>
    </row>
    <row r="29" spans="1:12" x14ac:dyDescent="0.2">
      <c r="A29" t="s">
        <v>162</v>
      </c>
      <c r="B29" s="3"/>
      <c r="C29" s="53">
        <v>4590000</v>
      </c>
      <c r="D29" s="64">
        <v>4450000</v>
      </c>
      <c r="E29" s="25">
        <v>4346000</v>
      </c>
      <c r="F29" s="40">
        <v>4490000</v>
      </c>
      <c r="G29" s="4">
        <v>4490000</v>
      </c>
    </row>
    <row r="30" spans="1:12" x14ac:dyDescent="0.2">
      <c r="A30" t="s">
        <v>163</v>
      </c>
      <c r="B30" s="3"/>
      <c r="C30" s="54">
        <v>3290000</v>
      </c>
      <c r="D30" s="62">
        <v>3050000</v>
      </c>
      <c r="E30" s="25">
        <v>3190000</v>
      </c>
      <c r="F30" s="40">
        <v>3190000</v>
      </c>
      <c r="G30" s="4">
        <v>3190000</v>
      </c>
    </row>
    <row r="31" spans="1:12" x14ac:dyDescent="0.2">
      <c r="A31" t="s">
        <v>123</v>
      </c>
      <c r="B31" s="3"/>
      <c r="C31" s="53">
        <v>16990000</v>
      </c>
      <c r="D31" s="64">
        <v>16990000</v>
      </c>
      <c r="E31" s="37"/>
      <c r="F31" s="39">
        <v>17190000</v>
      </c>
      <c r="G31" s="4">
        <v>16890000</v>
      </c>
    </row>
    <row r="32" spans="1:12" x14ac:dyDescent="0.2">
      <c r="A32" t="s">
        <v>165</v>
      </c>
      <c r="B32" s="25"/>
      <c r="C32" s="54">
        <v>19790000</v>
      </c>
      <c r="D32" s="64">
        <v>19690000</v>
      </c>
      <c r="E32" s="37"/>
      <c r="F32" s="39">
        <v>19690000</v>
      </c>
      <c r="G32" s="4">
        <v>19490000</v>
      </c>
    </row>
    <row r="33" spans="1:7" x14ac:dyDescent="0.2">
      <c r="A33" t="s">
        <v>214</v>
      </c>
      <c r="B33" s="3"/>
      <c r="C33" s="52" t="s">
        <v>31</v>
      </c>
      <c r="D33" s="64">
        <v>23990000</v>
      </c>
      <c r="E33" s="37"/>
      <c r="F33" s="39" t="s">
        <v>31</v>
      </c>
      <c r="G33" s="4">
        <v>25290000</v>
      </c>
    </row>
    <row r="34" spans="1:7" x14ac:dyDescent="0.2">
      <c r="A34" t="s">
        <v>166</v>
      </c>
      <c r="B34" s="3"/>
      <c r="C34" s="54">
        <v>25290000</v>
      </c>
      <c r="D34" s="62">
        <v>25290000</v>
      </c>
      <c r="E34" s="37"/>
      <c r="F34" s="34">
        <v>25190000</v>
      </c>
      <c r="G34" s="3">
        <v>24990000</v>
      </c>
    </row>
    <row r="35" spans="1:7" x14ac:dyDescent="0.2">
      <c r="A35" t="s">
        <v>167</v>
      </c>
      <c r="B35" s="25"/>
      <c r="C35" s="54">
        <v>30790000</v>
      </c>
      <c r="D35" s="62">
        <v>30690000</v>
      </c>
      <c r="E35" s="37"/>
      <c r="F35" s="34">
        <v>30490000</v>
      </c>
      <c r="G35" s="3">
        <v>31990000</v>
      </c>
    </row>
    <row r="36" spans="1:7" x14ac:dyDescent="0.2">
      <c r="A36" t="s">
        <v>168</v>
      </c>
      <c r="B36" s="25"/>
      <c r="C36" s="53">
        <v>38790000</v>
      </c>
      <c r="D36" s="62">
        <v>38190000</v>
      </c>
      <c r="E36" s="37"/>
      <c r="F36" s="38">
        <v>38290000</v>
      </c>
      <c r="G36" s="4">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CDDE6DA3-C3E7-412C-8967-96C38A566FA2}">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D884D-F915-498E-A1AA-2962C8BE81A6}">
  <dimension ref="A1:L150"/>
  <sheetViews>
    <sheetView zoomScale="130"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4.1640625" bestFit="1" customWidth="1"/>
  </cols>
  <sheetData>
    <row r="1" spans="1:12" x14ac:dyDescent="0.2">
      <c r="B1" s="47" t="s">
        <v>1</v>
      </c>
      <c r="C1" s="47" t="s">
        <v>0</v>
      </c>
      <c r="D1" s="47" t="s">
        <v>2</v>
      </c>
      <c r="E1" s="82" t="s">
        <v>6</v>
      </c>
      <c r="F1" s="82" t="s">
        <v>3</v>
      </c>
      <c r="G1" s="82" t="s">
        <v>100</v>
      </c>
    </row>
    <row r="2" spans="1:12" x14ac:dyDescent="0.2">
      <c r="A2" t="s">
        <v>133</v>
      </c>
      <c r="B2" s="47"/>
      <c r="C2" s="55">
        <v>15290000</v>
      </c>
      <c r="D2" s="61">
        <v>15990000</v>
      </c>
      <c r="E2" s="40">
        <v>15990000</v>
      </c>
      <c r="F2" s="38">
        <v>15490000</v>
      </c>
      <c r="G2" s="40">
        <v>15990000</v>
      </c>
    </row>
    <row r="3" spans="1:12" x14ac:dyDescent="0.2">
      <c r="A3" t="s">
        <v>134</v>
      </c>
      <c r="B3" s="25"/>
      <c r="C3" s="53">
        <v>19090000</v>
      </c>
      <c r="D3" s="62">
        <v>18890000</v>
      </c>
      <c r="E3" s="40">
        <v>18490000</v>
      </c>
      <c r="F3" s="38">
        <v>18790000</v>
      </c>
      <c r="G3" s="40">
        <v>18590000</v>
      </c>
    </row>
    <row r="4" spans="1:12" x14ac:dyDescent="0.2">
      <c r="A4" t="s">
        <v>135</v>
      </c>
      <c r="B4" s="3"/>
      <c r="C4" s="53">
        <v>22190000</v>
      </c>
      <c r="D4" s="64">
        <v>21990000</v>
      </c>
      <c r="E4" s="40">
        <v>21690000</v>
      </c>
      <c r="F4" s="38">
        <v>21990000</v>
      </c>
      <c r="G4" s="40">
        <v>21690000</v>
      </c>
      <c r="H4" s="44"/>
    </row>
    <row r="5" spans="1:12" x14ac:dyDescent="0.2">
      <c r="A5" t="s">
        <v>136</v>
      </c>
      <c r="B5" s="25"/>
      <c r="C5" s="53">
        <v>25090000</v>
      </c>
      <c r="D5" s="64">
        <v>25090000</v>
      </c>
      <c r="E5" s="40">
        <v>24290000</v>
      </c>
      <c r="F5" s="38">
        <v>24790000</v>
      </c>
      <c r="G5" s="38">
        <v>24390000</v>
      </c>
    </row>
    <row r="6" spans="1:12" x14ac:dyDescent="0.2">
      <c r="A6" t="s">
        <v>137</v>
      </c>
      <c r="B6" s="3"/>
      <c r="C6" s="53">
        <v>30090000</v>
      </c>
      <c r="D6" s="64">
        <v>29990000</v>
      </c>
      <c r="E6" s="40">
        <v>29690000</v>
      </c>
      <c r="F6" s="38">
        <v>29690000</v>
      </c>
      <c r="G6" s="40">
        <v>29490000</v>
      </c>
    </row>
    <row r="7" spans="1:12" x14ac:dyDescent="0.2">
      <c r="A7" t="s">
        <v>102</v>
      </c>
      <c r="B7" s="25"/>
      <c r="C7" s="54">
        <v>15490000</v>
      </c>
      <c r="D7" s="62">
        <v>15390000</v>
      </c>
      <c r="E7" s="25">
        <v>15190000</v>
      </c>
      <c r="F7" s="38">
        <v>15190000</v>
      </c>
      <c r="G7" s="40">
        <v>15090000</v>
      </c>
    </row>
    <row r="8" spans="1:12" x14ac:dyDescent="0.2">
      <c r="A8" t="s">
        <v>103</v>
      </c>
      <c r="B8" s="25"/>
      <c r="C8" s="53">
        <v>19290000</v>
      </c>
      <c r="D8" s="62">
        <v>18990000</v>
      </c>
      <c r="E8" s="25">
        <v>18790000</v>
      </c>
      <c r="F8" s="38">
        <v>18990000</v>
      </c>
      <c r="G8" s="40">
        <v>18690000</v>
      </c>
    </row>
    <row r="9" spans="1:12" x14ac:dyDescent="0.2">
      <c r="A9" t="s">
        <v>105</v>
      </c>
      <c r="B9" s="3"/>
      <c r="C9" s="53">
        <v>27390000</v>
      </c>
      <c r="D9" s="62" t="s">
        <v>241</v>
      </c>
      <c r="E9" s="40" t="s">
        <v>31</v>
      </c>
      <c r="F9" s="40" t="s">
        <v>31</v>
      </c>
      <c r="G9" s="38">
        <v>26990000</v>
      </c>
    </row>
    <row r="10" spans="1:12" x14ac:dyDescent="0.2">
      <c r="A10" t="s">
        <v>34</v>
      </c>
      <c r="B10" s="3"/>
      <c r="C10" s="52" t="s">
        <v>31</v>
      </c>
      <c r="D10" s="63" t="s">
        <v>31</v>
      </c>
      <c r="E10" s="43" t="s">
        <v>31</v>
      </c>
      <c r="F10" s="43" t="s">
        <v>31</v>
      </c>
      <c r="G10" s="40">
        <v>17490000</v>
      </c>
    </row>
    <row r="11" spans="1:12" x14ac:dyDescent="0.2">
      <c r="A11" t="s">
        <v>40</v>
      </c>
      <c r="B11" s="25"/>
      <c r="C11" s="54">
        <v>13190000</v>
      </c>
      <c r="D11" s="62">
        <v>12590000</v>
      </c>
      <c r="E11" s="40">
        <v>12690000</v>
      </c>
      <c r="F11" s="39">
        <v>12490000</v>
      </c>
      <c r="G11" s="38">
        <v>12390000</v>
      </c>
    </row>
    <row r="12" spans="1:12" x14ac:dyDescent="0.2">
      <c r="A12" t="s">
        <v>37</v>
      </c>
      <c r="B12" s="3"/>
      <c r="C12" s="53">
        <v>11690000</v>
      </c>
      <c r="D12" s="53">
        <v>11390000</v>
      </c>
      <c r="E12" s="40">
        <v>11390000</v>
      </c>
      <c r="F12" s="34" t="s">
        <v>229</v>
      </c>
      <c r="G12" s="38">
        <v>11390000</v>
      </c>
    </row>
    <row r="13" spans="1:12" x14ac:dyDescent="0.2">
      <c r="A13" t="s">
        <v>138</v>
      </c>
      <c r="B13" s="25"/>
      <c r="C13" s="53">
        <v>13590000</v>
      </c>
      <c r="D13" s="64">
        <v>13590000</v>
      </c>
      <c r="E13" s="25">
        <v>13652000</v>
      </c>
      <c r="F13" s="39">
        <v>11790000</v>
      </c>
      <c r="G13" s="40">
        <v>11490000</v>
      </c>
    </row>
    <row r="14" spans="1:12" x14ac:dyDescent="0.2">
      <c r="A14" t="s">
        <v>139</v>
      </c>
      <c r="B14" s="3"/>
      <c r="C14" s="54">
        <v>9590000</v>
      </c>
      <c r="D14" s="64">
        <v>9690000</v>
      </c>
      <c r="E14" s="25">
        <v>9296000</v>
      </c>
      <c r="F14" s="34">
        <v>9290000</v>
      </c>
      <c r="G14" s="38" t="s">
        <v>242</v>
      </c>
      <c r="H14" s="26"/>
      <c r="J14" t="s">
        <v>140</v>
      </c>
      <c r="K14" t="s">
        <v>141</v>
      </c>
      <c r="L14" s="35" t="b">
        <v>1</v>
      </c>
    </row>
    <row r="15" spans="1:12" x14ac:dyDescent="0.2">
      <c r="A15" t="s">
        <v>142</v>
      </c>
      <c r="B15" s="3"/>
      <c r="C15" s="54">
        <v>15890000</v>
      </c>
      <c r="D15" s="64">
        <v>16190000</v>
      </c>
      <c r="E15" s="25">
        <v>15830000</v>
      </c>
      <c r="F15" s="34">
        <v>15990000</v>
      </c>
      <c r="G15" s="38">
        <v>15990000</v>
      </c>
      <c r="J15" t="s">
        <v>2</v>
      </c>
      <c r="K15" t="s">
        <v>180</v>
      </c>
      <c r="L15" s="35" t="b">
        <v>1</v>
      </c>
    </row>
    <row r="16" spans="1:12" x14ac:dyDescent="0.2">
      <c r="A16" t="s">
        <v>144</v>
      </c>
      <c r="B16" s="25"/>
      <c r="C16" s="54">
        <v>21590000</v>
      </c>
      <c r="D16" s="64">
        <v>21690000</v>
      </c>
      <c r="E16" s="25">
        <v>20490000</v>
      </c>
      <c r="F16" s="39">
        <v>21690000</v>
      </c>
      <c r="G16" s="38">
        <v>21590000</v>
      </c>
      <c r="J16" t="s">
        <v>6</v>
      </c>
      <c r="K16" t="s">
        <v>145</v>
      </c>
      <c r="L16" s="35" t="b">
        <v>1</v>
      </c>
    </row>
    <row r="17" spans="1:12" x14ac:dyDescent="0.2">
      <c r="A17" t="s">
        <v>146</v>
      </c>
      <c r="B17" s="25"/>
      <c r="C17" s="54">
        <v>26990000</v>
      </c>
      <c r="D17" s="64">
        <v>27290000</v>
      </c>
      <c r="E17" s="25">
        <v>26490000</v>
      </c>
      <c r="F17" s="34">
        <v>26890000</v>
      </c>
      <c r="G17" s="40">
        <v>25890000</v>
      </c>
      <c r="J17" t="s">
        <v>3</v>
      </c>
      <c r="K17" t="s">
        <v>143</v>
      </c>
      <c r="L17" s="35" t="b">
        <v>1</v>
      </c>
    </row>
    <row r="18" spans="1:12" x14ac:dyDescent="0.2">
      <c r="A18" t="s">
        <v>148</v>
      </c>
      <c r="B18" s="3"/>
      <c r="C18" s="54">
        <v>35790000</v>
      </c>
      <c r="D18" s="64">
        <v>35990000</v>
      </c>
      <c r="E18" s="25">
        <v>35490000</v>
      </c>
      <c r="F18" s="39">
        <v>35990000</v>
      </c>
      <c r="G18" s="40">
        <v>35990000</v>
      </c>
      <c r="J18" t="s">
        <v>149</v>
      </c>
      <c r="K18" t="s">
        <v>150</v>
      </c>
      <c r="L18" s="35" t="b">
        <v>1</v>
      </c>
    </row>
    <row r="19" spans="1:12" x14ac:dyDescent="0.2">
      <c r="A19" t="s">
        <v>209</v>
      </c>
      <c r="B19" s="25"/>
      <c r="C19" s="54">
        <v>5190000</v>
      </c>
      <c r="D19" s="62">
        <v>4990000</v>
      </c>
      <c r="E19" s="3">
        <v>4940000</v>
      </c>
      <c r="F19" s="34">
        <v>4990000</v>
      </c>
      <c r="G19" s="4">
        <v>5090000</v>
      </c>
    </row>
    <row r="20" spans="1:12" x14ac:dyDescent="0.2">
      <c r="A20" t="s">
        <v>210</v>
      </c>
      <c r="B20" s="25"/>
      <c r="C20" s="53">
        <v>6990000</v>
      </c>
      <c r="D20" s="64">
        <v>6990000</v>
      </c>
      <c r="E20" s="25">
        <v>6920000</v>
      </c>
      <c r="F20" s="39">
        <v>6990000</v>
      </c>
      <c r="G20" s="4">
        <v>6590000</v>
      </c>
    </row>
    <row r="21" spans="1:12" x14ac:dyDescent="0.2">
      <c r="A21" t="s">
        <v>211</v>
      </c>
      <c r="B21" s="25"/>
      <c r="C21" s="54">
        <v>5790000</v>
      </c>
      <c r="D21" s="62">
        <v>5790000</v>
      </c>
      <c r="E21" s="3">
        <v>5732000</v>
      </c>
      <c r="F21" s="34">
        <v>5790000</v>
      </c>
      <c r="G21" s="3">
        <v>5890000</v>
      </c>
    </row>
    <row r="22" spans="1:12" x14ac:dyDescent="0.2">
      <c r="A22" t="s">
        <v>212</v>
      </c>
      <c r="B22" s="25"/>
      <c r="C22" s="52" t="s">
        <v>31</v>
      </c>
      <c r="D22" s="62">
        <v>7590000</v>
      </c>
      <c r="E22" s="25">
        <v>7712000</v>
      </c>
      <c r="F22" s="39">
        <v>7790000</v>
      </c>
      <c r="G22" s="4">
        <v>7690000</v>
      </c>
    </row>
    <row r="23" spans="1:12" x14ac:dyDescent="0.2">
      <c r="A23" t="s">
        <v>195</v>
      </c>
      <c r="B23" s="25"/>
      <c r="C23" s="54">
        <v>8390000</v>
      </c>
      <c r="D23" s="62">
        <v>8390000</v>
      </c>
      <c r="E23" s="3">
        <v>8207000</v>
      </c>
      <c r="F23" s="34">
        <v>8290000</v>
      </c>
      <c r="G23" s="3">
        <v>8390000</v>
      </c>
      <c r="H23" s="26"/>
    </row>
    <row r="24" spans="1:12" x14ac:dyDescent="0.2">
      <c r="A24" t="s">
        <v>196</v>
      </c>
      <c r="B24" s="25"/>
      <c r="C24" s="64" t="s">
        <v>31</v>
      </c>
      <c r="D24" s="64" t="s">
        <v>31</v>
      </c>
      <c r="E24" s="25">
        <v>12860000</v>
      </c>
      <c r="F24" s="39">
        <v>12990000</v>
      </c>
      <c r="G24" s="4">
        <v>12890000</v>
      </c>
    </row>
    <row r="25" spans="1:12" x14ac:dyDescent="0.2">
      <c r="A25" t="s">
        <v>197</v>
      </c>
      <c r="B25" s="25"/>
      <c r="C25" s="54">
        <v>9190000</v>
      </c>
      <c r="D25" s="62">
        <v>9190000</v>
      </c>
      <c r="E25" s="3">
        <v>8900000</v>
      </c>
      <c r="F25" s="34">
        <v>9190000</v>
      </c>
      <c r="G25" s="3">
        <v>8990000</v>
      </c>
      <c r="H25" s="26"/>
      <c r="I25" s="26"/>
      <c r="K25" s="44"/>
    </row>
    <row r="26" spans="1:12" x14ac:dyDescent="0.2">
      <c r="A26" t="s">
        <v>199</v>
      </c>
      <c r="B26" s="3"/>
      <c r="C26" s="54">
        <v>13690000</v>
      </c>
      <c r="D26" s="64">
        <v>13690000</v>
      </c>
      <c r="E26" s="25">
        <v>13553000</v>
      </c>
      <c r="F26" s="39">
        <v>13890000</v>
      </c>
      <c r="G26" s="4">
        <v>13590000</v>
      </c>
    </row>
    <row r="27" spans="1:12" x14ac:dyDescent="0.2">
      <c r="A27" t="s">
        <v>119</v>
      </c>
      <c r="B27" s="25"/>
      <c r="C27" s="53">
        <v>21890000</v>
      </c>
      <c r="D27" s="64">
        <v>21890000</v>
      </c>
      <c r="E27" s="25">
        <v>21790000</v>
      </c>
      <c r="F27" s="40">
        <v>21590000</v>
      </c>
      <c r="G27" s="4">
        <v>22990000</v>
      </c>
    </row>
    <row r="28" spans="1:12" x14ac:dyDescent="0.2">
      <c r="A28" t="s">
        <v>120</v>
      </c>
      <c r="B28" s="3"/>
      <c r="C28" s="54">
        <v>5390000</v>
      </c>
      <c r="D28" s="64">
        <v>5350000</v>
      </c>
      <c r="E28" s="3">
        <v>5039000</v>
      </c>
      <c r="F28" s="38">
        <v>5290000</v>
      </c>
      <c r="G28" s="3">
        <v>5390000</v>
      </c>
    </row>
    <row r="29" spans="1:12" x14ac:dyDescent="0.2">
      <c r="A29" t="s">
        <v>162</v>
      </c>
      <c r="B29" s="3"/>
      <c r="C29" s="54">
        <v>4490000</v>
      </c>
      <c r="D29" s="64">
        <v>4450000</v>
      </c>
      <c r="E29" s="3">
        <v>4247000</v>
      </c>
      <c r="F29" s="38">
        <v>4390000</v>
      </c>
      <c r="G29" s="3">
        <v>4390000</v>
      </c>
    </row>
    <row r="30" spans="1:12" x14ac:dyDescent="0.2">
      <c r="A30" t="s">
        <v>163</v>
      </c>
      <c r="B30" s="3"/>
      <c r="C30" s="54">
        <v>3190000</v>
      </c>
      <c r="D30" s="64">
        <v>3050000</v>
      </c>
      <c r="E30" s="3">
        <v>2890000</v>
      </c>
      <c r="F30" s="38">
        <v>2990000</v>
      </c>
      <c r="G30" s="3">
        <v>2990000</v>
      </c>
    </row>
    <row r="31" spans="1:12" x14ac:dyDescent="0.2">
      <c r="A31" t="s">
        <v>123</v>
      </c>
      <c r="B31" s="3"/>
      <c r="C31" s="54">
        <v>17190000</v>
      </c>
      <c r="D31" s="64" t="s">
        <v>31</v>
      </c>
      <c r="E31" s="37"/>
      <c r="F31" s="39">
        <v>17190000</v>
      </c>
      <c r="G31" s="4">
        <v>16890000</v>
      </c>
    </row>
    <row r="32" spans="1:12" x14ac:dyDescent="0.2">
      <c r="A32" t="s">
        <v>165</v>
      </c>
      <c r="B32" s="25"/>
      <c r="C32" s="54">
        <v>19590000</v>
      </c>
      <c r="D32" s="62">
        <v>20990000</v>
      </c>
      <c r="E32" s="37"/>
      <c r="F32" s="34">
        <v>19590000</v>
      </c>
      <c r="G32" s="4">
        <v>19490000</v>
      </c>
    </row>
    <row r="33" spans="1:7" x14ac:dyDescent="0.2">
      <c r="A33" t="s">
        <v>214</v>
      </c>
      <c r="B33" s="3"/>
      <c r="C33" s="52" t="s">
        <v>31</v>
      </c>
      <c r="D33" s="64">
        <v>23990000</v>
      </c>
      <c r="E33" s="37"/>
      <c r="F33" s="39" t="s">
        <v>31</v>
      </c>
      <c r="G33" s="4">
        <v>25290000</v>
      </c>
    </row>
    <row r="34" spans="1:7" x14ac:dyDescent="0.2">
      <c r="A34" t="s">
        <v>166</v>
      </c>
      <c r="B34" s="3"/>
      <c r="C34" s="54">
        <v>25090000</v>
      </c>
      <c r="D34" s="64">
        <v>25190000</v>
      </c>
      <c r="E34" s="37"/>
      <c r="F34" s="34">
        <v>24990000</v>
      </c>
      <c r="G34" s="4">
        <v>24990000</v>
      </c>
    </row>
    <row r="35" spans="1:7" x14ac:dyDescent="0.2">
      <c r="A35" t="s">
        <v>167</v>
      </c>
      <c r="B35" s="25"/>
      <c r="C35" s="53">
        <v>30790000</v>
      </c>
      <c r="D35" s="64">
        <v>30690000</v>
      </c>
      <c r="E35" s="37"/>
      <c r="F35" s="39">
        <v>30490000</v>
      </c>
      <c r="G35" s="4">
        <v>31990000</v>
      </c>
    </row>
    <row r="36" spans="1:7" x14ac:dyDescent="0.2">
      <c r="A36" t="s">
        <v>168</v>
      </c>
      <c r="B36" s="25"/>
      <c r="C36" s="54">
        <v>38290000</v>
      </c>
      <c r="D36" s="64">
        <v>38190000</v>
      </c>
      <c r="E36" s="37"/>
      <c r="F36" s="38">
        <v>36990000</v>
      </c>
      <c r="G36" s="4">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A9A588CF-3293-4E5E-AC74-BF4CE86C6067}">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D139-5D7E-944D-A1DB-A9B52CFE7ACC}">
  <dimension ref="A1:L150"/>
  <sheetViews>
    <sheetView zoomScale="166" zoomScaleNormal="80" workbookViewId="0">
      <pane xSplit="2" ySplit="1" topLeftCell="E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4.1640625" bestFit="1" customWidth="1"/>
  </cols>
  <sheetData>
    <row r="1" spans="1:12" x14ac:dyDescent="0.2">
      <c r="B1" s="47" t="s">
        <v>1</v>
      </c>
      <c r="C1" s="47" t="s">
        <v>0</v>
      </c>
      <c r="D1" s="47" t="s">
        <v>2</v>
      </c>
      <c r="E1" s="82" t="s">
        <v>6</v>
      </c>
      <c r="F1" s="82" t="s">
        <v>3</v>
      </c>
      <c r="G1" s="82" t="s">
        <v>100</v>
      </c>
    </row>
    <row r="2" spans="1:12" x14ac:dyDescent="0.2">
      <c r="A2" t="s">
        <v>133</v>
      </c>
      <c r="B2" s="47"/>
      <c r="C2" s="55">
        <v>14990000</v>
      </c>
      <c r="D2" s="65">
        <v>15990000</v>
      </c>
      <c r="E2" s="40">
        <v>15990000</v>
      </c>
      <c r="F2" s="38">
        <v>14990000</v>
      </c>
      <c r="G2" s="40">
        <v>15990000</v>
      </c>
    </row>
    <row r="3" spans="1:12" x14ac:dyDescent="0.2">
      <c r="A3" t="s">
        <v>134</v>
      </c>
      <c r="B3" s="25"/>
      <c r="C3" s="54">
        <v>18890000</v>
      </c>
      <c r="D3" s="64">
        <v>18890000</v>
      </c>
      <c r="E3" s="40">
        <v>18490000</v>
      </c>
      <c r="F3" s="40">
        <v>18790000</v>
      </c>
      <c r="G3" s="40">
        <v>18590000</v>
      </c>
    </row>
    <row r="4" spans="1:12" x14ac:dyDescent="0.2">
      <c r="A4" t="s">
        <v>135</v>
      </c>
      <c r="B4" s="3"/>
      <c r="C4" s="53">
        <v>22190000</v>
      </c>
      <c r="D4" s="64">
        <v>21990000</v>
      </c>
      <c r="E4" s="40">
        <v>21690000</v>
      </c>
      <c r="F4" s="38">
        <v>21890000</v>
      </c>
      <c r="G4" s="40">
        <v>21690000</v>
      </c>
      <c r="H4" s="44"/>
    </row>
    <row r="5" spans="1:12" x14ac:dyDescent="0.2">
      <c r="A5" t="s">
        <v>136</v>
      </c>
      <c r="B5" s="25"/>
      <c r="C5" s="53">
        <v>25090000</v>
      </c>
      <c r="D5" s="64">
        <v>25090000</v>
      </c>
      <c r="E5" s="40">
        <v>24290000</v>
      </c>
      <c r="F5" s="38">
        <v>24990000</v>
      </c>
      <c r="G5" s="38">
        <v>24590000</v>
      </c>
    </row>
    <row r="6" spans="1:12" x14ac:dyDescent="0.2">
      <c r="A6" t="s">
        <v>137</v>
      </c>
      <c r="B6" s="3"/>
      <c r="C6" s="53">
        <v>30090000</v>
      </c>
      <c r="D6" s="64">
        <v>29990000</v>
      </c>
      <c r="E6" s="40">
        <v>29690000</v>
      </c>
      <c r="F6" s="38">
        <v>29790000</v>
      </c>
      <c r="G6" s="38">
        <v>29550000</v>
      </c>
    </row>
    <row r="7" spans="1:12" x14ac:dyDescent="0.2">
      <c r="A7" t="s">
        <v>102</v>
      </c>
      <c r="B7" s="25"/>
      <c r="C7" s="54">
        <v>15290000</v>
      </c>
      <c r="D7" s="64">
        <v>15390000</v>
      </c>
      <c r="E7" s="25">
        <v>15190000</v>
      </c>
      <c r="F7" s="38">
        <v>15190000</v>
      </c>
      <c r="G7" s="40">
        <v>15090000</v>
      </c>
    </row>
    <row r="8" spans="1:12" x14ac:dyDescent="0.2">
      <c r="A8" t="s">
        <v>103</v>
      </c>
      <c r="B8" s="25"/>
      <c r="C8" s="54">
        <v>18590000</v>
      </c>
      <c r="D8" s="64">
        <v>18990000</v>
      </c>
      <c r="E8" s="25">
        <v>18790000</v>
      </c>
      <c r="F8" s="38">
        <v>18490000</v>
      </c>
      <c r="G8" s="38">
        <v>18490000</v>
      </c>
    </row>
    <row r="9" spans="1:12" x14ac:dyDescent="0.2">
      <c r="A9" t="s">
        <v>105</v>
      </c>
      <c r="B9" s="3"/>
      <c r="C9" s="54">
        <v>26890000</v>
      </c>
      <c r="D9" s="64">
        <v>26990000</v>
      </c>
      <c r="E9" s="40" t="s">
        <v>31</v>
      </c>
      <c r="F9" s="40" t="s">
        <v>31</v>
      </c>
      <c r="G9" s="40">
        <v>26990000</v>
      </c>
    </row>
    <row r="10" spans="1:12" x14ac:dyDescent="0.2">
      <c r="A10" t="s">
        <v>34</v>
      </c>
      <c r="B10" s="3"/>
      <c r="C10" s="52" t="s">
        <v>31</v>
      </c>
      <c r="D10" s="63" t="s">
        <v>31</v>
      </c>
      <c r="E10" s="43" t="s">
        <v>31</v>
      </c>
      <c r="F10" s="43" t="s">
        <v>31</v>
      </c>
      <c r="G10" s="40">
        <v>17490000</v>
      </c>
    </row>
    <row r="11" spans="1:12" x14ac:dyDescent="0.2">
      <c r="A11" t="s">
        <v>40</v>
      </c>
      <c r="B11" s="25"/>
      <c r="C11" s="54">
        <v>12690000</v>
      </c>
      <c r="D11" s="62">
        <v>12690000</v>
      </c>
      <c r="E11" s="40">
        <v>12690000</v>
      </c>
      <c r="F11" s="39">
        <v>12490000</v>
      </c>
      <c r="G11" s="38">
        <v>12190000</v>
      </c>
    </row>
    <row r="12" spans="1:12" x14ac:dyDescent="0.2">
      <c r="A12" t="s">
        <v>37</v>
      </c>
      <c r="B12" s="3"/>
      <c r="C12" s="53">
        <v>11690000</v>
      </c>
      <c r="D12" s="54">
        <v>11490000</v>
      </c>
      <c r="E12" s="40">
        <v>11390000</v>
      </c>
      <c r="F12" s="34">
        <v>11490000</v>
      </c>
      <c r="G12" s="38">
        <v>11390000</v>
      </c>
    </row>
    <row r="13" spans="1:12" x14ac:dyDescent="0.2">
      <c r="A13" t="s">
        <v>138</v>
      </c>
      <c r="B13" s="25"/>
      <c r="C13" s="54">
        <v>11790000</v>
      </c>
      <c r="D13" s="62">
        <v>13790000</v>
      </c>
      <c r="E13" s="3">
        <v>11870000</v>
      </c>
      <c r="F13" s="39">
        <v>11790000</v>
      </c>
      <c r="G13" s="40">
        <v>11390000</v>
      </c>
    </row>
    <row r="14" spans="1:12" x14ac:dyDescent="0.2">
      <c r="A14" t="s">
        <v>139</v>
      </c>
      <c r="B14" s="3"/>
      <c r="C14" s="54">
        <v>8790000</v>
      </c>
      <c r="D14" s="62">
        <v>8490000</v>
      </c>
      <c r="E14" s="3">
        <v>8801000</v>
      </c>
      <c r="F14" s="34">
        <v>8690000</v>
      </c>
      <c r="G14" s="38">
        <v>8590000</v>
      </c>
      <c r="H14" s="26"/>
      <c r="J14" t="s">
        <v>140</v>
      </c>
      <c r="K14" t="s">
        <v>141</v>
      </c>
      <c r="L14" s="35" t="b">
        <v>1</v>
      </c>
    </row>
    <row r="15" spans="1:12" x14ac:dyDescent="0.2">
      <c r="A15" t="s">
        <v>142</v>
      </c>
      <c r="B15" s="3"/>
      <c r="C15" s="54">
        <v>14490000</v>
      </c>
      <c r="D15" s="62">
        <v>14490000</v>
      </c>
      <c r="E15" s="3">
        <v>14543000</v>
      </c>
      <c r="F15" s="34">
        <v>14590000</v>
      </c>
      <c r="G15" s="38">
        <v>14590000</v>
      </c>
      <c r="J15" t="s">
        <v>2</v>
      </c>
      <c r="K15" t="s">
        <v>180</v>
      </c>
      <c r="L15" s="35" t="b">
        <v>1</v>
      </c>
    </row>
    <row r="16" spans="1:12" x14ac:dyDescent="0.2">
      <c r="A16" t="s">
        <v>144</v>
      </c>
      <c r="B16" s="25"/>
      <c r="C16" s="54">
        <v>20590000</v>
      </c>
      <c r="D16" s="62">
        <v>20590000</v>
      </c>
      <c r="E16" s="25">
        <v>20490000</v>
      </c>
      <c r="F16" s="39">
        <v>20790000</v>
      </c>
      <c r="G16" s="38">
        <v>20690000</v>
      </c>
      <c r="J16" t="s">
        <v>6</v>
      </c>
      <c r="K16" t="s">
        <v>145</v>
      </c>
      <c r="L16" s="35" t="b">
        <v>1</v>
      </c>
    </row>
    <row r="17" spans="1:12" x14ac:dyDescent="0.2">
      <c r="A17" t="s">
        <v>146</v>
      </c>
      <c r="B17" s="25"/>
      <c r="C17" s="54">
        <v>25890000</v>
      </c>
      <c r="D17" s="62">
        <v>25990000</v>
      </c>
      <c r="E17" s="25">
        <v>26490000</v>
      </c>
      <c r="F17" s="34">
        <v>25990000</v>
      </c>
      <c r="G17" s="40">
        <v>25890000</v>
      </c>
      <c r="J17" t="s">
        <v>3</v>
      </c>
      <c r="K17" t="s">
        <v>143</v>
      </c>
      <c r="L17" s="35" t="b">
        <v>1</v>
      </c>
    </row>
    <row r="18" spans="1:12" x14ac:dyDescent="0.2">
      <c r="A18" t="s">
        <v>148</v>
      </c>
      <c r="B18" s="3"/>
      <c r="C18" s="54">
        <v>33590000</v>
      </c>
      <c r="D18" s="62">
        <v>33590000</v>
      </c>
      <c r="E18" s="25">
        <v>35490000</v>
      </c>
      <c r="F18" s="34">
        <v>33690000</v>
      </c>
      <c r="G18" s="40">
        <v>35990000</v>
      </c>
      <c r="J18" t="s">
        <v>149</v>
      </c>
      <c r="K18" t="s">
        <v>150</v>
      </c>
      <c r="L18" s="35" t="b">
        <v>1</v>
      </c>
    </row>
    <row r="19" spans="1:12" x14ac:dyDescent="0.2">
      <c r="A19" t="s">
        <v>209</v>
      </c>
      <c r="B19" s="25"/>
      <c r="C19" s="53">
        <v>5190000</v>
      </c>
      <c r="D19" s="62">
        <v>5190000</v>
      </c>
      <c r="E19" s="25">
        <v>4940000</v>
      </c>
      <c r="F19" s="39">
        <v>4990000</v>
      </c>
      <c r="G19" s="4">
        <v>5090000</v>
      </c>
    </row>
    <row r="20" spans="1:12" x14ac:dyDescent="0.2">
      <c r="A20" t="s">
        <v>210</v>
      </c>
      <c r="B20" s="25"/>
      <c r="C20" s="53">
        <v>6990000</v>
      </c>
      <c r="D20" s="64">
        <v>6990000</v>
      </c>
      <c r="E20" s="25">
        <v>6920000</v>
      </c>
      <c r="F20" s="39">
        <v>6990000</v>
      </c>
      <c r="G20" s="40">
        <v>6590000</v>
      </c>
    </row>
    <row r="21" spans="1:12" x14ac:dyDescent="0.2">
      <c r="A21" t="s">
        <v>211</v>
      </c>
      <c r="B21" s="25"/>
      <c r="C21" s="53">
        <v>5790000</v>
      </c>
      <c r="D21" s="62">
        <v>5790000</v>
      </c>
      <c r="E21" s="25">
        <v>5732000</v>
      </c>
      <c r="F21" s="34">
        <v>5790000</v>
      </c>
      <c r="G21" s="40">
        <v>5890000</v>
      </c>
    </row>
    <row r="22" spans="1:12" x14ac:dyDescent="0.2">
      <c r="A22" t="s">
        <v>212</v>
      </c>
      <c r="B22" s="25"/>
      <c r="C22" s="52" t="s">
        <v>31</v>
      </c>
      <c r="D22" s="62">
        <v>7790000</v>
      </c>
      <c r="E22" s="25">
        <v>7712000</v>
      </c>
      <c r="F22" s="39">
        <v>7790000</v>
      </c>
      <c r="G22" s="40">
        <v>7690000</v>
      </c>
    </row>
    <row r="23" spans="1:12" x14ac:dyDescent="0.2">
      <c r="A23" t="s">
        <v>195</v>
      </c>
      <c r="B23" s="25"/>
      <c r="C23" s="53">
        <v>8390000</v>
      </c>
      <c r="D23" s="64">
        <v>8390000</v>
      </c>
      <c r="E23" s="25">
        <v>8207000</v>
      </c>
      <c r="F23" s="34">
        <v>8390000</v>
      </c>
      <c r="G23" s="40">
        <v>8390000</v>
      </c>
      <c r="H23" s="26"/>
    </row>
    <row r="24" spans="1:12" x14ac:dyDescent="0.2">
      <c r="A24" t="s">
        <v>196</v>
      </c>
      <c r="B24" s="25"/>
      <c r="C24" s="64" t="s">
        <v>31</v>
      </c>
      <c r="D24" s="64">
        <v>12790000</v>
      </c>
      <c r="E24" s="25">
        <v>12860000</v>
      </c>
      <c r="F24" s="39">
        <v>12990000</v>
      </c>
      <c r="G24" s="40">
        <v>12890000</v>
      </c>
    </row>
    <row r="25" spans="1:12" x14ac:dyDescent="0.2">
      <c r="A25" t="s">
        <v>197</v>
      </c>
      <c r="B25" s="25"/>
      <c r="C25" s="53">
        <v>9190000</v>
      </c>
      <c r="D25" s="64">
        <v>9190000</v>
      </c>
      <c r="E25" s="25">
        <v>8900000</v>
      </c>
      <c r="F25" s="39">
        <v>9190000</v>
      </c>
      <c r="G25" s="40">
        <v>8990000</v>
      </c>
      <c r="H25" s="26"/>
      <c r="I25" s="26"/>
    </row>
    <row r="26" spans="1:12" x14ac:dyDescent="0.2">
      <c r="A26" t="s">
        <v>199</v>
      </c>
      <c r="B26" s="3"/>
      <c r="C26" s="54">
        <v>13890000</v>
      </c>
      <c r="D26" s="64">
        <v>13690000</v>
      </c>
      <c r="E26" s="25">
        <v>13553000</v>
      </c>
      <c r="F26" s="39">
        <v>13890000</v>
      </c>
      <c r="G26" s="40">
        <v>13590000</v>
      </c>
    </row>
    <row r="27" spans="1:12" x14ac:dyDescent="0.2">
      <c r="A27" t="s">
        <v>119</v>
      </c>
      <c r="B27" s="25"/>
      <c r="C27" s="53">
        <v>21890000</v>
      </c>
      <c r="D27" s="64">
        <v>21890000</v>
      </c>
      <c r="E27" s="25">
        <v>21790000</v>
      </c>
      <c r="F27" s="40">
        <v>21590000</v>
      </c>
      <c r="G27" s="40">
        <v>22990000</v>
      </c>
    </row>
    <row r="28" spans="1:12" x14ac:dyDescent="0.2">
      <c r="A28" t="s">
        <v>120</v>
      </c>
      <c r="B28" s="3"/>
      <c r="C28" s="53">
        <v>5390000</v>
      </c>
      <c r="D28" s="64">
        <v>5350000</v>
      </c>
      <c r="E28" s="25">
        <v>5039000</v>
      </c>
      <c r="F28" s="40">
        <v>5290000</v>
      </c>
      <c r="G28" s="40">
        <v>5390000</v>
      </c>
    </row>
    <row r="29" spans="1:12" x14ac:dyDescent="0.2">
      <c r="A29" t="s">
        <v>162</v>
      </c>
      <c r="B29" s="3"/>
      <c r="C29" s="53">
        <v>4490000</v>
      </c>
      <c r="D29" s="62">
        <v>4350000</v>
      </c>
      <c r="E29" s="25">
        <v>4247000</v>
      </c>
      <c r="F29" s="40">
        <v>4390000</v>
      </c>
      <c r="G29" s="3">
        <v>4190000</v>
      </c>
    </row>
    <row r="30" spans="1:12" x14ac:dyDescent="0.2">
      <c r="A30" t="s">
        <v>163</v>
      </c>
      <c r="B30" s="3"/>
      <c r="C30" s="54">
        <v>3090000</v>
      </c>
      <c r="D30" s="64">
        <v>3050000</v>
      </c>
      <c r="E30" s="25">
        <v>2890000</v>
      </c>
      <c r="F30" s="40">
        <v>2990000</v>
      </c>
      <c r="G30" s="3">
        <v>2890000</v>
      </c>
    </row>
    <row r="31" spans="1:12" x14ac:dyDescent="0.2">
      <c r="A31" t="s">
        <v>123</v>
      </c>
      <c r="B31" s="3"/>
      <c r="C31" s="54">
        <v>16990000</v>
      </c>
      <c r="D31" s="64" t="s">
        <v>31</v>
      </c>
      <c r="E31" s="37"/>
      <c r="F31" s="39">
        <v>17190000</v>
      </c>
      <c r="G31" s="4">
        <v>16890000</v>
      </c>
    </row>
    <row r="32" spans="1:12" x14ac:dyDescent="0.2">
      <c r="A32" t="s">
        <v>165</v>
      </c>
      <c r="B32" s="25"/>
      <c r="C32" s="53">
        <v>19590000</v>
      </c>
      <c r="D32" s="62">
        <v>19590000</v>
      </c>
      <c r="E32" s="37"/>
      <c r="F32" s="39">
        <v>19590000</v>
      </c>
      <c r="G32" s="4">
        <v>19490000</v>
      </c>
    </row>
    <row r="33" spans="1:7" x14ac:dyDescent="0.2">
      <c r="A33" t="s">
        <v>214</v>
      </c>
      <c r="B33" s="3"/>
      <c r="C33" s="52" t="s">
        <v>31</v>
      </c>
      <c r="D33" s="64">
        <v>23990000</v>
      </c>
      <c r="E33" s="37"/>
      <c r="F33" s="39" t="s">
        <v>31</v>
      </c>
      <c r="G33" s="4">
        <v>25290000</v>
      </c>
    </row>
    <row r="34" spans="1:7" x14ac:dyDescent="0.2">
      <c r="A34" t="s">
        <v>166</v>
      </c>
      <c r="B34" s="3"/>
      <c r="C34" s="54">
        <v>24290000</v>
      </c>
      <c r="D34" s="62">
        <v>24290000</v>
      </c>
      <c r="E34" s="37"/>
      <c r="F34" s="34">
        <v>24290000</v>
      </c>
      <c r="G34" s="3">
        <v>24290000</v>
      </c>
    </row>
    <row r="35" spans="1:7" x14ac:dyDescent="0.2">
      <c r="A35" t="s">
        <v>167</v>
      </c>
      <c r="B35" s="25"/>
      <c r="C35" s="62">
        <v>29490000</v>
      </c>
      <c r="D35" s="62">
        <v>29490000</v>
      </c>
      <c r="E35" s="37"/>
      <c r="F35" s="39">
        <v>30490000</v>
      </c>
      <c r="G35" s="3">
        <v>29490000</v>
      </c>
    </row>
    <row r="36" spans="1:7" x14ac:dyDescent="0.2">
      <c r="A36" t="s">
        <v>168</v>
      </c>
      <c r="B36" s="25"/>
      <c r="C36" s="53">
        <v>38290000</v>
      </c>
      <c r="D36" s="64">
        <v>38190000</v>
      </c>
      <c r="E36" s="37"/>
      <c r="F36" s="38">
        <v>37590000</v>
      </c>
      <c r="G36" s="4">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CB2542FA-52E2-114E-874D-9677BC100793}">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221E-D142-4BF0-831D-9F5353DF4EF5}">
  <dimension ref="A1:L150"/>
  <sheetViews>
    <sheetView zoomScale="81" zoomScaleNormal="12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47" t="s">
        <v>0</v>
      </c>
      <c r="D1" s="47" t="s">
        <v>2</v>
      </c>
      <c r="E1" s="82" t="s">
        <v>6</v>
      </c>
      <c r="F1" s="82" t="s">
        <v>3</v>
      </c>
      <c r="G1" s="82" t="s">
        <v>100</v>
      </c>
    </row>
    <row r="2" spans="1:12" x14ac:dyDescent="0.2">
      <c r="A2" t="s">
        <v>133</v>
      </c>
      <c r="B2" s="47"/>
      <c r="C2" s="51">
        <v>14990000</v>
      </c>
      <c r="D2" s="65">
        <v>15990000</v>
      </c>
      <c r="E2" s="40">
        <v>15990000</v>
      </c>
      <c r="F2" s="40">
        <v>14990000</v>
      </c>
      <c r="G2" s="40">
        <v>15990000</v>
      </c>
    </row>
    <row r="3" spans="1:12" x14ac:dyDescent="0.2">
      <c r="A3" t="s">
        <v>134</v>
      </c>
      <c r="B3" s="25"/>
      <c r="C3" s="53">
        <v>18890000</v>
      </c>
      <c r="D3" s="64">
        <v>18890000</v>
      </c>
      <c r="E3" s="40">
        <v>18490000</v>
      </c>
      <c r="F3" s="40">
        <v>18790000</v>
      </c>
      <c r="G3" s="40">
        <v>18590000</v>
      </c>
    </row>
    <row r="4" spans="1:12" x14ac:dyDescent="0.2">
      <c r="A4" t="s">
        <v>135</v>
      </c>
      <c r="B4" s="3"/>
      <c r="C4" s="54">
        <v>21990000</v>
      </c>
      <c r="D4" s="64">
        <v>21990000</v>
      </c>
      <c r="E4" s="40">
        <v>21690000</v>
      </c>
      <c r="F4" s="40">
        <v>21890000</v>
      </c>
      <c r="G4" s="40">
        <v>21690000</v>
      </c>
      <c r="H4" s="44"/>
    </row>
    <row r="5" spans="1:12" x14ac:dyDescent="0.2">
      <c r="A5" t="s">
        <v>136</v>
      </c>
      <c r="B5" s="25"/>
      <c r="C5" s="53">
        <v>25090000</v>
      </c>
      <c r="D5" s="64">
        <v>25090000</v>
      </c>
      <c r="E5" s="40">
        <v>24290000</v>
      </c>
      <c r="F5" s="40">
        <v>24990000</v>
      </c>
      <c r="G5" s="40">
        <v>24590000</v>
      </c>
    </row>
    <row r="6" spans="1:12" x14ac:dyDescent="0.2">
      <c r="A6" t="s">
        <v>137</v>
      </c>
      <c r="B6" s="3"/>
      <c r="C6" s="53">
        <v>30090000</v>
      </c>
      <c r="D6" s="64">
        <v>29990000</v>
      </c>
      <c r="E6" s="40">
        <v>29690000</v>
      </c>
      <c r="F6" s="40">
        <v>29790000</v>
      </c>
      <c r="G6" s="40">
        <v>29550000</v>
      </c>
    </row>
    <row r="7" spans="1:12" x14ac:dyDescent="0.2">
      <c r="A7" t="s">
        <v>102</v>
      </c>
      <c r="B7" s="25"/>
      <c r="C7" s="53">
        <v>15290000</v>
      </c>
      <c r="D7" s="62">
        <v>15290000</v>
      </c>
      <c r="E7" s="25">
        <v>15190000</v>
      </c>
      <c r="F7" s="40">
        <v>15190000</v>
      </c>
      <c r="G7" s="40">
        <v>15090000</v>
      </c>
    </row>
    <row r="8" spans="1:12" x14ac:dyDescent="0.2">
      <c r="A8" t="s">
        <v>103</v>
      </c>
      <c r="B8" s="25"/>
      <c r="C8" s="53">
        <v>18590000</v>
      </c>
      <c r="D8" s="62">
        <v>18590000</v>
      </c>
      <c r="E8" s="25">
        <v>18790000</v>
      </c>
      <c r="F8" s="40">
        <v>18490000</v>
      </c>
      <c r="G8" s="40">
        <v>18490000</v>
      </c>
    </row>
    <row r="9" spans="1:12" x14ac:dyDescent="0.2">
      <c r="A9" t="s">
        <v>105</v>
      </c>
      <c r="B9" s="3"/>
      <c r="C9" s="53">
        <v>26890000</v>
      </c>
      <c r="D9" s="64">
        <v>26990000</v>
      </c>
      <c r="E9" s="40" t="s">
        <v>31</v>
      </c>
      <c r="F9" s="40" t="s">
        <v>31</v>
      </c>
      <c r="G9" s="40">
        <v>26990000</v>
      </c>
    </row>
    <row r="10" spans="1:12" x14ac:dyDescent="0.2">
      <c r="A10" t="s">
        <v>34</v>
      </c>
      <c r="B10" s="3"/>
      <c r="C10" s="52" t="s">
        <v>31</v>
      </c>
      <c r="D10" s="63" t="s">
        <v>31</v>
      </c>
      <c r="E10" s="43" t="s">
        <v>31</v>
      </c>
      <c r="F10" s="43" t="s">
        <v>31</v>
      </c>
      <c r="G10" s="40">
        <v>17490000</v>
      </c>
    </row>
    <row r="11" spans="1:12" x14ac:dyDescent="0.2">
      <c r="A11" t="s">
        <v>40</v>
      </c>
      <c r="B11" s="25"/>
      <c r="C11" s="54">
        <v>12390000</v>
      </c>
      <c r="D11" s="64">
        <v>12690000</v>
      </c>
      <c r="E11" s="40">
        <v>12690000</v>
      </c>
      <c r="F11" s="39">
        <v>12490000</v>
      </c>
      <c r="G11" s="40">
        <v>12190000</v>
      </c>
    </row>
    <row r="12" spans="1:12" x14ac:dyDescent="0.2">
      <c r="A12" t="s">
        <v>37</v>
      </c>
      <c r="B12" s="3"/>
      <c r="C12" s="54">
        <v>11490000</v>
      </c>
      <c r="D12" s="53">
        <v>11490000</v>
      </c>
      <c r="E12" s="40">
        <v>11390000</v>
      </c>
      <c r="F12" s="34">
        <v>11390000</v>
      </c>
      <c r="G12" s="38">
        <v>11190000</v>
      </c>
      <c r="H12">
        <v>-200</v>
      </c>
    </row>
    <row r="13" spans="1:12" x14ac:dyDescent="0.2">
      <c r="A13" t="s">
        <v>138</v>
      </c>
      <c r="B13" s="25"/>
      <c r="C13" s="53">
        <v>11790000</v>
      </c>
      <c r="D13" s="62">
        <v>11790000</v>
      </c>
      <c r="E13" s="25">
        <v>11870000</v>
      </c>
      <c r="F13" s="39">
        <v>11790000</v>
      </c>
      <c r="G13" s="38">
        <v>11590000</v>
      </c>
      <c r="H13">
        <v>200</v>
      </c>
    </row>
    <row r="14" spans="1:12" x14ac:dyDescent="0.2">
      <c r="A14" t="s">
        <v>139</v>
      </c>
      <c r="B14" s="3"/>
      <c r="C14" s="53">
        <v>8790000</v>
      </c>
      <c r="D14" s="64">
        <v>8490000</v>
      </c>
      <c r="E14" s="25">
        <v>8801000</v>
      </c>
      <c r="F14" s="39">
        <v>8690000</v>
      </c>
      <c r="G14" s="40">
        <v>8590000</v>
      </c>
      <c r="H14" s="26"/>
      <c r="J14" t="s">
        <v>140</v>
      </c>
      <c r="K14" t="s">
        <v>141</v>
      </c>
      <c r="L14" s="35" t="b">
        <v>1</v>
      </c>
    </row>
    <row r="15" spans="1:12" x14ac:dyDescent="0.2">
      <c r="A15" t="s">
        <v>142</v>
      </c>
      <c r="B15" s="3"/>
      <c r="C15" s="54">
        <v>14690000</v>
      </c>
      <c r="D15" s="64">
        <v>14490000</v>
      </c>
      <c r="E15" s="25">
        <v>14543000</v>
      </c>
      <c r="F15" s="39">
        <v>14590000</v>
      </c>
      <c r="G15" s="40">
        <v>14590000</v>
      </c>
      <c r="J15" t="s">
        <v>2</v>
      </c>
      <c r="K15" t="s">
        <v>180</v>
      </c>
      <c r="L15" s="35" t="b">
        <v>1</v>
      </c>
    </row>
    <row r="16" spans="1:12" x14ac:dyDescent="0.2">
      <c r="A16" t="s">
        <v>144</v>
      </c>
      <c r="B16" s="25"/>
      <c r="C16" s="53">
        <v>20590000</v>
      </c>
      <c r="D16" s="64">
        <v>20590000</v>
      </c>
      <c r="E16" s="25">
        <v>20490000</v>
      </c>
      <c r="F16" s="39">
        <v>20790000</v>
      </c>
      <c r="G16" s="40">
        <v>20690000</v>
      </c>
      <c r="J16" t="s">
        <v>6</v>
      </c>
      <c r="K16" t="s">
        <v>145</v>
      </c>
      <c r="L16" s="35" t="b">
        <v>1</v>
      </c>
    </row>
    <row r="17" spans="1:12" x14ac:dyDescent="0.2">
      <c r="A17" t="s">
        <v>146</v>
      </c>
      <c r="B17" s="25"/>
      <c r="C17" s="53">
        <v>25890000</v>
      </c>
      <c r="D17" s="64">
        <v>25990000</v>
      </c>
      <c r="E17" s="25">
        <v>26490000</v>
      </c>
      <c r="F17" s="39">
        <v>25890000</v>
      </c>
      <c r="G17" s="40">
        <v>25890000</v>
      </c>
      <c r="J17" t="s">
        <v>3</v>
      </c>
      <c r="K17" t="s">
        <v>143</v>
      </c>
      <c r="L17" s="35" t="b">
        <v>1</v>
      </c>
    </row>
    <row r="18" spans="1:12" x14ac:dyDescent="0.2">
      <c r="A18" t="s">
        <v>148</v>
      </c>
      <c r="B18" s="3"/>
      <c r="C18" s="53">
        <v>33590000</v>
      </c>
      <c r="D18" s="64">
        <v>33590000</v>
      </c>
      <c r="E18" s="25">
        <v>35490000</v>
      </c>
      <c r="F18" s="34">
        <v>33590000</v>
      </c>
      <c r="G18" s="40">
        <v>35990000</v>
      </c>
      <c r="J18" t="s">
        <v>149</v>
      </c>
      <c r="K18" t="s">
        <v>150</v>
      </c>
      <c r="L18" s="35" t="b">
        <v>1</v>
      </c>
    </row>
    <row r="19" spans="1:12" x14ac:dyDescent="0.2">
      <c r="A19" t="s">
        <v>209</v>
      </c>
      <c r="B19" s="25"/>
      <c r="C19" s="53">
        <v>5190000</v>
      </c>
      <c r="D19" s="64">
        <v>5190000</v>
      </c>
      <c r="E19" s="25">
        <v>4940000</v>
      </c>
      <c r="F19" s="39">
        <v>4990000</v>
      </c>
      <c r="G19" s="4">
        <v>5090000</v>
      </c>
    </row>
    <row r="20" spans="1:12" x14ac:dyDescent="0.2">
      <c r="A20" t="s">
        <v>210</v>
      </c>
      <c r="B20" s="25"/>
      <c r="C20" s="53">
        <v>6990000</v>
      </c>
      <c r="D20" s="64">
        <v>6990000</v>
      </c>
      <c r="E20" s="25">
        <v>6920000</v>
      </c>
      <c r="F20" s="39">
        <v>6990000</v>
      </c>
      <c r="G20" s="40">
        <v>6590000</v>
      </c>
    </row>
    <row r="21" spans="1:12" x14ac:dyDescent="0.2">
      <c r="A21" t="s">
        <v>211</v>
      </c>
      <c r="B21" s="25"/>
      <c r="C21" s="53">
        <v>5790000</v>
      </c>
      <c r="D21" s="64">
        <v>5790000</v>
      </c>
      <c r="E21" s="25">
        <v>5732000</v>
      </c>
      <c r="F21" s="39">
        <v>5790000</v>
      </c>
      <c r="G21" s="40">
        <v>5890000</v>
      </c>
    </row>
    <row r="22" spans="1:12" x14ac:dyDescent="0.2">
      <c r="A22" t="s">
        <v>212</v>
      </c>
      <c r="B22" s="25"/>
      <c r="C22" s="52" t="s">
        <v>31</v>
      </c>
      <c r="D22" s="64">
        <v>7790000</v>
      </c>
      <c r="E22" s="25">
        <v>7712000</v>
      </c>
      <c r="F22" s="39">
        <v>7790000</v>
      </c>
      <c r="G22" s="40">
        <v>7690000</v>
      </c>
    </row>
    <row r="23" spans="1:12" x14ac:dyDescent="0.2">
      <c r="A23" t="s">
        <v>195</v>
      </c>
      <c r="B23" s="25"/>
      <c r="C23" s="53">
        <v>8390000</v>
      </c>
      <c r="D23" s="64">
        <v>8390000</v>
      </c>
      <c r="E23" s="25">
        <v>8207000</v>
      </c>
      <c r="F23" s="34">
        <v>8490000</v>
      </c>
      <c r="G23" s="40">
        <v>8390000</v>
      </c>
      <c r="H23" s="26"/>
    </row>
    <row r="24" spans="1:12" x14ac:dyDescent="0.2">
      <c r="A24" t="s">
        <v>196</v>
      </c>
      <c r="B24" s="25"/>
      <c r="C24" s="64" t="s">
        <v>31</v>
      </c>
      <c r="D24" s="64">
        <v>12790000</v>
      </c>
      <c r="E24" s="25">
        <v>12860000</v>
      </c>
      <c r="F24" s="39">
        <v>12990000</v>
      </c>
      <c r="G24" s="40">
        <v>12890000</v>
      </c>
    </row>
    <row r="25" spans="1:12" x14ac:dyDescent="0.2">
      <c r="A25" t="s">
        <v>197</v>
      </c>
      <c r="B25" s="25"/>
      <c r="C25" s="53">
        <v>9190000</v>
      </c>
      <c r="D25" s="64">
        <v>9190000</v>
      </c>
      <c r="E25" s="25">
        <v>8900000</v>
      </c>
      <c r="F25" s="39">
        <v>9190000</v>
      </c>
      <c r="G25" s="40">
        <v>8990000</v>
      </c>
      <c r="H25" s="26"/>
      <c r="I25" s="26"/>
    </row>
    <row r="26" spans="1:12" x14ac:dyDescent="0.2">
      <c r="A26" t="s">
        <v>199</v>
      </c>
      <c r="B26" s="3"/>
      <c r="C26" s="53">
        <v>13890000</v>
      </c>
      <c r="D26" s="64">
        <v>13690000</v>
      </c>
      <c r="E26" s="25">
        <v>13553000</v>
      </c>
      <c r="F26" s="39">
        <v>13890000</v>
      </c>
      <c r="G26" s="40">
        <v>13590000</v>
      </c>
    </row>
    <row r="27" spans="1:12" x14ac:dyDescent="0.2">
      <c r="A27" t="s">
        <v>119</v>
      </c>
      <c r="B27" s="25"/>
      <c r="C27" s="53">
        <v>21890000</v>
      </c>
      <c r="D27" s="64">
        <v>21890000</v>
      </c>
      <c r="E27" s="25">
        <v>21790000</v>
      </c>
      <c r="F27" s="38">
        <v>21990000</v>
      </c>
      <c r="G27" s="40">
        <v>22990000</v>
      </c>
    </row>
    <row r="28" spans="1:12" x14ac:dyDescent="0.2">
      <c r="A28" t="s">
        <v>120</v>
      </c>
      <c r="B28" s="3"/>
      <c r="C28" s="53">
        <v>5390000</v>
      </c>
      <c r="D28" s="64">
        <v>5350000</v>
      </c>
      <c r="E28" s="25">
        <v>5039000</v>
      </c>
      <c r="F28" s="40">
        <v>5290000</v>
      </c>
      <c r="G28" s="40">
        <v>5390000</v>
      </c>
    </row>
    <row r="29" spans="1:12" x14ac:dyDescent="0.2">
      <c r="A29" t="s">
        <v>162</v>
      </c>
      <c r="B29" s="3"/>
      <c r="C29" s="53">
        <v>4490000</v>
      </c>
      <c r="D29" s="64">
        <v>4350000</v>
      </c>
      <c r="E29" s="25">
        <v>4247000</v>
      </c>
      <c r="F29" s="40">
        <v>4390000</v>
      </c>
      <c r="G29" s="40">
        <v>4190000</v>
      </c>
    </row>
    <row r="30" spans="1:12" x14ac:dyDescent="0.2">
      <c r="A30" t="s">
        <v>163</v>
      </c>
      <c r="B30" s="3"/>
      <c r="C30" s="54">
        <v>3190000</v>
      </c>
      <c r="D30" s="64">
        <v>3050000</v>
      </c>
      <c r="E30" s="25">
        <v>2890000</v>
      </c>
      <c r="F30" s="40">
        <v>2990000</v>
      </c>
      <c r="G30" s="40">
        <v>2890000</v>
      </c>
    </row>
    <row r="31" spans="1:12" x14ac:dyDescent="0.2">
      <c r="A31" t="s">
        <v>123</v>
      </c>
      <c r="B31" s="3"/>
      <c r="C31" s="54">
        <v>17190000</v>
      </c>
      <c r="D31" s="64" t="s">
        <v>31</v>
      </c>
      <c r="E31" s="37"/>
      <c r="F31" s="39">
        <v>17190000</v>
      </c>
      <c r="G31" s="40">
        <v>16890000</v>
      </c>
    </row>
    <row r="32" spans="1:12" x14ac:dyDescent="0.2">
      <c r="A32" t="s">
        <v>165</v>
      </c>
      <c r="B32" s="25"/>
      <c r="C32" s="53">
        <v>19590000</v>
      </c>
      <c r="D32" s="64">
        <v>19590000</v>
      </c>
      <c r="E32" s="37"/>
      <c r="F32" s="39">
        <v>19590000</v>
      </c>
      <c r="G32" s="40">
        <v>19490000</v>
      </c>
    </row>
    <row r="33" spans="1:7" x14ac:dyDescent="0.2">
      <c r="A33" t="s">
        <v>214</v>
      </c>
      <c r="B33" s="3"/>
      <c r="C33" s="52" t="s">
        <v>31</v>
      </c>
      <c r="D33" s="64">
        <v>23990000</v>
      </c>
      <c r="E33" s="37"/>
      <c r="F33" s="39" t="s">
        <v>31</v>
      </c>
      <c r="G33" s="40">
        <v>25290000</v>
      </c>
    </row>
    <row r="34" spans="1:7" x14ac:dyDescent="0.2">
      <c r="A34" t="s">
        <v>166</v>
      </c>
      <c r="B34" s="3"/>
      <c r="C34" s="53">
        <v>24290000</v>
      </c>
      <c r="D34" s="64">
        <v>24290000</v>
      </c>
      <c r="E34" s="37"/>
      <c r="F34" s="39">
        <v>24290000</v>
      </c>
      <c r="G34" s="40">
        <v>24290000</v>
      </c>
    </row>
    <row r="35" spans="1:7" x14ac:dyDescent="0.2">
      <c r="A35" t="s">
        <v>167</v>
      </c>
      <c r="B35" s="25"/>
      <c r="C35" s="64">
        <v>29490000</v>
      </c>
      <c r="D35" s="64">
        <v>29490000</v>
      </c>
      <c r="E35" s="37"/>
      <c r="F35" s="34">
        <v>29490000</v>
      </c>
      <c r="G35" s="40">
        <v>29490000</v>
      </c>
    </row>
    <row r="36" spans="1:7" x14ac:dyDescent="0.2">
      <c r="A36" t="s">
        <v>168</v>
      </c>
      <c r="B36" s="25"/>
      <c r="C36" s="53">
        <v>38290000</v>
      </c>
      <c r="D36" s="64">
        <v>38190000</v>
      </c>
      <c r="E36" s="37"/>
      <c r="F36" s="40">
        <v>37590000</v>
      </c>
      <c r="G36" s="40">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0657B9FA-C087-41B3-90E0-6512D2470175}">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1C46-2955-409D-8886-C5D069F6C74E}">
  <dimension ref="A1:L150"/>
  <sheetViews>
    <sheetView zoomScale="91"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47" t="s">
        <v>0</v>
      </c>
      <c r="D1" s="47" t="s">
        <v>2</v>
      </c>
      <c r="E1" s="82" t="s">
        <v>6</v>
      </c>
      <c r="F1" s="82" t="s">
        <v>3</v>
      </c>
      <c r="G1" s="82" t="s">
        <v>100</v>
      </c>
    </row>
    <row r="2" spans="1:12" x14ac:dyDescent="0.2">
      <c r="A2" t="s">
        <v>133</v>
      </c>
      <c r="B2" s="47"/>
      <c r="C2" s="55">
        <v>15990000</v>
      </c>
      <c r="D2" s="65">
        <v>15990000</v>
      </c>
      <c r="E2" s="40">
        <v>15990000</v>
      </c>
      <c r="F2" s="40">
        <v>14990000</v>
      </c>
      <c r="G2" s="38">
        <v>15890000</v>
      </c>
      <c r="H2" s="66"/>
    </row>
    <row r="3" spans="1:12" x14ac:dyDescent="0.2">
      <c r="A3" t="s">
        <v>134</v>
      </c>
      <c r="B3" s="25"/>
      <c r="C3" s="53">
        <v>18890000</v>
      </c>
      <c r="D3" s="64">
        <v>18890000</v>
      </c>
      <c r="E3" s="40">
        <v>18490000</v>
      </c>
      <c r="F3" s="40">
        <v>18790000</v>
      </c>
      <c r="G3" s="40">
        <v>18590000</v>
      </c>
    </row>
    <row r="4" spans="1:12" x14ac:dyDescent="0.2">
      <c r="A4" t="s">
        <v>135</v>
      </c>
      <c r="B4" s="3"/>
      <c r="C4" s="53">
        <v>21990000</v>
      </c>
      <c r="D4" s="64">
        <v>21990000</v>
      </c>
      <c r="E4" s="40">
        <v>21690000</v>
      </c>
      <c r="F4" s="40">
        <v>21890000</v>
      </c>
      <c r="G4" s="40">
        <v>21690000</v>
      </c>
      <c r="H4" s="44"/>
    </row>
    <row r="5" spans="1:12" x14ac:dyDescent="0.2">
      <c r="A5" t="s">
        <v>136</v>
      </c>
      <c r="B5" s="25"/>
      <c r="C5" s="54">
        <v>24990000</v>
      </c>
      <c r="D5" s="64">
        <v>25090000</v>
      </c>
      <c r="E5" s="40">
        <v>24290000</v>
      </c>
      <c r="F5" s="40">
        <v>24990000</v>
      </c>
      <c r="G5" s="40">
        <v>24590000</v>
      </c>
    </row>
    <row r="6" spans="1:12" x14ac:dyDescent="0.2">
      <c r="A6" t="s">
        <v>137</v>
      </c>
      <c r="B6" s="3"/>
      <c r="C6" s="53">
        <v>30090000</v>
      </c>
      <c r="D6" s="64">
        <v>29990000</v>
      </c>
      <c r="E6" s="40">
        <v>29690000</v>
      </c>
      <c r="F6" s="40">
        <v>29790000</v>
      </c>
      <c r="G6" s="40">
        <v>29550000</v>
      </c>
    </row>
    <row r="7" spans="1:12" x14ac:dyDescent="0.2">
      <c r="A7" t="s">
        <v>102</v>
      </c>
      <c r="B7" s="25"/>
      <c r="C7" s="53">
        <v>15290000</v>
      </c>
      <c r="D7" s="64">
        <v>15290000</v>
      </c>
      <c r="E7" s="25">
        <v>15190000</v>
      </c>
      <c r="F7" s="40">
        <v>15190000</v>
      </c>
      <c r="G7" s="40">
        <v>15090000</v>
      </c>
    </row>
    <row r="8" spans="1:12" x14ac:dyDescent="0.2">
      <c r="A8" t="s">
        <v>103</v>
      </c>
      <c r="B8" s="25"/>
      <c r="C8" s="54">
        <v>18790000</v>
      </c>
      <c r="D8" s="64">
        <v>18590000</v>
      </c>
      <c r="E8" s="25">
        <v>18790000</v>
      </c>
      <c r="F8" s="40">
        <v>18490000</v>
      </c>
      <c r="G8" s="40">
        <v>18490000</v>
      </c>
    </row>
    <row r="9" spans="1:12" x14ac:dyDescent="0.2">
      <c r="A9" t="s">
        <v>105</v>
      </c>
      <c r="B9" s="3"/>
      <c r="C9" s="54">
        <v>29390000</v>
      </c>
      <c r="D9" s="64">
        <v>26990000</v>
      </c>
      <c r="E9" s="40" t="s">
        <v>31</v>
      </c>
      <c r="F9" s="40" t="s">
        <v>31</v>
      </c>
      <c r="G9" s="40">
        <v>26990000</v>
      </c>
    </row>
    <row r="10" spans="1:12" x14ac:dyDescent="0.2">
      <c r="A10" t="s">
        <v>34</v>
      </c>
      <c r="B10" s="3"/>
      <c r="C10" s="52" t="s">
        <v>31</v>
      </c>
      <c r="D10" s="63" t="s">
        <v>31</v>
      </c>
      <c r="E10" s="43" t="s">
        <v>31</v>
      </c>
      <c r="F10" s="43" t="s">
        <v>31</v>
      </c>
      <c r="G10" s="40">
        <v>17490000</v>
      </c>
    </row>
    <row r="11" spans="1:12" x14ac:dyDescent="0.2">
      <c r="A11" t="s">
        <v>40</v>
      </c>
      <c r="B11" s="25"/>
      <c r="C11" s="53">
        <v>12390000</v>
      </c>
      <c r="D11" s="64">
        <v>12690000</v>
      </c>
      <c r="E11" s="62">
        <v>12290000</v>
      </c>
      <c r="F11" s="39">
        <v>12290000</v>
      </c>
      <c r="G11" s="40">
        <v>12190000</v>
      </c>
    </row>
    <row r="12" spans="1:12" x14ac:dyDescent="0.2">
      <c r="A12" t="s">
        <v>37</v>
      </c>
      <c r="B12" s="3"/>
      <c r="C12" s="54">
        <v>11590000</v>
      </c>
      <c r="D12" s="53">
        <v>11490000</v>
      </c>
      <c r="E12" s="40">
        <v>11390000</v>
      </c>
      <c r="F12" s="39">
        <v>11390000</v>
      </c>
      <c r="G12" s="40">
        <v>11190000</v>
      </c>
    </row>
    <row r="13" spans="1:12" x14ac:dyDescent="0.2">
      <c r="A13" t="s">
        <v>138</v>
      </c>
      <c r="B13" s="25"/>
      <c r="C13" s="53">
        <v>11790000</v>
      </c>
      <c r="D13" s="64">
        <v>11790000</v>
      </c>
      <c r="E13" s="62">
        <v>11276000</v>
      </c>
      <c r="F13" s="39">
        <v>11790000</v>
      </c>
      <c r="G13" s="40">
        <v>11590000</v>
      </c>
    </row>
    <row r="14" spans="1:12" x14ac:dyDescent="0.2">
      <c r="A14" t="s">
        <v>139</v>
      </c>
      <c r="B14" s="3"/>
      <c r="C14" s="53">
        <v>8790000</v>
      </c>
      <c r="D14" s="64">
        <v>8490000</v>
      </c>
      <c r="E14" s="62">
        <v>8603000</v>
      </c>
      <c r="F14" s="39">
        <v>8690000</v>
      </c>
      <c r="G14" s="40">
        <v>8590000</v>
      </c>
      <c r="H14" s="26"/>
      <c r="J14" t="s">
        <v>140</v>
      </c>
      <c r="K14" t="s">
        <v>141</v>
      </c>
      <c r="L14" s="35" t="b">
        <v>1</v>
      </c>
    </row>
    <row r="15" spans="1:12" x14ac:dyDescent="0.2">
      <c r="A15" t="s">
        <v>142</v>
      </c>
      <c r="B15" s="3"/>
      <c r="C15" s="53">
        <v>14690000</v>
      </c>
      <c r="D15" s="64">
        <v>14490000</v>
      </c>
      <c r="E15" s="62">
        <v>14048000</v>
      </c>
      <c r="F15" s="39">
        <v>14590000</v>
      </c>
      <c r="G15" s="38">
        <v>14490000</v>
      </c>
      <c r="J15" t="s">
        <v>2</v>
      </c>
      <c r="K15" t="s">
        <v>180</v>
      </c>
      <c r="L15" s="35" t="b">
        <v>1</v>
      </c>
    </row>
    <row r="16" spans="1:12" x14ac:dyDescent="0.2">
      <c r="A16" t="s">
        <v>144</v>
      </c>
      <c r="B16" s="25"/>
      <c r="C16" s="54">
        <v>20790000</v>
      </c>
      <c r="D16" s="64">
        <v>20590000</v>
      </c>
      <c r="E16" s="25">
        <v>20490000</v>
      </c>
      <c r="F16" s="34">
        <v>19990000</v>
      </c>
      <c r="G16" s="38">
        <v>19990000</v>
      </c>
      <c r="J16" t="s">
        <v>6</v>
      </c>
      <c r="K16" t="s">
        <v>145</v>
      </c>
      <c r="L16" s="35" t="b">
        <v>1</v>
      </c>
    </row>
    <row r="17" spans="1:12" x14ac:dyDescent="0.2">
      <c r="A17" t="s">
        <v>146</v>
      </c>
      <c r="B17" s="25"/>
      <c r="C17" s="54">
        <v>25990000</v>
      </c>
      <c r="D17" s="64">
        <v>25990000</v>
      </c>
      <c r="E17" s="62">
        <v>26290000</v>
      </c>
      <c r="F17" s="39">
        <v>25890000</v>
      </c>
      <c r="G17" s="40">
        <v>25890000</v>
      </c>
      <c r="J17" t="s">
        <v>3</v>
      </c>
      <c r="K17" t="s">
        <v>143</v>
      </c>
      <c r="L17" s="35" t="b">
        <v>1</v>
      </c>
    </row>
    <row r="18" spans="1:12" x14ac:dyDescent="0.2">
      <c r="A18" t="s">
        <v>148</v>
      </c>
      <c r="B18" s="3"/>
      <c r="C18" s="54">
        <v>33090000</v>
      </c>
      <c r="D18" s="64">
        <v>33590000</v>
      </c>
      <c r="E18" s="62">
        <v>35290000</v>
      </c>
      <c r="F18" s="34">
        <v>32990000</v>
      </c>
      <c r="G18" s="40">
        <v>35990000</v>
      </c>
      <c r="J18" t="s">
        <v>149</v>
      </c>
      <c r="K18" t="s">
        <v>150</v>
      </c>
      <c r="L18" s="35" t="b">
        <v>1</v>
      </c>
    </row>
    <row r="19" spans="1:12" x14ac:dyDescent="0.2">
      <c r="A19" t="s">
        <v>209</v>
      </c>
      <c r="B19" s="25"/>
      <c r="C19" s="54">
        <v>5790000</v>
      </c>
      <c r="D19" s="62">
        <v>5690000</v>
      </c>
      <c r="E19" s="62">
        <v>5732000</v>
      </c>
      <c r="F19" s="34">
        <v>5590000</v>
      </c>
      <c r="G19" s="3">
        <v>5690000</v>
      </c>
    </row>
    <row r="20" spans="1:12" x14ac:dyDescent="0.2">
      <c r="A20" t="s">
        <v>210</v>
      </c>
      <c r="B20" s="25"/>
      <c r="C20" s="53">
        <v>6990000</v>
      </c>
      <c r="D20" s="64">
        <v>6990000</v>
      </c>
      <c r="E20" s="25">
        <v>6920000</v>
      </c>
      <c r="F20" s="39">
        <v>6990000</v>
      </c>
      <c r="G20" s="40">
        <v>6590000</v>
      </c>
    </row>
    <row r="21" spans="1:12" x14ac:dyDescent="0.2">
      <c r="A21" t="s">
        <v>211</v>
      </c>
      <c r="B21" s="25"/>
      <c r="C21" s="54">
        <v>6490000</v>
      </c>
      <c r="D21" s="62">
        <v>6490000</v>
      </c>
      <c r="E21" s="62">
        <v>6128000</v>
      </c>
      <c r="F21" s="34">
        <v>6290000</v>
      </c>
      <c r="G21" s="38">
        <v>6590000</v>
      </c>
    </row>
    <row r="22" spans="1:12" x14ac:dyDescent="0.2">
      <c r="A22" t="s">
        <v>212</v>
      </c>
      <c r="B22" s="25"/>
      <c r="C22" s="52" t="s">
        <v>31</v>
      </c>
      <c r="D22" s="64">
        <v>7790000</v>
      </c>
      <c r="E22" s="25">
        <v>7712000</v>
      </c>
      <c r="F22" s="39">
        <v>7790000</v>
      </c>
      <c r="G22" s="40">
        <v>7690000</v>
      </c>
    </row>
    <row r="23" spans="1:12" x14ac:dyDescent="0.2">
      <c r="A23" t="s">
        <v>195</v>
      </c>
      <c r="B23" s="25"/>
      <c r="C23" s="54">
        <v>10590000</v>
      </c>
      <c r="D23" s="62">
        <v>10490000</v>
      </c>
      <c r="E23" s="62">
        <v>10187000</v>
      </c>
      <c r="F23" s="34">
        <v>10390000</v>
      </c>
      <c r="G23" s="40">
        <v>10390000</v>
      </c>
      <c r="H23" s="26"/>
    </row>
    <row r="24" spans="1:12" x14ac:dyDescent="0.2">
      <c r="A24" t="s">
        <v>196</v>
      </c>
      <c r="B24" s="25"/>
      <c r="C24" s="64" t="s">
        <v>31</v>
      </c>
      <c r="D24" s="64">
        <v>12790000</v>
      </c>
      <c r="E24" s="25">
        <v>12860000</v>
      </c>
      <c r="F24" s="39">
        <v>12990000</v>
      </c>
      <c r="G24" s="40">
        <v>12890000</v>
      </c>
    </row>
    <row r="25" spans="1:12" x14ac:dyDescent="0.2">
      <c r="A25" t="s">
        <v>197</v>
      </c>
      <c r="B25" s="25"/>
      <c r="C25" s="54">
        <v>11390000</v>
      </c>
      <c r="D25" s="62">
        <v>11290000</v>
      </c>
      <c r="E25" s="62">
        <v>10880000</v>
      </c>
      <c r="F25" s="34">
        <v>11290000</v>
      </c>
      <c r="G25" s="38">
        <v>10990000</v>
      </c>
      <c r="H25" s="26"/>
      <c r="I25" s="26"/>
    </row>
    <row r="26" spans="1:12" x14ac:dyDescent="0.2">
      <c r="A26" t="s">
        <v>199</v>
      </c>
      <c r="B26" s="3"/>
      <c r="C26" s="53">
        <v>13890000</v>
      </c>
      <c r="D26" s="64">
        <v>13690000</v>
      </c>
      <c r="E26" s="25">
        <v>13553000</v>
      </c>
      <c r="F26" s="39">
        <v>13890000</v>
      </c>
      <c r="G26" s="40">
        <v>13590000</v>
      </c>
    </row>
    <row r="27" spans="1:12" x14ac:dyDescent="0.2">
      <c r="A27" t="s">
        <v>119</v>
      </c>
      <c r="B27" s="25"/>
      <c r="C27" s="53">
        <v>21890000</v>
      </c>
      <c r="D27" s="64">
        <v>21890000</v>
      </c>
      <c r="E27" s="25">
        <v>21790000</v>
      </c>
      <c r="F27" s="38">
        <v>18190000</v>
      </c>
      <c r="G27" s="40">
        <v>22990000</v>
      </c>
    </row>
    <row r="28" spans="1:12" x14ac:dyDescent="0.2">
      <c r="A28" t="s">
        <v>120</v>
      </c>
      <c r="B28" s="3"/>
      <c r="C28" s="54">
        <v>5590000</v>
      </c>
      <c r="D28" s="62">
        <v>5590000</v>
      </c>
      <c r="E28" s="62">
        <v>5534000</v>
      </c>
      <c r="F28" s="38">
        <v>5590000</v>
      </c>
      <c r="G28" s="38">
        <v>5590000</v>
      </c>
    </row>
    <row r="29" spans="1:12" x14ac:dyDescent="0.2">
      <c r="A29" t="s">
        <v>162</v>
      </c>
      <c r="B29" s="3"/>
      <c r="C29" s="54">
        <v>4690000</v>
      </c>
      <c r="D29" s="62">
        <v>4490000</v>
      </c>
      <c r="E29" s="62">
        <v>4346000</v>
      </c>
      <c r="F29" s="38">
        <v>4490000</v>
      </c>
      <c r="G29" s="38">
        <v>4350000</v>
      </c>
    </row>
    <row r="30" spans="1:12" x14ac:dyDescent="0.2">
      <c r="A30" t="s">
        <v>163</v>
      </c>
      <c r="B30" s="3"/>
      <c r="C30" s="54">
        <v>3390000</v>
      </c>
      <c r="D30" s="62">
        <v>3290000</v>
      </c>
      <c r="E30" s="62">
        <v>3190000</v>
      </c>
      <c r="F30" s="38">
        <v>3290000</v>
      </c>
      <c r="G30" s="38">
        <v>3090000</v>
      </c>
    </row>
    <row r="31" spans="1:12" x14ac:dyDescent="0.2">
      <c r="A31" t="s">
        <v>123</v>
      </c>
      <c r="B31" s="3"/>
      <c r="C31" s="53">
        <v>17190000</v>
      </c>
      <c r="D31" s="64" t="s">
        <v>31</v>
      </c>
      <c r="E31" s="37"/>
      <c r="F31" s="39">
        <v>17190000</v>
      </c>
      <c r="G31" s="40">
        <v>16890000</v>
      </c>
    </row>
    <row r="32" spans="1:12" x14ac:dyDescent="0.2">
      <c r="A32" t="s">
        <v>165</v>
      </c>
      <c r="B32" s="25"/>
      <c r="C32" s="53">
        <v>19590000</v>
      </c>
      <c r="D32" s="64">
        <v>19590000</v>
      </c>
      <c r="E32" s="37"/>
      <c r="F32" s="39">
        <v>19590000</v>
      </c>
      <c r="G32" s="40">
        <v>19490000</v>
      </c>
    </row>
    <row r="33" spans="1:7" x14ac:dyDescent="0.2">
      <c r="A33" t="s">
        <v>214</v>
      </c>
      <c r="B33" s="3"/>
      <c r="C33" s="52" t="s">
        <v>31</v>
      </c>
      <c r="D33" s="64">
        <v>23990000</v>
      </c>
      <c r="E33" s="37"/>
      <c r="F33" s="39" t="s">
        <v>31</v>
      </c>
      <c r="G33" s="40">
        <v>25290000</v>
      </c>
    </row>
    <row r="34" spans="1:7" x14ac:dyDescent="0.2">
      <c r="A34" t="s">
        <v>166</v>
      </c>
      <c r="B34" s="3"/>
      <c r="C34" s="53">
        <v>24290000</v>
      </c>
      <c r="D34" s="64">
        <v>24290000</v>
      </c>
      <c r="E34" s="37"/>
      <c r="F34" s="39">
        <v>24290000</v>
      </c>
      <c r="G34" s="40">
        <v>24290000</v>
      </c>
    </row>
    <row r="35" spans="1:7" x14ac:dyDescent="0.2">
      <c r="A35" t="s">
        <v>167</v>
      </c>
      <c r="B35" s="25"/>
      <c r="C35" s="64">
        <v>29490000</v>
      </c>
      <c r="D35" s="64">
        <v>29490000</v>
      </c>
      <c r="E35" s="37"/>
      <c r="F35" s="34">
        <v>28990000</v>
      </c>
      <c r="G35" s="40">
        <v>29490000</v>
      </c>
    </row>
    <row r="36" spans="1:7" x14ac:dyDescent="0.2">
      <c r="A36" t="s">
        <v>168</v>
      </c>
      <c r="B36" s="25"/>
      <c r="C36" s="53">
        <v>38290000</v>
      </c>
      <c r="D36" s="64">
        <v>38190000</v>
      </c>
      <c r="E36" s="37"/>
      <c r="F36" s="40">
        <v>37590000</v>
      </c>
      <c r="G36" s="40">
        <v>38290000</v>
      </c>
    </row>
    <row r="37" spans="1:7" x14ac:dyDescent="0.2">
      <c r="C37" s="60"/>
      <c r="D37" s="60"/>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857C8706-1DCD-4077-87CE-E4BB998529CE}">
            <x14:iconSet custom="1">
              <x14:cfvo type="percent">
                <xm:f>0</xm:f>
              </x14:cfvo>
              <x14:cfvo type="num">
                <xm:f>0</xm:f>
              </x14:cfvo>
              <x14:cfvo type="num">
                <xm:f>0</xm:f>
              </x14:cfvo>
              <x14:cfIcon iconSet="3TrafficLights1" iconId="2"/>
              <x14:cfIcon iconSet="NoIcons" iconId="0"/>
              <x14:cfIcon iconSet="3TrafficLights1" iconId="0"/>
            </x14:iconSet>
          </x14:cfRule>
          <xm:sqref>H2:H36</xm:sqref>
        </x14:conditionalFormatting>
      </x14:conditionalFormattings>
    </ext>
  </extLst>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F26A-32C9-440F-A736-FE42207E7466}">
  <dimension ref="A1:L150"/>
  <sheetViews>
    <sheetView zoomScale="86"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47" t="s">
        <v>0</v>
      </c>
      <c r="D1" s="47" t="s">
        <v>2</v>
      </c>
      <c r="E1" s="82" t="s">
        <v>6</v>
      </c>
      <c r="F1" s="82" t="s">
        <v>3</v>
      </c>
      <c r="G1" s="82" t="s">
        <v>100</v>
      </c>
    </row>
    <row r="2" spans="1:12" x14ac:dyDescent="0.2">
      <c r="A2" t="s">
        <v>133</v>
      </c>
      <c r="B2" s="47"/>
      <c r="C2" s="51">
        <v>15990000</v>
      </c>
      <c r="D2" s="65">
        <v>15990000</v>
      </c>
      <c r="E2" s="40">
        <v>15990000</v>
      </c>
      <c r="F2" s="40">
        <v>14990000</v>
      </c>
      <c r="G2" s="38">
        <v>14990000</v>
      </c>
    </row>
    <row r="3" spans="1:12" x14ac:dyDescent="0.2">
      <c r="A3" t="s">
        <v>134</v>
      </c>
      <c r="B3" s="25"/>
      <c r="C3" s="53">
        <v>18890000</v>
      </c>
      <c r="D3" s="64">
        <v>18890000</v>
      </c>
      <c r="E3" s="40">
        <v>18490000</v>
      </c>
      <c r="F3" s="40">
        <v>18790000</v>
      </c>
      <c r="G3" s="40">
        <v>18590000</v>
      </c>
    </row>
    <row r="4" spans="1:12" x14ac:dyDescent="0.2">
      <c r="A4" t="s">
        <v>135</v>
      </c>
      <c r="B4" s="3"/>
      <c r="C4" s="53">
        <v>21990000</v>
      </c>
      <c r="D4" s="64">
        <v>21990000</v>
      </c>
      <c r="E4" s="40">
        <v>21690000</v>
      </c>
      <c r="F4" s="40">
        <v>21890000</v>
      </c>
      <c r="G4" s="40">
        <v>21690000</v>
      </c>
    </row>
    <row r="5" spans="1:12" x14ac:dyDescent="0.2">
      <c r="A5" t="s">
        <v>136</v>
      </c>
      <c r="B5" s="25"/>
      <c r="C5" s="53">
        <v>24990000</v>
      </c>
      <c r="D5" s="62">
        <v>24990000</v>
      </c>
      <c r="E5" s="40">
        <v>24290000</v>
      </c>
      <c r="F5" s="40">
        <v>24890000</v>
      </c>
      <c r="G5" s="40">
        <v>24590000</v>
      </c>
    </row>
    <row r="6" spans="1:12" x14ac:dyDescent="0.2">
      <c r="A6" t="s">
        <v>137</v>
      </c>
      <c r="B6" s="3"/>
      <c r="C6" s="53">
        <v>30090000</v>
      </c>
      <c r="D6" s="64">
        <v>29990000</v>
      </c>
      <c r="E6" s="40">
        <v>29690000</v>
      </c>
      <c r="F6" s="40">
        <v>29790000</v>
      </c>
      <c r="G6" s="38">
        <v>29490000</v>
      </c>
    </row>
    <row r="7" spans="1:12" x14ac:dyDescent="0.2">
      <c r="A7" t="s">
        <v>102</v>
      </c>
      <c r="B7" s="25"/>
      <c r="C7" s="53">
        <v>15290000</v>
      </c>
      <c r="D7" s="64">
        <v>15290000</v>
      </c>
      <c r="E7" s="25">
        <v>15190000</v>
      </c>
      <c r="F7" s="40">
        <v>15190000</v>
      </c>
      <c r="G7" s="40">
        <v>15090000</v>
      </c>
    </row>
    <row r="8" spans="1:12" x14ac:dyDescent="0.2">
      <c r="A8" t="s">
        <v>103</v>
      </c>
      <c r="B8" s="25"/>
      <c r="C8" s="54">
        <v>18590000</v>
      </c>
      <c r="D8" s="62">
        <v>18790000</v>
      </c>
      <c r="E8" s="25">
        <v>18790000</v>
      </c>
      <c r="F8" s="40">
        <v>18490000</v>
      </c>
      <c r="G8" s="40">
        <v>18490000</v>
      </c>
    </row>
    <row r="9" spans="1:12" x14ac:dyDescent="0.2">
      <c r="A9" t="s">
        <v>105</v>
      </c>
      <c r="B9" s="3"/>
      <c r="C9" s="53">
        <v>29390000</v>
      </c>
      <c r="D9" s="64">
        <v>26990000</v>
      </c>
      <c r="E9" s="40" t="s">
        <v>31</v>
      </c>
      <c r="F9" s="40" t="s">
        <v>31</v>
      </c>
      <c r="G9" s="40">
        <v>26990000</v>
      </c>
    </row>
    <row r="10" spans="1:12" x14ac:dyDescent="0.2">
      <c r="A10" t="s">
        <v>34</v>
      </c>
      <c r="B10" s="3"/>
      <c r="C10" s="52" t="s">
        <v>31</v>
      </c>
      <c r="D10" s="63" t="s">
        <v>31</v>
      </c>
      <c r="E10" s="43" t="s">
        <v>31</v>
      </c>
      <c r="F10" s="43" t="s">
        <v>31</v>
      </c>
      <c r="G10" s="40">
        <v>17490000</v>
      </c>
    </row>
    <row r="11" spans="1:12" x14ac:dyDescent="0.2">
      <c r="A11" t="s">
        <v>40</v>
      </c>
      <c r="B11" s="25"/>
      <c r="C11" s="53">
        <v>12390000</v>
      </c>
      <c r="D11" s="62">
        <v>12390000</v>
      </c>
      <c r="E11" s="25">
        <v>12290000</v>
      </c>
      <c r="F11" s="39">
        <v>12290000</v>
      </c>
      <c r="G11" s="40">
        <v>12190000</v>
      </c>
    </row>
    <row r="12" spans="1:12" x14ac:dyDescent="0.2">
      <c r="A12" t="s">
        <v>37</v>
      </c>
      <c r="B12" s="3"/>
      <c r="C12" s="53">
        <v>11590000</v>
      </c>
      <c r="D12" s="53">
        <v>11490000</v>
      </c>
      <c r="E12" s="40">
        <v>11390000</v>
      </c>
      <c r="F12" s="34">
        <v>11290000</v>
      </c>
      <c r="G12" s="40">
        <v>11190000</v>
      </c>
    </row>
    <row r="13" spans="1:12" x14ac:dyDescent="0.2">
      <c r="A13" t="s">
        <v>138</v>
      </c>
      <c r="B13" s="25"/>
      <c r="C13" s="54">
        <v>13590000</v>
      </c>
      <c r="D13" s="62">
        <v>13590000</v>
      </c>
      <c r="E13" s="62">
        <v>13652000</v>
      </c>
      <c r="F13" s="34">
        <v>13490000</v>
      </c>
      <c r="G13" s="40">
        <v>11590000</v>
      </c>
    </row>
    <row r="14" spans="1:12" x14ac:dyDescent="0.2">
      <c r="A14" t="s">
        <v>139</v>
      </c>
      <c r="B14" s="3"/>
      <c r="C14" s="54">
        <v>9690000</v>
      </c>
      <c r="D14" s="64">
        <v>8490000</v>
      </c>
      <c r="E14" s="62">
        <v>9296000</v>
      </c>
      <c r="F14" s="34">
        <v>9590000</v>
      </c>
      <c r="G14" s="38">
        <v>9490000</v>
      </c>
      <c r="H14" s="26"/>
      <c r="J14" t="s">
        <v>140</v>
      </c>
      <c r="K14" t="s">
        <v>141</v>
      </c>
      <c r="L14" s="35" t="b">
        <v>1</v>
      </c>
    </row>
    <row r="15" spans="1:12" x14ac:dyDescent="0.2">
      <c r="A15" t="s">
        <v>142</v>
      </c>
      <c r="B15" s="3"/>
      <c r="C15" s="54">
        <v>16290000</v>
      </c>
      <c r="D15" s="62">
        <v>16190000</v>
      </c>
      <c r="E15" s="62">
        <v>15830000</v>
      </c>
      <c r="F15" s="34">
        <v>16090000</v>
      </c>
      <c r="G15" s="38">
        <v>15990000</v>
      </c>
      <c r="J15" t="s">
        <v>2</v>
      </c>
      <c r="K15" t="s">
        <v>180</v>
      </c>
      <c r="L15" s="35" t="b">
        <v>1</v>
      </c>
    </row>
    <row r="16" spans="1:12" x14ac:dyDescent="0.2">
      <c r="A16" t="s">
        <v>144</v>
      </c>
      <c r="B16" s="25"/>
      <c r="C16" s="54">
        <v>21690000</v>
      </c>
      <c r="D16" s="62">
        <v>21690000</v>
      </c>
      <c r="E16" s="25">
        <v>20490000</v>
      </c>
      <c r="F16" s="34">
        <v>21690000</v>
      </c>
      <c r="G16" s="38">
        <v>21490000</v>
      </c>
      <c r="J16" t="s">
        <v>6</v>
      </c>
      <c r="K16" t="s">
        <v>145</v>
      </c>
      <c r="L16" s="35" t="b">
        <v>1</v>
      </c>
    </row>
    <row r="17" spans="1:12" x14ac:dyDescent="0.2">
      <c r="A17" t="s">
        <v>146</v>
      </c>
      <c r="B17" s="25"/>
      <c r="C17" s="54">
        <v>26990000</v>
      </c>
      <c r="D17" s="62">
        <v>26890000</v>
      </c>
      <c r="E17" s="25">
        <v>26290000</v>
      </c>
      <c r="F17" s="34">
        <v>26790000</v>
      </c>
      <c r="G17" s="40">
        <v>25890000</v>
      </c>
      <c r="J17" t="s">
        <v>3</v>
      </c>
      <c r="K17" t="s">
        <v>143</v>
      </c>
      <c r="L17" s="35" t="b">
        <v>1</v>
      </c>
    </row>
    <row r="18" spans="1:12" x14ac:dyDescent="0.2">
      <c r="A18" t="s">
        <v>148</v>
      </c>
      <c r="B18" s="3"/>
      <c r="C18" s="54">
        <v>36090000</v>
      </c>
      <c r="D18" s="62">
        <v>35990000</v>
      </c>
      <c r="E18" s="25">
        <v>35290000</v>
      </c>
      <c r="F18" s="34">
        <v>36290000</v>
      </c>
      <c r="G18" s="38">
        <v>33690000</v>
      </c>
      <c r="J18" t="s">
        <v>149</v>
      </c>
      <c r="K18" t="s">
        <v>150</v>
      </c>
      <c r="L18" s="35" t="b">
        <v>1</v>
      </c>
    </row>
    <row r="19" spans="1:12" x14ac:dyDescent="0.2">
      <c r="A19" t="s">
        <v>209</v>
      </c>
      <c r="B19" s="25"/>
      <c r="C19" s="53">
        <v>5790000</v>
      </c>
      <c r="D19" s="64">
        <v>5690000</v>
      </c>
      <c r="E19" s="25">
        <v>5732000</v>
      </c>
      <c r="F19" s="39">
        <v>5590000</v>
      </c>
      <c r="G19" s="3">
        <v>5890000</v>
      </c>
    </row>
    <row r="20" spans="1:12" x14ac:dyDescent="0.2">
      <c r="A20" t="s">
        <v>210</v>
      </c>
      <c r="B20" s="25"/>
      <c r="C20" s="53">
        <v>6990000</v>
      </c>
      <c r="D20" s="64">
        <v>6990000</v>
      </c>
      <c r="E20" s="25">
        <v>6920000</v>
      </c>
      <c r="F20" s="39">
        <v>6990000</v>
      </c>
      <c r="G20" s="38">
        <v>7190000</v>
      </c>
    </row>
    <row r="21" spans="1:12" x14ac:dyDescent="0.2">
      <c r="A21" t="s">
        <v>211</v>
      </c>
      <c r="B21" s="25"/>
      <c r="C21" s="53">
        <v>6490000</v>
      </c>
      <c r="D21" s="64">
        <v>6490000</v>
      </c>
      <c r="E21" s="25">
        <v>6128000</v>
      </c>
      <c r="F21" s="39">
        <v>6290000</v>
      </c>
      <c r="G21" s="38">
        <v>6790000</v>
      </c>
    </row>
    <row r="22" spans="1:12" x14ac:dyDescent="0.2">
      <c r="A22" t="s">
        <v>212</v>
      </c>
      <c r="B22" s="25"/>
      <c r="C22" s="52" t="s">
        <v>31</v>
      </c>
      <c r="D22" s="64">
        <v>7790000</v>
      </c>
      <c r="E22" s="25">
        <v>7712000</v>
      </c>
      <c r="F22" s="39">
        <v>7790000</v>
      </c>
      <c r="G22" s="38">
        <v>7790000</v>
      </c>
    </row>
    <row r="23" spans="1:12" x14ac:dyDescent="0.2">
      <c r="A23" t="s">
        <v>195</v>
      </c>
      <c r="B23" s="25"/>
      <c r="C23" s="53">
        <v>10590000</v>
      </c>
      <c r="D23" s="64">
        <v>10490000</v>
      </c>
      <c r="E23" s="25">
        <v>10187000</v>
      </c>
      <c r="F23" s="39">
        <v>10390000</v>
      </c>
      <c r="G23" s="40">
        <v>10390000</v>
      </c>
      <c r="H23" s="26"/>
    </row>
    <row r="24" spans="1:12" x14ac:dyDescent="0.2">
      <c r="A24" t="s">
        <v>196</v>
      </c>
      <c r="B24" s="25"/>
      <c r="C24" s="64" t="s">
        <v>31</v>
      </c>
      <c r="D24" s="64">
        <v>12790000</v>
      </c>
      <c r="E24" s="25">
        <v>12860000</v>
      </c>
      <c r="F24" s="39">
        <v>12990000</v>
      </c>
      <c r="G24" s="40">
        <v>12890000</v>
      </c>
    </row>
    <row r="25" spans="1:12" x14ac:dyDescent="0.2">
      <c r="A25" t="s">
        <v>197</v>
      </c>
      <c r="B25" s="25"/>
      <c r="C25" s="53">
        <v>11390000</v>
      </c>
      <c r="D25" s="64">
        <v>11290000</v>
      </c>
      <c r="E25" s="25">
        <v>10880000</v>
      </c>
      <c r="F25" s="39">
        <v>11290000</v>
      </c>
      <c r="G25" s="40">
        <v>10990000</v>
      </c>
      <c r="H25" s="26"/>
      <c r="I25" s="26"/>
    </row>
    <row r="26" spans="1:12" x14ac:dyDescent="0.2">
      <c r="A26" t="s">
        <v>199</v>
      </c>
      <c r="B26" s="3"/>
      <c r="C26" s="53">
        <v>13890000</v>
      </c>
      <c r="D26" s="64">
        <v>13690000</v>
      </c>
      <c r="E26" s="25">
        <v>13553000</v>
      </c>
      <c r="F26" s="39">
        <v>13890000</v>
      </c>
      <c r="G26" s="40">
        <v>13590000</v>
      </c>
    </row>
    <row r="27" spans="1:12" x14ac:dyDescent="0.2">
      <c r="A27" t="s">
        <v>119</v>
      </c>
      <c r="B27" s="25"/>
      <c r="C27" s="53">
        <v>21890000</v>
      </c>
      <c r="D27" s="64">
        <v>21890000</v>
      </c>
      <c r="E27" s="25">
        <v>21790000</v>
      </c>
      <c r="F27" s="40">
        <v>21590000</v>
      </c>
      <c r="G27" s="40">
        <v>22990000</v>
      </c>
    </row>
    <row r="28" spans="1:12" x14ac:dyDescent="0.2">
      <c r="A28" t="s">
        <v>120</v>
      </c>
      <c r="B28" s="3"/>
      <c r="C28" s="53">
        <v>5590000</v>
      </c>
      <c r="D28" s="64">
        <v>5590000</v>
      </c>
      <c r="E28" s="25">
        <v>5534000</v>
      </c>
      <c r="F28" s="40">
        <v>5590000</v>
      </c>
      <c r="G28" s="40">
        <v>5590000</v>
      </c>
    </row>
    <row r="29" spans="1:12" x14ac:dyDescent="0.2">
      <c r="A29" t="s">
        <v>162</v>
      </c>
      <c r="B29" s="3"/>
      <c r="C29" s="53">
        <v>4690000</v>
      </c>
      <c r="D29" s="64">
        <v>4490000</v>
      </c>
      <c r="E29" s="25">
        <v>4346000</v>
      </c>
      <c r="F29" s="38">
        <v>4590000</v>
      </c>
      <c r="G29" s="38">
        <v>4490000</v>
      </c>
    </row>
    <row r="30" spans="1:12" x14ac:dyDescent="0.2">
      <c r="A30" t="s">
        <v>163</v>
      </c>
      <c r="B30" s="3"/>
      <c r="C30" s="53">
        <v>3390000</v>
      </c>
      <c r="D30" s="64">
        <v>3290000</v>
      </c>
      <c r="E30" s="25">
        <v>3190000</v>
      </c>
      <c r="F30" s="38">
        <v>3490000</v>
      </c>
      <c r="G30" s="38">
        <v>3290000</v>
      </c>
    </row>
    <row r="31" spans="1:12" x14ac:dyDescent="0.2">
      <c r="A31" t="s">
        <v>123</v>
      </c>
      <c r="B31" s="3"/>
      <c r="C31" s="54">
        <v>16990000</v>
      </c>
      <c r="D31" s="64" t="s">
        <v>31</v>
      </c>
      <c r="E31" s="37"/>
      <c r="F31" s="39">
        <v>17190000</v>
      </c>
      <c r="G31" s="40">
        <v>16890000</v>
      </c>
    </row>
    <row r="32" spans="1:12" x14ac:dyDescent="0.2">
      <c r="A32" t="s">
        <v>165</v>
      </c>
      <c r="B32" s="25"/>
      <c r="C32" s="53">
        <v>19590000</v>
      </c>
      <c r="D32" s="64">
        <v>19590000</v>
      </c>
      <c r="E32" s="37"/>
      <c r="F32" s="34">
        <v>19790000</v>
      </c>
      <c r="G32" s="40">
        <v>19490000</v>
      </c>
    </row>
    <row r="33" spans="1:7" x14ac:dyDescent="0.2">
      <c r="A33" t="s">
        <v>214</v>
      </c>
      <c r="B33" s="3"/>
      <c r="C33" s="52" t="s">
        <v>31</v>
      </c>
      <c r="D33" s="64">
        <v>23990000</v>
      </c>
      <c r="E33" s="37"/>
      <c r="F33" s="39" t="s">
        <v>31</v>
      </c>
      <c r="G33" s="40">
        <v>25290000</v>
      </c>
    </row>
    <row r="34" spans="1:7" x14ac:dyDescent="0.2">
      <c r="A34" t="s">
        <v>166</v>
      </c>
      <c r="B34" s="3"/>
      <c r="C34" s="54">
        <v>25090000</v>
      </c>
      <c r="D34" s="62">
        <v>24990000</v>
      </c>
      <c r="E34" s="37"/>
      <c r="F34" s="34">
        <v>24990000</v>
      </c>
      <c r="G34" s="38">
        <v>24990000</v>
      </c>
    </row>
    <row r="35" spans="1:7" x14ac:dyDescent="0.2">
      <c r="A35" t="s">
        <v>167</v>
      </c>
      <c r="B35" s="25"/>
      <c r="C35" s="64">
        <v>29490000</v>
      </c>
      <c r="D35" s="62">
        <v>30490000</v>
      </c>
      <c r="E35" s="37"/>
      <c r="F35" s="34">
        <v>29290000</v>
      </c>
      <c r="G35" s="38">
        <v>29290000</v>
      </c>
    </row>
    <row r="36" spans="1:7" x14ac:dyDescent="0.2">
      <c r="A36" t="s">
        <v>168</v>
      </c>
      <c r="B36" s="25"/>
      <c r="C36" s="53">
        <v>38290000</v>
      </c>
      <c r="D36" s="64">
        <v>38190000</v>
      </c>
      <c r="E36" s="37"/>
      <c r="F36" s="40">
        <v>37590000</v>
      </c>
      <c r="G36" s="38">
        <v>37590000</v>
      </c>
    </row>
    <row r="37" spans="1:7" x14ac:dyDescent="0.2">
      <c r="A37" t="s">
        <v>243</v>
      </c>
      <c r="B37" s="25"/>
      <c r="C37" s="53"/>
      <c r="D37" s="64">
        <v>64990000</v>
      </c>
      <c r="E37" s="37"/>
      <c r="F37" s="40"/>
      <c r="G37" s="40">
        <v>63990000</v>
      </c>
    </row>
    <row r="38" spans="1:7" x14ac:dyDescent="0.2">
      <c r="C38" s="60"/>
      <c r="D38" s="60"/>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DFCE229A-9256-424F-A8CB-5EE9C3671908}">
            <x14:iconSet custom="1">
              <x14:cfvo type="percent">
                <xm:f>0</xm:f>
              </x14:cfvo>
              <x14:cfvo type="num">
                <xm:f>0</xm:f>
              </x14:cfvo>
              <x14:cfvo type="num">
                <xm:f>0</xm:f>
              </x14:cfvo>
              <x14:cfIcon iconSet="3TrafficLights1" iconId="2"/>
              <x14:cfIcon iconSet="NoIcons" iconId="0"/>
              <x14:cfIcon iconSet="3TrafficLights1" iconId="0"/>
            </x14:iconSet>
          </x14:cfRule>
          <xm:sqref>H3 H5:H37</xm:sqref>
        </x14:conditionalFormatting>
      </x14:conditionalFormattings>
    </ext>
  </extLst>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ADFD-778A-411F-8348-E1CDEDB3677A}">
  <dimension ref="A1:L154"/>
  <sheetViews>
    <sheetView zoomScale="86"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7" x14ac:dyDescent="0.2">
      <c r="B1" s="47" t="s">
        <v>1</v>
      </c>
      <c r="C1" s="81" t="s">
        <v>0</v>
      </c>
      <c r="D1" s="81" t="s">
        <v>2</v>
      </c>
      <c r="E1" s="82" t="s">
        <v>6</v>
      </c>
      <c r="F1" s="82" t="s">
        <v>3</v>
      </c>
      <c r="G1" s="82" t="s">
        <v>100</v>
      </c>
    </row>
    <row r="2" spans="1:7" x14ac:dyDescent="0.2">
      <c r="A2" t="s">
        <v>129</v>
      </c>
      <c r="B2" s="83"/>
      <c r="C2" s="67"/>
      <c r="D2" s="68"/>
      <c r="E2" s="72"/>
      <c r="F2" s="40">
        <v>24990000</v>
      </c>
      <c r="G2" s="38"/>
    </row>
    <row r="3" spans="1:7" x14ac:dyDescent="0.2">
      <c r="A3" t="s">
        <v>130</v>
      </c>
      <c r="B3" s="83"/>
      <c r="C3" s="67"/>
      <c r="D3" s="68"/>
      <c r="E3" s="72"/>
      <c r="F3" s="40">
        <v>31990000</v>
      </c>
      <c r="G3" s="38"/>
    </row>
    <row r="4" spans="1:7" x14ac:dyDescent="0.2">
      <c r="A4" t="s">
        <v>131</v>
      </c>
      <c r="B4" s="83"/>
      <c r="C4" s="67"/>
      <c r="D4" s="68"/>
      <c r="E4" s="72"/>
      <c r="F4" s="40">
        <v>34990000</v>
      </c>
      <c r="G4" s="38"/>
    </row>
    <row r="5" spans="1:7" x14ac:dyDescent="0.2">
      <c r="A5" t="s">
        <v>132</v>
      </c>
      <c r="B5" s="83"/>
      <c r="C5" s="67"/>
      <c r="D5" s="68"/>
      <c r="E5" s="72"/>
      <c r="F5" s="40">
        <v>37990000</v>
      </c>
      <c r="G5" s="38"/>
    </row>
    <row r="6" spans="1:7" x14ac:dyDescent="0.2">
      <c r="A6" t="s">
        <v>133</v>
      </c>
      <c r="B6" s="83"/>
      <c r="C6" s="67">
        <v>15990000</v>
      </c>
      <c r="D6" s="68">
        <v>15990000</v>
      </c>
      <c r="E6" s="72">
        <v>15990000</v>
      </c>
      <c r="F6" s="40">
        <v>15590000</v>
      </c>
      <c r="G6" s="38">
        <v>14990000</v>
      </c>
    </row>
    <row r="7" spans="1:7" x14ac:dyDescent="0.2">
      <c r="A7" t="s">
        <v>134</v>
      </c>
      <c r="B7" s="71"/>
      <c r="C7" s="69">
        <v>18890000</v>
      </c>
      <c r="D7" s="70">
        <v>18890000</v>
      </c>
      <c r="E7" s="72">
        <v>18490000</v>
      </c>
      <c r="F7" s="40">
        <v>18790000</v>
      </c>
      <c r="G7" s="40">
        <v>18590000</v>
      </c>
    </row>
    <row r="8" spans="1:7" x14ac:dyDescent="0.2">
      <c r="A8" t="s">
        <v>135</v>
      </c>
      <c r="B8" s="3"/>
      <c r="C8" s="53">
        <v>21990000</v>
      </c>
      <c r="D8" s="64">
        <v>21990000</v>
      </c>
      <c r="E8" s="40">
        <v>21690000</v>
      </c>
      <c r="F8" s="40">
        <v>21890000</v>
      </c>
      <c r="G8" s="40">
        <v>21690000</v>
      </c>
    </row>
    <row r="9" spans="1:7" x14ac:dyDescent="0.2">
      <c r="A9" t="s">
        <v>136</v>
      </c>
      <c r="B9" s="25"/>
      <c r="C9" s="53">
        <v>24990000</v>
      </c>
      <c r="D9" s="62">
        <v>24990000</v>
      </c>
      <c r="E9" s="40">
        <v>24290000</v>
      </c>
      <c r="F9" s="40">
        <v>24890000</v>
      </c>
      <c r="G9" s="40">
        <v>24590000</v>
      </c>
    </row>
    <row r="10" spans="1:7" x14ac:dyDescent="0.2">
      <c r="A10" t="s">
        <v>137</v>
      </c>
      <c r="B10" s="3"/>
      <c r="C10" s="53">
        <v>30090000</v>
      </c>
      <c r="D10" s="64">
        <v>29990000</v>
      </c>
      <c r="E10" s="40">
        <v>29690000</v>
      </c>
      <c r="F10" s="40">
        <v>29990000</v>
      </c>
      <c r="G10" s="38">
        <v>29490000</v>
      </c>
    </row>
    <row r="11" spans="1:7" x14ac:dyDescent="0.2">
      <c r="A11" t="s">
        <v>102</v>
      </c>
      <c r="B11" s="25"/>
      <c r="C11" s="53">
        <v>15290000</v>
      </c>
      <c r="D11" s="64">
        <v>15290000</v>
      </c>
      <c r="E11" s="25">
        <v>15190000</v>
      </c>
      <c r="F11" s="40">
        <v>15190000</v>
      </c>
      <c r="G11" s="40">
        <v>15090000</v>
      </c>
    </row>
    <row r="12" spans="1:7" x14ac:dyDescent="0.2">
      <c r="A12" t="s">
        <v>103</v>
      </c>
      <c r="B12" s="25"/>
      <c r="C12" s="54">
        <v>18590000</v>
      </c>
      <c r="D12" s="62">
        <v>18790000</v>
      </c>
      <c r="E12" s="25">
        <v>18790000</v>
      </c>
      <c r="F12" s="40">
        <v>18790000</v>
      </c>
      <c r="G12" s="40">
        <v>18490000</v>
      </c>
    </row>
    <row r="13" spans="1:7" x14ac:dyDescent="0.2">
      <c r="A13" t="s">
        <v>105</v>
      </c>
      <c r="B13" s="3"/>
      <c r="C13" s="53">
        <v>29390000</v>
      </c>
      <c r="D13" s="64">
        <v>26990000</v>
      </c>
      <c r="E13" s="40" t="s">
        <v>31</v>
      </c>
      <c r="F13" s="40" t="s">
        <v>31</v>
      </c>
      <c r="G13" s="40">
        <v>26990000</v>
      </c>
    </row>
    <row r="14" spans="1:7" x14ac:dyDescent="0.2">
      <c r="A14" t="s">
        <v>34</v>
      </c>
      <c r="B14" s="3"/>
      <c r="C14" s="52" t="s">
        <v>31</v>
      </c>
      <c r="D14" s="63" t="s">
        <v>31</v>
      </c>
      <c r="E14" s="43" t="s">
        <v>31</v>
      </c>
      <c r="F14" s="43" t="s">
        <v>31</v>
      </c>
      <c r="G14" s="40">
        <v>17490000</v>
      </c>
    </row>
    <row r="15" spans="1:7" x14ac:dyDescent="0.2">
      <c r="A15" t="s">
        <v>40</v>
      </c>
      <c r="B15" s="25"/>
      <c r="C15" s="53">
        <v>12390000</v>
      </c>
      <c r="D15" s="62">
        <v>12390000</v>
      </c>
      <c r="E15" s="25">
        <v>12290000</v>
      </c>
      <c r="F15" s="39">
        <v>12390000</v>
      </c>
      <c r="G15" s="40">
        <v>12190000</v>
      </c>
    </row>
    <row r="16" spans="1:7" x14ac:dyDescent="0.2">
      <c r="A16" t="s">
        <v>37</v>
      </c>
      <c r="B16" s="3"/>
      <c r="C16" s="53">
        <v>11590000</v>
      </c>
      <c r="D16" s="53">
        <v>11490000</v>
      </c>
      <c r="E16" s="40">
        <v>11390000</v>
      </c>
      <c r="F16" s="34">
        <v>11290000</v>
      </c>
      <c r="G16" s="40">
        <v>11190000</v>
      </c>
    </row>
    <row r="17" spans="1:12" x14ac:dyDescent="0.2">
      <c r="A17" t="s">
        <v>138</v>
      </c>
      <c r="B17" s="25"/>
      <c r="C17" s="54">
        <v>13590000</v>
      </c>
      <c r="D17" s="62">
        <v>13590000</v>
      </c>
      <c r="E17" s="62">
        <v>13652000</v>
      </c>
      <c r="F17" s="34">
        <v>13490000</v>
      </c>
      <c r="G17" s="40">
        <v>11590000</v>
      </c>
    </row>
    <row r="18" spans="1:12" x14ac:dyDescent="0.2">
      <c r="A18" t="s">
        <v>139</v>
      </c>
      <c r="B18" s="3"/>
      <c r="C18" s="54">
        <v>9690000</v>
      </c>
      <c r="D18" s="64">
        <v>8490000</v>
      </c>
      <c r="E18" s="62">
        <v>9296000</v>
      </c>
      <c r="F18" s="34">
        <v>9590000</v>
      </c>
      <c r="G18" s="38">
        <v>9490000</v>
      </c>
      <c r="H18" s="26"/>
      <c r="J18" t="s">
        <v>140</v>
      </c>
      <c r="K18" t="s">
        <v>141</v>
      </c>
      <c r="L18" s="35" t="b">
        <v>0</v>
      </c>
    </row>
    <row r="19" spans="1:12" x14ac:dyDescent="0.2">
      <c r="A19" t="s">
        <v>142</v>
      </c>
      <c r="B19" s="3"/>
      <c r="C19" s="54">
        <v>16290000</v>
      </c>
      <c r="D19" s="62">
        <v>16190000</v>
      </c>
      <c r="E19" s="62">
        <v>15830000</v>
      </c>
      <c r="F19" s="34">
        <v>16090000</v>
      </c>
      <c r="G19" s="38">
        <v>15990000</v>
      </c>
      <c r="J19" t="s">
        <v>2</v>
      </c>
      <c r="K19" t="s">
        <v>180</v>
      </c>
      <c r="L19" s="35" t="b">
        <v>0</v>
      </c>
    </row>
    <row r="20" spans="1:12" x14ac:dyDescent="0.2">
      <c r="A20" t="s">
        <v>144</v>
      </c>
      <c r="B20" s="25"/>
      <c r="C20" s="54">
        <v>21690000</v>
      </c>
      <c r="D20" s="62">
        <v>21690000</v>
      </c>
      <c r="E20" s="25">
        <v>20490000</v>
      </c>
      <c r="F20" s="34">
        <v>21690000</v>
      </c>
      <c r="G20" s="38">
        <v>21490000</v>
      </c>
      <c r="J20" t="s">
        <v>6</v>
      </c>
      <c r="K20" t="s">
        <v>145</v>
      </c>
      <c r="L20" s="35" t="b">
        <v>0</v>
      </c>
    </row>
    <row r="21" spans="1:12" x14ac:dyDescent="0.2">
      <c r="A21" t="s">
        <v>146</v>
      </c>
      <c r="B21" s="25"/>
      <c r="C21" s="54">
        <v>26990000</v>
      </c>
      <c r="D21" s="62">
        <v>26890000</v>
      </c>
      <c r="E21" s="25">
        <v>26290000</v>
      </c>
      <c r="F21" s="34">
        <v>26790000</v>
      </c>
      <c r="G21" s="40">
        <v>25890000</v>
      </c>
      <c r="J21" t="s">
        <v>3</v>
      </c>
      <c r="K21" t="s">
        <v>143</v>
      </c>
      <c r="L21" s="35" t="b">
        <v>1</v>
      </c>
    </row>
    <row r="22" spans="1:12" x14ac:dyDescent="0.2">
      <c r="A22" t="s">
        <v>148</v>
      </c>
      <c r="B22" s="3"/>
      <c r="C22" s="54">
        <v>36090000</v>
      </c>
      <c r="D22" s="62">
        <v>35990000</v>
      </c>
      <c r="E22" s="25">
        <v>35290000</v>
      </c>
      <c r="F22" s="34">
        <v>36290000</v>
      </c>
      <c r="G22" s="38">
        <v>33690000</v>
      </c>
      <c r="J22" t="s">
        <v>149</v>
      </c>
      <c r="K22" t="s">
        <v>150</v>
      </c>
      <c r="L22" s="35" t="b">
        <v>0</v>
      </c>
    </row>
    <row r="23" spans="1:12" x14ac:dyDescent="0.2">
      <c r="A23" t="s">
        <v>209</v>
      </c>
      <c r="B23" s="25"/>
      <c r="C23" s="53">
        <v>5790000</v>
      </c>
      <c r="D23" s="64">
        <v>5690000</v>
      </c>
      <c r="E23" s="25">
        <v>5732000</v>
      </c>
      <c r="F23" s="39">
        <v>5590000</v>
      </c>
      <c r="G23" s="3">
        <v>5890000</v>
      </c>
    </row>
    <row r="24" spans="1:12" x14ac:dyDescent="0.2">
      <c r="A24" t="s">
        <v>210</v>
      </c>
      <c r="B24" s="25"/>
      <c r="C24" s="53">
        <v>6990000</v>
      </c>
      <c r="D24" s="64">
        <v>6990000</v>
      </c>
      <c r="E24" s="25">
        <v>6920000</v>
      </c>
      <c r="F24" s="39">
        <v>6990000</v>
      </c>
      <c r="G24" s="38">
        <v>7190000</v>
      </c>
    </row>
    <row r="25" spans="1:12" x14ac:dyDescent="0.2">
      <c r="A25" t="s">
        <v>211</v>
      </c>
      <c r="B25" s="25"/>
      <c r="C25" s="53">
        <v>6490000</v>
      </c>
      <c r="D25" s="64">
        <v>6490000</v>
      </c>
      <c r="E25" s="25">
        <v>6128000</v>
      </c>
      <c r="F25" s="39">
        <v>6290000</v>
      </c>
      <c r="G25" s="38">
        <v>6790000</v>
      </c>
    </row>
    <row r="26" spans="1:12" x14ac:dyDescent="0.2">
      <c r="A26" t="s">
        <v>212</v>
      </c>
      <c r="B26" s="25"/>
      <c r="C26" s="52" t="s">
        <v>31</v>
      </c>
      <c r="D26" s="64">
        <v>7790000</v>
      </c>
      <c r="E26" s="25">
        <v>7712000</v>
      </c>
      <c r="F26" s="39">
        <v>7790000</v>
      </c>
      <c r="G26" s="38">
        <v>7790000</v>
      </c>
    </row>
    <row r="27" spans="1:12" x14ac:dyDescent="0.2">
      <c r="A27" t="s">
        <v>195</v>
      </c>
      <c r="B27" s="25"/>
      <c r="C27" s="53">
        <v>10590000</v>
      </c>
      <c r="D27" s="64">
        <v>10490000</v>
      </c>
      <c r="E27" s="25">
        <v>10187000</v>
      </c>
      <c r="F27" s="39">
        <v>10390000</v>
      </c>
      <c r="G27" s="40">
        <v>10390000</v>
      </c>
      <c r="H27" s="26"/>
    </row>
    <row r="28" spans="1:12" x14ac:dyDescent="0.2">
      <c r="A28" t="s">
        <v>196</v>
      </c>
      <c r="B28" s="25"/>
      <c r="C28" s="64" t="s">
        <v>31</v>
      </c>
      <c r="D28" s="64">
        <v>12790000</v>
      </c>
      <c r="E28" s="25">
        <v>12860000</v>
      </c>
      <c r="F28" s="39">
        <v>12990000</v>
      </c>
      <c r="G28" s="40">
        <v>12890000</v>
      </c>
    </row>
    <row r="29" spans="1:12" x14ac:dyDescent="0.2">
      <c r="A29" t="s">
        <v>197</v>
      </c>
      <c r="B29" s="25"/>
      <c r="C29" s="53">
        <v>11390000</v>
      </c>
      <c r="D29" s="64">
        <v>11290000</v>
      </c>
      <c r="E29" s="25">
        <v>10880000</v>
      </c>
      <c r="F29" s="39">
        <v>11290000</v>
      </c>
      <c r="G29" s="40">
        <v>10990000</v>
      </c>
      <c r="H29" s="26"/>
      <c r="I29" s="26"/>
    </row>
    <row r="30" spans="1:12" x14ac:dyDescent="0.2">
      <c r="A30" t="s">
        <v>199</v>
      </c>
      <c r="B30" s="3"/>
      <c r="C30" s="53">
        <v>13890000</v>
      </c>
      <c r="D30" s="64">
        <v>13690000</v>
      </c>
      <c r="E30" s="25">
        <v>13553000</v>
      </c>
      <c r="F30" s="39">
        <v>13890000</v>
      </c>
      <c r="G30" s="40">
        <v>13590000</v>
      </c>
    </row>
    <row r="31" spans="1:12" x14ac:dyDescent="0.2">
      <c r="A31" t="s">
        <v>119</v>
      </c>
      <c r="B31" s="25"/>
      <c r="C31" s="53">
        <v>21890000</v>
      </c>
      <c r="D31" s="64">
        <v>21890000</v>
      </c>
      <c r="E31" s="25">
        <v>21790000</v>
      </c>
      <c r="F31" s="40">
        <v>21590000</v>
      </c>
      <c r="G31" s="40">
        <v>22990000</v>
      </c>
    </row>
    <row r="32" spans="1:12" x14ac:dyDescent="0.2">
      <c r="A32" t="s">
        <v>120</v>
      </c>
      <c r="B32" s="3"/>
      <c r="C32" s="53">
        <v>5590000</v>
      </c>
      <c r="D32" s="64">
        <v>5590000</v>
      </c>
      <c r="E32" s="25">
        <v>5534000</v>
      </c>
      <c r="F32" s="40">
        <v>5590000</v>
      </c>
      <c r="G32" s="40">
        <v>5590000</v>
      </c>
    </row>
    <row r="33" spans="1:7" x14ac:dyDescent="0.2">
      <c r="A33" t="s">
        <v>162</v>
      </c>
      <c r="B33" s="3"/>
      <c r="C33" s="53">
        <v>4690000</v>
      </c>
      <c r="D33" s="64">
        <v>4490000</v>
      </c>
      <c r="E33" s="25">
        <v>4346000</v>
      </c>
      <c r="F33" s="38">
        <v>4590000</v>
      </c>
      <c r="G33" s="38">
        <v>4490000</v>
      </c>
    </row>
    <row r="34" spans="1:7" x14ac:dyDescent="0.2">
      <c r="A34" t="s">
        <v>163</v>
      </c>
      <c r="B34" s="3"/>
      <c r="C34" s="53">
        <v>3390000</v>
      </c>
      <c r="D34" s="64">
        <v>3290000</v>
      </c>
      <c r="E34" s="25">
        <v>3190000</v>
      </c>
      <c r="F34" s="38">
        <v>3490000</v>
      </c>
      <c r="G34" s="38">
        <v>3290000</v>
      </c>
    </row>
    <row r="35" spans="1:7" x14ac:dyDescent="0.2">
      <c r="A35" t="s">
        <v>123</v>
      </c>
      <c r="B35" s="3"/>
      <c r="C35" s="54">
        <v>16990000</v>
      </c>
      <c r="D35" s="64" t="s">
        <v>31</v>
      </c>
      <c r="E35" s="37"/>
      <c r="F35" s="39">
        <v>17190000</v>
      </c>
      <c r="G35" s="40">
        <v>16890000</v>
      </c>
    </row>
    <row r="36" spans="1:7" x14ac:dyDescent="0.2">
      <c r="A36" t="s">
        <v>165</v>
      </c>
      <c r="B36" s="25"/>
      <c r="C36" s="53">
        <v>19590000</v>
      </c>
      <c r="D36" s="64">
        <v>19590000</v>
      </c>
      <c r="E36" s="37"/>
      <c r="F36" s="34">
        <v>19790000</v>
      </c>
      <c r="G36" s="40">
        <v>19490000</v>
      </c>
    </row>
    <row r="37" spans="1:7" x14ac:dyDescent="0.2">
      <c r="A37" t="s">
        <v>214</v>
      </c>
      <c r="B37" s="3"/>
      <c r="C37" s="52" t="s">
        <v>31</v>
      </c>
      <c r="D37" s="64">
        <v>23990000</v>
      </c>
      <c r="E37" s="37"/>
      <c r="F37" s="39" t="s">
        <v>31</v>
      </c>
      <c r="G37" s="40">
        <v>25290000</v>
      </c>
    </row>
    <row r="38" spans="1:7" x14ac:dyDescent="0.2">
      <c r="A38" t="s">
        <v>166</v>
      </c>
      <c r="B38" s="3"/>
      <c r="C38" s="54">
        <v>25090000</v>
      </c>
      <c r="D38" s="62">
        <v>24990000</v>
      </c>
      <c r="E38" s="37"/>
      <c r="F38" s="34">
        <v>24990000</v>
      </c>
      <c r="G38" s="38">
        <v>24990000</v>
      </c>
    </row>
    <row r="39" spans="1:7" x14ac:dyDescent="0.2">
      <c r="A39" t="s">
        <v>167</v>
      </c>
      <c r="B39" s="25"/>
      <c r="C39" s="64">
        <v>29490000</v>
      </c>
      <c r="D39" s="62">
        <v>30490000</v>
      </c>
      <c r="E39" s="37"/>
      <c r="F39" s="34">
        <v>29290000</v>
      </c>
      <c r="G39" s="38">
        <v>29290000</v>
      </c>
    </row>
    <row r="40" spans="1:7" x14ac:dyDescent="0.2">
      <c r="A40" t="s">
        <v>168</v>
      </c>
      <c r="B40" s="25"/>
      <c r="C40" s="53">
        <v>38290000</v>
      </c>
      <c r="D40" s="64">
        <v>38190000</v>
      </c>
      <c r="E40" s="37"/>
      <c r="F40" s="40">
        <v>37590000</v>
      </c>
      <c r="G40" s="38">
        <v>37590000</v>
      </c>
    </row>
    <row r="41" spans="1:7" x14ac:dyDescent="0.2">
      <c r="A41" t="s">
        <v>243</v>
      </c>
      <c r="B41" s="25"/>
      <c r="C41" s="53"/>
      <c r="D41" s="64">
        <v>64990000</v>
      </c>
      <c r="E41" s="37"/>
      <c r="F41" s="40"/>
      <c r="G41" s="40">
        <v>63990000</v>
      </c>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row r="154" spans="3:4" x14ac:dyDescent="0.2">
      <c r="C154" s="60"/>
      <c r="D154"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401A4FB9-7300-482C-896A-81E36ACCFED9}">
            <x14:iconSet custom="1">
              <x14:cfvo type="percent">
                <xm:f>0</xm:f>
              </x14:cfvo>
              <x14:cfvo type="num">
                <xm:f>0</xm:f>
              </x14:cfvo>
              <x14:cfvo type="num">
                <xm:f>0</xm:f>
              </x14:cfvo>
              <x14:cfIcon iconSet="3TrafficLights1" iconId="2"/>
              <x14:cfIcon iconSet="NoIcons" iconId="0"/>
              <x14:cfIcon iconSet="3TrafficLights1" iconId="0"/>
            </x14:iconSet>
          </x14:cfRule>
          <xm:sqref>H9:H41 H7</xm:sqref>
        </x14:conditionalFormatting>
      </x14:conditionalFormattings>
    </ext>
  </extLst>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6D17-6D85-2549-B140-AF2843EF3834}">
  <dimension ref="A1:L153"/>
  <sheetViews>
    <sheetView zoomScale="11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24590000</v>
      </c>
      <c r="F2" s="40">
        <v>24990000</v>
      </c>
      <c r="G2" s="40">
        <v>24990000</v>
      </c>
    </row>
    <row r="3" spans="1:12" x14ac:dyDescent="0.2">
      <c r="A3" t="s">
        <v>130</v>
      </c>
      <c r="B3" s="83"/>
      <c r="C3" s="68">
        <v>31990000</v>
      </c>
      <c r="D3" s="68">
        <v>31990000</v>
      </c>
      <c r="E3" s="72">
        <v>30990000</v>
      </c>
      <c r="F3" s="40">
        <v>31990000</v>
      </c>
      <c r="G3" s="40">
        <v>31990000</v>
      </c>
    </row>
    <row r="4" spans="1:12" x14ac:dyDescent="0.2">
      <c r="A4" t="s">
        <v>131</v>
      </c>
      <c r="B4" s="83"/>
      <c r="C4" s="68">
        <v>34990000</v>
      </c>
      <c r="D4" s="68">
        <v>34990000</v>
      </c>
      <c r="E4" s="72">
        <v>34490000</v>
      </c>
      <c r="F4" s="40">
        <v>34990000</v>
      </c>
      <c r="G4" s="40">
        <v>34990000</v>
      </c>
    </row>
    <row r="5" spans="1:12" x14ac:dyDescent="0.2">
      <c r="A5" t="s">
        <v>132</v>
      </c>
      <c r="B5" s="83"/>
      <c r="C5" s="68">
        <v>37990000</v>
      </c>
      <c r="D5" s="68">
        <v>37990000</v>
      </c>
      <c r="E5" s="72">
        <v>37990000</v>
      </c>
      <c r="F5" s="40">
        <v>37990000</v>
      </c>
      <c r="G5" s="40">
        <v>37990000</v>
      </c>
    </row>
    <row r="6" spans="1:12" x14ac:dyDescent="0.2">
      <c r="A6" t="s">
        <v>133</v>
      </c>
      <c r="B6" s="83"/>
      <c r="C6" s="67">
        <v>15990000</v>
      </c>
      <c r="D6" s="68">
        <v>15990000</v>
      </c>
      <c r="E6" s="72">
        <v>15990000</v>
      </c>
      <c r="F6" s="40">
        <v>15590000</v>
      </c>
      <c r="G6" s="40">
        <v>14990000</v>
      </c>
    </row>
    <row r="7" spans="1:12" x14ac:dyDescent="0.2">
      <c r="A7" t="s">
        <v>134</v>
      </c>
      <c r="B7" s="71"/>
      <c r="C7" s="69">
        <v>18890000</v>
      </c>
      <c r="D7" s="70">
        <v>18890000</v>
      </c>
      <c r="E7" s="72">
        <v>18490000</v>
      </c>
      <c r="F7" s="40">
        <v>18790000</v>
      </c>
      <c r="G7" s="40">
        <v>18590000</v>
      </c>
    </row>
    <row r="8" spans="1:12" x14ac:dyDescent="0.2">
      <c r="A8" t="s">
        <v>135</v>
      </c>
      <c r="B8" s="3"/>
      <c r="C8" s="53">
        <v>21990000</v>
      </c>
      <c r="D8" s="64">
        <v>21990000</v>
      </c>
      <c r="E8" s="40">
        <v>21690000</v>
      </c>
      <c r="F8" s="40">
        <v>21890000</v>
      </c>
      <c r="G8" s="40">
        <v>21690000</v>
      </c>
    </row>
    <row r="9" spans="1:12" x14ac:dyDescent="0.2">
      <c r="A9" t="s">
        <v>136</v>
      </c>
      <c r="B9" s="25"/>
      <c r="C9" s="54">
        <v>25090000</v>
      </c>
      <c r="D9" s="64">
        <v>24990000</v>
      </c>
      <c r="E9" s="40">
        <v>24290000</v>
      </c>
      <c r="F9" s="40">
        <v>24890000</v>
      </c>
      <c r="G9" s="40">
        <v>24590000</v>
      </c>
    </row>
    <row r="10" spans="1:12" x14ac:dyDescent="0.2">
      <c r="A10" t="s">
        <v>137</v>
      </c>
      <c r="B10" s="3"/>
      <c r="C10" s="53">
        <v>30090000</v>
      </c>
      <c r="D10" s="64">
        <v>29990000</v>
      </c>
      <c r="E10" s="40">
        <v>29690000</v>
      </c>
      <c r="F10" s="40">
        <v>29990000</v>
      </c>
      <c r="G10" s="38">
        <v>29790000</v>
      </c>
    </row>
    <row r="11" spans="1:12" x14ac:dyDescent="0.2">
      <c r="A11" t="s">
        <v>102</v>
      </c>
      <c r="B11" s="25"/>
      <c r="C11" s="54">
        <v>15490000</v>
      </c>
      <c r="D11" s="64">
        <v>15290000</v>
      </c>
      <c r="E11" s="25">
        <v>15190000</v>
      </c>
      <c r="F11" s="40">
        <v>15190000</v>
      </c>
      <c r="G11" s="40">
        <v>15090000</v>
      </c>
    </row>
    <row r="12" spans="1:12" x14ac:dyDescent="0.2">
      <c r="A12" t="s">
        <v>103</v>
      </c>
      <c r="B12" s="25"/>
      <c r="C12" s="54">
        <v>18890000</v>
      </c>
      <c r="D12" s="64">
        <v>18790000</v>
      </c>
      <c r="E12" s="25">
        <v>18790000</v>
      </c>
      <c r="F12" s="40">
        <v>18790000</v>
      </c>
      <c r="G12" s="40">
        <v>18490000</v>
      </c>
    </row>
    <row r="13" spans="1:12" x14ac:dyDescent="0.2">
      <c r="A13" t="s">
        <v>40</v>
      </c>
      <c r="B13" s="25"/>
      <c r="C13" s="54">
        <v>12590000</v>
      </c>
      <c r="D13" s="62">
        <v>12490000</v>
      </c>
      <c r="E13" s="25">
        <v>12290000</v>
      </c>
      <c r="F13" s="34">
        <v>12190000</v>
      </c>
      <c r="G13" s="40">
        <v>12190000</v>
      </c>
    </row>
    <row r="14" spans="1:12" x14ac:dyDescent="0.2">
      <c r="A14" t="s">
        <v>37</v>
      </c>
      <c r="B14" s="3"/>
      <c r="C14" s="53">
        <v>11590000</v>
      </c>
      <c r="D14" s="53">
        <v>11490000</v>
      </c>
      <c r="E14" s="40">
        <v>11390000</v>
      </c>
      <c r="F14" s="34">
        <v>11390000</v>
      </c>
      <c r="G14" s="40">
        <v>11190000</v>
      </c>
    </row>
    <row r="15" spans="1:12" x14ac:dyDescent="0.2">
      <c r="A15" t="s">
        <v>138</v>
      </c>
      <c r="B15" s="25"/>
      <c r="C15" s="53">
        <v>13590000</v>
      </c>
      <c r="D15" s="64">
        <v>13590000</v>
      </c>
      <c r="E15" s="25">
        <v>13652000</v>
      </c>
      <c r="F15" s="39">
        <v>13490000</v>
      </c>
      <c r="G15" s="40">
        <v>11590000</v>
      </c>
    </row>
    <row r="16" spans="1:12" x14ac:dyDescent="0.2">
      <c r="A16" t="s">
        <v>139</v>
      </c>
      <c r="B16" s="3"/>
      <c r="C16" s="53">
        <v>9690000</v>
      </c>
      <c r="D16" s="64">
        <v>8490000</v>
      </c>
      <c r="E16" s="25">
        <v>9296000</v>
      </c>
      <c r="F16" s="39">
        <v>9590000</v>
      </c>
      <c r="G16" s="38">
        <v>9190000</v>
      </c>
      <c r="H16" s="26"/>
      <c r="J16" t="s">
        <v>140</v>
      </c>
      <c r="K16" t="s">
        <v>141</v>
      </c>
      <c r="L16" s="35" t="b">
        <v>1</v>
      </c>
    </row>
    <row r="17" spans="1:12" x14ac:dyDescent="0.2">
      <c r="A17" t="s">
        <v>142</v>
      </c>
      <c r="B17" s="3"/>
      <c r="C17" s="53">
        <v>16290000</v>
      </c>
      <c r="D17" s="64">
        <v>16190000</v>
      </c>
      <c r="E17" s="25">
        <v>15830000</v>
      </c>
      <c r="F17" s="39">
        <v>16090000</v>
      </c>
      <c r="G17" s="40">
        <v>15990000</v>
      </c>
      <c r="J17" t="s">
        <v>2</v>
      </c>
      <c r="K17" t="s">
        <v>180</v>
      </c>
      <c r="L17" s="35" t="b">
        <v>1</v>
      </c>
    </row>
    <row r="18" spans="1:12" x14ac:dyDescent="0.2">
      <c r="A18" t="s">
        <v>144</v>
      </c>
      <c r="B18" s="25"/>
      <c r="C18" s="54">
        <v>21590000</v>
      </c>
      <c r="D18" s="64">
        <v>21690000</v>
      </c>
      <c r="E18" s="25">
        <v>20490000</v>
      </c>
      <c r="F18" s="34">
        <v>21690000</v>
      </c>
      <c r="G18" s="40">
        <v>21490000</v>
      </c>
      <c r="J18" t="s">
        <v>6</v>
      </c>
      <c r="K18" t="s">
        <v>145</v>
      </c>
      <c r="L18" s="35" t="b">
        <v>1</v>
      </c>
    </row>
    <row r="19" spans="1:12" x14ac:dyDescent="0.2">
      <c r="A19" t="s">
        <v>146</v>
      </c>
      <c r="B19" s="25"/>
      <c r="C19" s="54">
        <v>27090000</v>
      </c>
      <c r="D19" s="64">
        <v>26890000</v>
      </c>
      <c r="E19" s="25">
        <v>26290000</v>
      </c>
      <c r="F19" s="34">
        <v>26990000</v>
      </c>
      <c r="G19" s="38">
        <v>26590000</v>
      </c>
      <c r="J19" t="s">
        <v>3</v>
      </c>
      <c r="K19" t="s">
        <v>143</v>
      </c>
      <c r="L19" s="35" t="b">
        <v>1</v>
      </c>
    </row>
    <row r="20" spans="1:12" x14ac:dyDescent="0.2">
      <c r="A20" t="s">
        <v>148</v>
      </c>
      <c r="B20" s="3"/>
      <c r="C20" s="53">
        <v>36090000</v>
      </c>
      <c r="D20" s="64">
        <v>35990000</v>
      </c>
      <c r="E20" s="25">
        <v>35290000</v>
      </c>
      <c r="F20" s="39">
        <v>36290000</v>
      </c>
      <c r="G20" s="40">
        <v>33690000</v>
      </c>
      <c r="J20" t="s">
        <v>149</v>
      </c>
      <c r="K20" t="s">
        <v>150</v>
      </c>
      <c r="L20" s="35" t="b">
        <v>1</v>
      </c>
    </row>
    <row r="21" spans="1:12" x14ac:dyDescent="0.2">
      <c r="A21" t="s">
        <v>209</v>
      </c>
      <c r="B21" s="25"/>
      <c r="C21" s="53">
        <v>5790000</v>
      </c>
      <c r="D21" s="64">
        <v>5690000</v>
      </c>
      <c r="E21" s="38">
        <v>5435000</v>
      </c>
      <c r="F21" s="39">
        <v>5590000</v>
      </c>
      <c r="G21" s="3">
        <v>6990000</v>
      </c>
    </row>
    <row r="22" spans="1:12" x14ac:dyDescent="0.2">
      <c r="A22" t="s">
        <v>210</v>
      </c>
      <c r="B22" s="25"/>
      <c r="C22" s="52" t="s">
        <v>31</v>
      </c>
      <c r="D22" s="64">
        <v>6990000</v>
      </c>
      <c r="E22" s="25">
        <v>6920000</v>
      </c>
      <c r="F22" s="39">
        <v>6990000</v>
      </c>
      <c r="G22" s="38">
        <v>8499000</v>
      </c>
    </row>
    <row r="23" spans="1:12" x14ac:dyDescent="0.2">
      <c r="A23" t="s">
        <v>211</v>
      </c>
      <c r="B23" s="25"/>
      <c r="C23" s="53">
        <v>6490000</v>
      </c>
      <c r="D23" s="64">
        <v>6490000</v>
      </c>
      <c r="E23" s="38">
        <v>6326000</v>
      </c>
      <c r="F23" s="39">
        <v>6290000</v>
      </c>
      <c r="G23" s="38">
        <v>7849000</v>
      </c>
    </row>
    <row r="24" spans="1:12" x14ac:dyDescent="0.2">
      <c r="A24" t="s">
        <v>212</v>
      </c>
      <c r="B24" s="25"/>
      <c r="C24" s="52" t="s">
        <v>31</v>
      </c>
      <c r="D24" s="64">
        <v>7790000</v>
      </c>
      <c r="E24" s="25">
        <v>7712000</v>
      </c>
      <c r="F24" s="39">
        <v>7790000</v>
      </c>
      <c r="G24" s="38">
        <v>8490000</v>
      </c>
    </row>
    <row r="25" spans="1:12" x14ac:dyDescent="0.2">
      <c r="A25" t="s">
        <v>195</v>
      </c>
      <c r="B25" s="25"/>
      <c r="C25" s="53">
        <v>10590000</v>
      </c>
      <c r="D25" s="64">
        <v>10490000</v>
      </c>
      <c r="E25" s="38">
        <v>9890000</v>
      </c>
      <c r="F25" s="34">
        <v>10790000</v>
      </c>
      <c r="G25" s="40">
        <v>10390000</v>
      </c>
      <c r="H25" s="26"/>
    </row>
    <row r="26" spans="1:12" x14ac:dyDescent="0.2">
      <c r="A26" t="s">
        <v>196</v>
      </c>
      <c r="B26" s="25"/>
      <c r="C26" s="64" t="s">
        <v>31</v>
      </c>
      <c r="D26" s="64">
        <v>12790000</v>
      </c>
      <c r="E26" s="38">
        <v>12365000</v>
      </c>
      <c r="F26" s="39">
        <v>12990000</v>
      </c>
      <c r="G26" s="40">
        <v>12890000</v>
      </c>
    </row>
    <row r="27" spans="1:12" x14ac:dyDescent="0.2">
      <c r="A27" t="s">
        <v>197</v>
      </c>
      <c r="B27" s="25"/>
      <c r="C27" s="53">
        <v>11390000</v>
      </c>
      <c r="D27" s="64">
        <v>11290000</v>
      </c>
      <c r="E27" s="38">
        <v>10583000</v>
      </c>
      <c r="F27" s="39">
        <v>11290000</v>
      </c>
      <c r="G27" s="40">
        <v>10990000</v>
      </c>
      <c r="H27" s="26"/>
      <c r="I27" s="26"/>
    </row>
    <row r="28" spans="1:12" x14ac:dyDescent="0.2">
      <c r="A28" t="s">
        <v>199</v>
      </c>
      <c r="B28" s="3"/>
      <c r="C28" s="54">
        <v>13690000</v>
      </c>
      <c r="D28" s="64">
        <v>13690000</v>
      </c>
      <c r="E28" s="38">
        <v>13150000</v>
      </c>
      <c r="F28" s="39">
        <v>13890000</v>
      </c>
      <c r="G28" s="40">
        <v>13590000</v>
      </c>
    </row>
    <row r="29" spans="1:12" x14ac:dyDescent="0.2">
      <c r="A29" t="s">
        <v>119</v>
      </c>
      <c r="B29" s="25"/>
      <c r="C29" s="53">
        <v>21890000</v>
      </c>
      <c r="D29" s="64">
        <v>21890000</v>
      </c>
      <c r="E29" s="25">
        <v>21790000</v>
      </c>
      <c r="F29" s="38">
        <v>21290000</v>
      </c>
      <c r="G29" s="40">
        <v>22990000</v>
      </c>
    </row>
    <row r="30" spans="1:12" x14ac:dyDescent="0.2">
      <c r="A30" t="s">
        <v>120</v>
      </c>
      <c r="B30" s="3"/>
      <c r="C30" s="53">
        <v>5590000</v>
      </c>
      <c r="D30" s="64">
        <v>5590000</v>
      </c>
      <c r="E30" s="25">
        <v>5534000</v>
      </c>
      <c r="F30" s="40">
        <v>5590000</v>
      </c>
      <c r="G30" s="40">
        <v>5590000</v>
      </c>
    </row>
    <row r="31" spans="1:12" x14ac:dyDescent="0.2">
      <c r="A31" t="s">
        <v>162</v>
      </c>
      <c r="B31" s="3"/>
      <c r="C31" s="53">
        <v>4690000</v>
      </c>
      <c r="D31" s="64">
        <v>4490000</v>
      </c>
      <c r="E31" s="25">
        <v>4346000</v>
      </c>
      <c r="F31" s="40">
        <v>4590000</v>
      </c>
      <c r="G31" s="40">
        <v>4490000</v>
      </c>
    </row>
    <row r="32" spans="1:12" x14ac:dyDescent="0.2">
      <c r="A32" t="s">
        <v>163</v>
      </c>
      <c r="B32" s="3"/>
      <c r="C32" s="53">
        <v>3390000</v>
      </c>
      <c r="D32" s="64">
        <v>3290000</v>
      </c>
      <c r="E32" s="38">
        <v>3390000</v>
      </c>
      <c r="F32" s="40">
        <v>3390000</v>
      </c>
      <c r="G32" s="40">
        <v>3290000</v>
      </c>
    </row>
    <row r="33" spans="1:7" x14ac:dyDescent="0.2">
      <c r="A33" t="s">
        <v>164</v>
      </c>
      <c r="B33" s="3"/>
      <c r="C33" s="40">
        <v>6790000</v>
      </c>
      <c r="D33" s="64">
        <v>6690000</v>
      </c>
      <c r="E33" s="25"/>
      <c r="F33" s="40"/>
      <c r="G33" s="40">
        <v>6799000</v>
      </c>
    </row>
    <row r="34" spans="1:7" x14ac:dyDescent="0.2">
      <c r="A34" t="s">
        <v>123</v>
      </c>
      <c r="B34" s="3"/>
      <c r="C34" s="54">
        <v>17190000</v>
      </c>
      <c r="D34" s="64" t="s">
        <v>31</v>
      </c>
      <c r="E34" s="37"/>
      <c r="F34" s="39">
        <v>17190000</v>
      </c>
      <c r="G34" s="40">
        <v>16890000</v>
      </c>
    </row>
    <row r="35" spans="1:7" x14ac:dyDescent="0.2">
      <c r="A35" t="s">
        <v>165</v>
      </c>
      <c r="B35" s="25"/>
      <c r="C35" s="54">
        <v>19790000</v>
      </c>
      <c r="D35" s="64">
        <v>19590000</v>
      </c>
      <c r="E35" s="37"/>
      <c r="F35" s="39">
        <v>19790000</v>
      </c>
      <c r="G35" s="40">
        <v>19390000</v>
      </c>
    </row>
    <row r="36" spans="1:7" x14ac:dyDescent="0.2">
      <c r="A36" t="s">
        <v>214</v>
      </c>
      <c r="B36" s="3"/>
      <c r="C36" s="52" t="s">
        <v>31</v>
      </c>
      <c r="D36" s="64">
        <v>23990000</v>
      </c>
      <c r="E36" s="37"/>
      <c r="F36" s="39" t="s">
        <v>31</v>
      </c>
      <c r="G36" s="40">
        <v>25290000</v>
      </c>
    </row>
    <row r="37" spans="1:7" x14ac:dyDescent="0.2">
      <c r="A37" t="s">
        <v>166</v>
      </c>
      <c r="B37" s="3"/>
      <c r="C37" s="53">
        <v>25090000</v>
      </c>
      <c r="D37" s="64">
        <v>24990000</v>
      </c>
      <c r="E37" s="37"/>
      <c r="F37" s="34">
        <v>25090000</v>
      </c>
      <c r="G37" s="40">
        <v>24990000</v>
      </c>
    </row>
    <row r="38" spans="1:7" x14ac:dyDescent="0.2">
      <c r="A38" t="s">
        <v>167</v>
      </c>
      <c r="B38" s="25"/>
      <c r="C38" s="64">
        <v>29490000</v>
      </c>
      <c r="D38" s="64">
        <v>30490000</v>
      </c>
      <c r="E38" s="37"/>
      <c r="F38" s="39">
        <v>29290000</v>
      </c>
      <c r="G38" s="40">
        <v>29290000</v>
      </c>
    </row>
    <row r="39" spans="1:7" x14ac:dyDescent="0.2">
      <c r="A39" t="s">
        <v>168</v>
      </c>
      <c r="B39" s="25"/>
      <c r="C39" s="53">
        <v>38290000</v>
      </c>
      <c r="D39" s="64">
        <v>38190000</v>
      </c>
      <c r="E39" s="37"/>
      <c r="F39" s="40">
        <v>37590000</v>
      </c>
      <c r="G39" s="40">
        <v>37590000</v>
      </c>
    </row>
    <row r="40" spans="1:7" x14ac:dyDescent="0.2">
      <c r="A40" t="s">
        <v>243</v>
      </c>
      <c r="B40" s="25"/>
      <c r="C40" s="53"/>
      <c r="D40" s="64">
        <v>64990000</v>
      </c>
      <c r="E40" s="37"/>
      <c r="F40" s="40"/>
      <c r="G40" s="40">
        <v>63990000</v>
      </c>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5" id="{FAA9DBF9-E81D-BD4D-9E95-2CD907B54745}">
            <x14:iconSet custom="1">
              <x14:cfvo type="percent">
                <xm:f>0</xm:f>
              </x14:cfvo>
              <x14:cfvo type="num">
                <xm:f>0</xm:f>
              </x14:cfvo>
              <x14:cfvo type="num">
                <xm:f>0</xm:f>
              </x14:cfvo>
              <x14:cfIcon iconSet="3TrafficLights1" iconId="2"/>
              <x14:cfIcon iconSet="NoIcons" iconId="0"/>
              <x14:cfIcon iconSet="3TrafficLights1" iconId="0"/>
            </x14:iconSet>
          </x14:cfRule>
          <xm:sqref>H9:H40 H7</xm:sqref>
        </x14:conditionalFormatting>
      </x14:conditionalFormattings>
    </ext>
  </extLst>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81BD-5EC9-4A41-A22D-E1FF4685C17A}">
  <dimension ref="A1:L153"/>
  <sheetViews>
    <sheetView zoomScale="110"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31990000</v>
      </c>
      <c r="D3" s="68">
        <v>31990000</v>
      </c>
      <c r="E3" s="72">
        <v>30990000</v>
      </c>
      <c r="F3" s="40">
        <v>31990000</v>
      </c>
      <c r="G3" s="40">
        <v>31990000</v>
      </c>
    </row>
    <row r="4" spans="1:12" x14ac:dyDescent="0.2">
      <c r="A4" t="s">
        <v>131</v>
      </c>
      <c r="B4" s="83"/>
      <c r="C4" s="68">
        <v>34990000</v>
      </c>
      <c r="D4" s="68">
        <v>34990000</v>
      </c>
      <c r="E4" s="38">
        <v>33990000</v>
      </c>
      <c r="F4" s="40">
        <v>34990000</v>
      </c>
      <c r="G4" s="40">
        <v>34990000</v>
      </c>
    </row>
    <row r="5" spans="1:12" x14ac:dyDescent="0.2">
      <c r="A5" t="s">
        <v>132</v>
      </c>
      <c r="B5" s="83"/>
      <c r="C5" s="68">
        <v>37990000</v>
      </c>
      <c r="D5" s="68">
        <v>37990000</v>
      </c>
      <c r="E5" s="72">
        <v>37990000</v>
      </c>
      <c r="F5" s="40">
        <v>37990000</v>
      </c>
      <c r="G5" s="40">
        <v>37990000</v>
      </c>
    </row>
    <row r="6" spans="1:12" x14ac:dyDescent="0.2">
      <c r="A6" t="s">
        <v>133</v>
      </c>
      <c r="B6" s="83"/>
      <c r="C6" s="67">
        <v>15990000</v>
      </c>
      <c r="D6" s="68">
        <v>15990000</v>
      </c>
      <c r="E6" s="72">
        <v>15790000</v>
      </c>
      <c r="F6" s="40">
        <v>15590000</v>
      </c>
      <c r="G6" s="40">
        <v>14990000</v>
      </c>
    </row>
    <row r="7" spans="1:12" x14ac:dyDescent="0.2">
      <c r="A7" t="s">
        <v>134</v>
      </c>
      <c r="B7" s="71"/>
      <c r="C7" s="74">
        <v>19990000</v>
      </c>
      <c r="D7" s="73">
        <v>19990000</v>
      </c>
      <c r="E7" s="72">
        <v>18490000</v>
      </c>
      <c r="F7" s="38">
        <v>18990000</v>
      </c>
      <c r="G7" s="40">
        <v>18590000</v>
      </c>
    </row>
    <row r="8" spans="1:12" x14ac:dyDescent="0.2">
      <c r="A8" t="s">
        <v>135</v>
      </c>
      <c r="B8" s="3"/>
      <c r="C8" s="54">
        <v>22990000</v>
      </c>
      <c r="D8" s="62">
        <v>22990000</v>
      </c>
      <c r="E8" s="40">
        <v>21890000</v>
      </c>
      <c r="F8" s="38">
        <v>22890000</v>
      </c>
      <c r="G8" s="40">
        <v>21690000</v>
      </c>
    </row>
    <row r="9" spans="1:12" x14ac:dyDescent="0.2">
      <c r="A9" t="s">
        <v>136</v>
      </c>
      <c r="B9" s="25"/>
      <c r="C9" s="54">
        <v>25590000</v>
      </c>
      <c r="D9" s="62">
        <v>25590000</v>
      </c>
      <c r="E9" s="40">
        <v>24290000</v>
      </c>
      <c r="F9" s="38">
        <v>25390000</v>
      </c>
      <c r="G9" s="38">
        <v>25490000</v>
      </c>
      <c r="H9">
        <v>900</v>
      </c>
    </row>
    <row r="10" spans="1:12" x14ac:dyDescent="0.2">
      <c r="A10" t="s">
        <v>137</v>
      </c>
      <c r="B10" s="3"/>
      <c r="C10" s="54">
        <v>30590000</v>
      </c>
      <c r="D10" s="62">
        <v>30490000</v>
      </c>
      <c r="E10" s="40">
        <v>29690000</v>
      </c>
      <c r="F10" s="38">
        <v>30390000</v>
      </c>
      <c r="G10" s="38">
        <v>30390000</v>
      </c>
      <c r="H10">
        <v>600</v>
      </c>
    </row>
    <row r="11" spans="1:12" x14ac:dyDescent="0.2">
      <c r="A11" t="s">
        <v>102</v>
      </c>
      <c r="B11" s="25"/>
      <c r="C11" s="54">
        <v>15990000</v>
      </c>
      <c r="D11" s="62">
        <v>15990000</v>
      </c>
      <c r="E11" s="25">
        <v>15190000</v>
      </c>
      <c r="F11" s="38">
        <v>15990000</v>
      </c>
      <c r="G11" s="38">
        <v>15990000</v>
      </c>
      <c r="H11">
        <v>900</v>
      </c>
    </row>
    <row r="12" spans="1:12" x14ac:dyDescent="0.2">
      <c r="A12" t="s">
        <v>103</v>
      </c>
      <c r="B12" s="25"/>
      <c r="C12" s="54">
        <v>19590000</v>
      </c>
      <c r="D12" s="62">
        <v>18890000</v>
      </c>
      <c r="E12" s="25">
        <v>18490000</v>
      </c>
      <c r="F12" s="40">
        <v>18790000</v>
      </c>
      <c r="G12" s="40">
        <v>18490000</v>
      </c>
    </row>
    <row r="13" spans="1:12" x14ac:dyDescent="0.2">
      <c r="A13" t="s">
        <v>40</v>
      </c>
      <c r="B13" s="25"/>
      <c r="C13" s="54">
        <v>12990000</v>
      </c>
      <c r="D13" s="62">
        <v>12990000</v>
      </c>
      <c r="E13" s="25">
        <v>12490000</v>
      </c>
      <c r="F13" s="34">
        <v>12990000</v>
      </c>
      <c r="G13" s="40">
        <v>12190000</v>
      </c>
    </row>
    <row r="14" spans="1:12" x14ac:dyDescent="0.2">
      <c r="A14" t="s">
        <v>37</v>
      </c>
      <c r="B14" s="3"/>
      <c r="C14" s="54">
        <v>11990000</v>
      </c>
      <c r="D14" s="54">
        <v>11890000</v>
      </c>
      <c r="E14" s="40">
        <v>11290000</v>
      </c>
      <c r="F14" s="34">
        <v>11890000</v>
      </c>
      <c r="G14" s="40">
        <v>11190000</v>
      </c>
    </row>
    <row r="15" spans="1:12" x14ac:dyDescent="0.2">
      <c r="A15" t="s">
        <v>138</v>
      </c>
      <c r="B15" s="25"/>
      <c r="C15" s="53">
        <v>13590000</v>
      </c>
      <c r="D15" s="64">
        <v>13590000</v>
      </c>
      <c r="E15" s="25">
        <v>13652000</v>
      </c>
      <c r="F15" s="39">
        <v>13390000</v>
      </c>
      <c r="G15" s="40">
        <v>11590000</v>
      </c>
    </row>
    <row r="16" spans="1:12" x14ac:dyDescent="0.2">
      <c r="A16" t="s">
        <v>139</v>
      </c>
      <c r="B16" s="3"/>
      <c r="C16" s="53">
        <v>9690000</v>
      </c>
      <c r="D16" s="62">
        <v>9590000</v>
      </c>
      <c r="E16" s="38">
        <v>9390000</v>
      </c>
      <c r="F16" s="39">
        <v>9590000</v>
      </c>
      <c r="G16" s="40">
        <v>9190000</v>
      </c>
      <c r="H16" s="26"/>
      <c r="J16" t="s">
        <v>140</v>
      </c>
      <c r="K16" t="s">
        <v>141</v>
      </c>
      <c r="L16" s="35" t="b">
        <v>1</v>
      </c>
    </row>
    <row r="17" spans="1:12" x14ac:dyDescent="0.2">
      <c r="A17" t="s">
        <v>142</v>
      </c>
      <c r="B17" s="3"/>
      <c r="C17" s="53">
        <v>16290000</v>
      </c>
      <c r="D17" s="64">
        <v>16190000</v>
      </c>
      <c r="E17" s="38">
        <v>15790000</v>
      </c>
      <c r="F17" s="39">
        <v>16090000</v>
      </c>
      <c r="G17" s="40">
        <v>15990000</v>
      </c>
      <c r="J17" t="s">
        <v>2</v>
      </c>
      <c r="K17" t="s">
        <v>180</v>
      </c>
      <c r="L17" s="35" t="b">
        <v>1</v>
      </c>
    </row>
    <row r="18" spans="1:12" x14ac:dyDescent="0.2">
      <c r="A18" t="s">
        <v>144</v>
      </c>
      <c r="B18" s="25"/>
      <c r="C18" s="54">
        <v>21590000</v>
      </c>
      <c r="D18" s="64">
        <v>21690000</v>
      </c>
      <c r="E18" s="25">
        <v>20490000</v>
      </c>
      <c r="F18" s="39">
        <v>21690000</v>
      </c>
      <c r="G18" s="40">
        <v>21490000</v>
      </c>
      <c r="J18" t="s">
        <v>6</v>
      </c>
      <c r="K18" t="s">
        <v>145</v>
      </c>
      <c r="L18" s="35" t="b">
        <v>1</v>
      </c>
    </row>
    <row r="19" spans="1:12" x14ac:dyDescent="0.2">
      <c r="A19" t="s">
        <v>146</v>
      </c>
      <c r="B19" s="25"/>
      <c r="C19" s="54">
        <v>27090000</v>
      </c>
      <c r="D19" s="62">
        <v>27190000</v>
      </c>
      <c r="E19" s="38">
        <v>26490000</v>
      </c>
      <c r="F19" s="34">
        <v>27490000</v>
      </c>
      <c r="G19" s="38">
        <v>27390000</v>
      </c>
      <c r="H19">
        <v>800</v>
      </c>
      <c r="J19" t="s">
        <v>3</v>
      </c>
      <c r="K19" t="s">
        <v>143</v>
      </c>
      <c r="L19" s="35" t="b">
        <v>1</v>
      </c>
    </row>
    <row r="20" spans="1:12" x14ac:dyDescent="0.2">
      <c r="A20" t="s">
        <v>148</v>
      </c>
      <c r="B20" s="3"/>
      <c r="C20" s="53">
        <v>36090000</v>
      </c>
      <c r="D20" s="62">
        <v>36290000</v>
      </c>
      <c r="E20" s="38">
        <v>35490000</v>
      </c>
      <c r="F20" s="34">
        <v>35890000</v>
      </c>
      <c r="G20" s="40">
        <v>33690000</v>
      </c>
      <c r="J20" t="s">
        <v>149</v>
      </c>
      <c r="K20" t="s">
        <v>150</v>
      </c>
      <c r="L20" s="35" t="b">
        <v>1</v>
      </c>
    </row>
    <row r="21" spans="1:12" x14ac:dyDescent="0.2">
      <c r="A21" t="s">
        <v>209</v>
      </c>
      <c r="B21" s="25"/>
      <c r="C21" s="53">
        <v>5790000</v>
      </c>
      <c r="D21" s="64">
        <v>5690000</v>
      </c>
      <c r="E21" s="38">
        <v>5490000</v>
      </c>
      <c r="F21" s="39">
        <v>5590000</v>
      </c>
      <c r="G21" s="40">
        <v>6990000</v>
      </c>
    </row>
    <row r="22" spans="1:12" x14ac:dyDescent="0.2">
      <c r="A22" t="s">
        <v>210</v>
      </c>
      <c r="B22" s="25"/>
      <c r="C22" s="52" t="s">
        <v>31</v>
      </c>
      <c r="D22" s="64">
        <v>6990000</v>
      </c>
      <c r="E22" s="38">
        <v>6990000</v>
      </c>
      <c r="F22" s="39">
        <v>6990000</v>
      </c>
      <c r="G22" s="40">
        <v>8499000</v>
      </c>
    </row>
    <row r="23" spans="1:12" x14ac:dyDescent="0.2">
      <c r="A23" t="s">
        <v>211</v>
      </c>
      <c r="B23" s="25"/>
      <c r="C23" s="53">
        <v>6490000</v>
      </c>
      <c r="D23" s="64">
        <v>6490000</v>
      </c>
      <c r="E23" s="38">
        <v>6390000</v>
      </c>
      <c r="F23" s="39">
        <v>6290000</v>
      </c>
      <c r="G23" s="40">
        <v>7849000</v>
      </c>
    </row>
    <row r="24" spans="1:12" x14ac:dyDescent="0.2">
      <c r="A24" t="s">
        <v>212</v>
      </c>
      <c r="B24" s="25"/>
      <c r="C24" s="52" t="s">
        <v>31</v>
      </c>
      <c r="D24" s="64">
        <v>7790000</v>
      </c>
      <c r="E24" s="38">
        <v>7790000</v>
      </c>
      <c r="F24" s="39">
        <v>7790000</v>
      </c>
      <c r="G24" s="40">
        <v>8490000</v>
      </c>
    </row>
    <row r="25" spans="1:12" x14ac:dyDescent="0.2">
      <c r="A25" t="s">
        <v>195</v>
      </c>
      <c r="B25" s="25"/>
      <c r="C25" s="53">
        <v>10590000</v>
      </c>
      <c r="D25" s="64">
        <v>10490000</v>
      </c>
      <c r="E25" s="38">
        <v>9990000</v>
      </c>
      <c r="F25" s="34">
        <v>10190000</v>
      </c>
      <c r="G25" s="40">
        <v>10390000</v>
      </c>
      <c r="H25" s="26"/>
    </row>
    <row r="26" spans="1:12" x14ac:dyDescent="0.2">
      <c r="A26" t="s">
        <v>196</v>
      </c>
      <c r="B26" s="25"/>
      <c r="C26" s="64" t="s">
        <v>31</v>
      </c>
      <c r="D26" s="64">
        <v>12790000</v>
      </c>
      <c r="E26" s="38">
        <v>12490000</v>
      </c>
      <c r="F26" s="39">
        <v>12990000</v>
      </c>
      <c r="G26" s="40">
        <v>12890000</v>
      </c>
    </row>
    <row r="27" spans="1:12" x14ac:dyDescent="0.2">
      <c r="A27" t="s">
        <v>197</v>
      </c>
      <c r="B27" s="25"/>
      <c r="C27" s="53">
        <v>11390000</v>
      </c>
      <c r="D27" s="64">
        <v>11290000</v>
      </c>
      <c r="E27" s="38">
        <v>10690000</v>
      </c>
      <c r="F27" s="39">
        <v>11290000</v>
      </c>
      <c r="G27" s="40">
        <v>10990000</v>
      </c>
      <c r="H27" s="26"/>
      <c r="I27" s="26"/>
    </row>
    <row r="28" spans="1:12" x14ac:dyDescent="0.2">
      <c r="A28" t="s">
        <v>199</v>
      </c>
      <c r="B28" s="3"/>
      <c r="C28" s="54">
        <v>13690000</v>
      </c>
      <c r="D28" s="64">
        <v>13690000</v>
      </c>
      <c r="E28" s="38">
        <v>13290000</v>
      </c>
      <c r="F28" s="39">
        <v>13890000</v>
      </c>
      <c r="G28" s="40">
        <v>13590000</v>
      </c>
    </row>
    <row r="29" spans="1:12" x14ac:dyDescent="0.2">
      <c r="A29" t="s">
        <v>119</v>
      </c>
      <c r="B29" s="25"/>
      <c r="C29" s="53">
        <v>21890000</v>
      </c>
      <c r="D29" s="64">
        <v>21890000</v>
      </c>
      <c r="E29" s="38">
        <v>20990000</v>
      </c>
      <c r="F29" s="40">
        <v>21290000</v>
      </c>
      <c r="G29" s="40">
        <v>22990000</v>
      </c>
    </row>
    <row r="30" spans="1:12" x14ac:dyDescent="0.2">
      <c r="A30" t="s">
        <v>120</v>
      </c>
      <c r="B30" s="3"/>
      <c r="C30" s="53">
        <v>5590000</v>
      </c>
      <c r="D30" s="64">
        <v>5590000</v>
      </c>
      <c r="E30" s="38">
        <v>5590000</v>
      </c>
      <c r="F30" s="40">
        <v>5590000</v>
      </c>
      <c r="G30" s="40">
        <v>5590000</v>
      </c>
    </row>
    <row r="31" spans="1:12" x14ac:dyDescent="0.2">
      <c r="A31" t="s">
        <v>162</v>
      </c>
      <c r="B31" s="3"/>
      <c r="C31" s="53">
        <v>4690000</v>
      </c>
      <c r="D31" s="62">
        <v>4790000</v>
      </c>
      <c r="E31" s="38">
        <v>4390000</v>
      </c>
      <c r="F31" s="38">
        <v>4790000</v>
      </c>
      <c r="G31" s="40">
        <v>4490000</v>
      </c>
    </row>
    <row r="32" spans="1:12" x14ac:dyDescent="0.2">
      <c r="A32" t="s">
        <v>163</v>
      </c>
      <c r="B32" s="3"/>
      <c r="C32" s="53">
        <v>3390000</v>
      </c>
      <c r="D32" s="62">
        <v>3590000</v>
      </c>
      <c r="E32" s="38">
        <v>3390000</v>
      </c>
      <c r="F32" s="38">
        <v>3590000</v>
      </c>
      <c r="G32" s="40">
        <v>3290000</v>
      </c>
    </row>
    <row r="33" spans="1:8" x14ac:dyDescent="0.2">
      <c r="A33" t="s">
        <v>164</v>
      </c>
      <c r="B33" s="3"/>
      <c r="C33" s="40">
        <v>6790000</v>
      </c>
      <c r="D33" s="62">
        <v>6790000</v>
      </c>
      <c r="E33" s="25">
        <v>6790000</v>
      </c>
      <c r="F33" s="25">
        <v>6790000</v>
      </c>
      <c r="G33" s="40">
        <v>6799000</v>
      </c>
    </row>
    <row r="34" spans="1:8" x14ac:dyDescent="0.2">
      <c r="A34" t="s">
        <v>123</v>
      </c>
      <c r="B34" s="3"/>
      <c r="C34" s="54">
        <v>17190000</v>
      </c>
      <c r="D34" s="64" t="s">
        <v>31</v>
      </c>
      <c r="E34" s="37"/>
      <c r="F34" s="39">
        <v>17190000</v>
      </c>
      <c r="G34" s="40">
        <v>16890000</v>
      </c>
    </row>
    <row r="35" spans="1:8" x14ac:dyDescent="0.2">
      <c r="A35" t="s">
        <v>165</v>
      </c>
      <c r="B35" s="25"/>
      <c r="C35" s="54">
        <v>19790000</v>
      </c>
      <c r="D35" s="62">
        <v>19890000</v>
      </c>
      <c r="E35" s="37"/>
      <c r="F35" s="39">
        <v>19790000</v>
      </c>
      <c r="G35" s="40">
        <v>19390000</v>
      </c>
    </row>
    <row r="36" spans="1:8" x14ac:dyDescent="0.2">
      <c r="A36" t="s">
        <v>214</v>
      </c>
      <c r="B36" s="3"/>
      <c r="C36" s="52" t="s">
        <v>31</v>
      </c>
      <c r="D36" s="64">
        <v>23990000</v>
      </c>
      <c r="E36" s="37"/>
      <c r="F36" s="39" t="s">
        <v>31</v>
      </c>
      <c r="G36" s="40">
        <v>25290000</v>
      </c>
    </row>
    <row r="37" spans="1:8" x14ac:dyDescent="0.2">
      <c r="A37" t="s">
        <v>166</v>
      </c>
      <c r="B37" s="3"/>
      <c r="C37" s="53">
        <v>25090000</v>
      </c>
      <c r="D37" s="62">
        <v>25090000</v>
      </c>
      <c r="E37" s="37"/>
      <c r="F37" s="39">
        <v>25090000</v>
      </c>
      <c r="G37" s="38">
        <v>25090000</v>
      </c>
      <c r="H37">
        <v>100</v>
      </c>
    </row>
    <row r="38" spans="1:8" x14ac:dyDescent="0.2">
      <c r="A38" t="s">
        <v>167</v>
      </c>
      <c r="B38" s="25"/>
      <c r="C38" s="64">
        <v>29490000</v>
      </c>
      <c r="D38" s="64">
        <v>30490000</v>
      </c>
      <c r="E38" s="37"/>
      <c r="F38" s="39">
        <v>29290000</v>
      </c>
      <c r="G38" s="40">
        <v>29290000</v>
      </c>
    </row>
    <row r="39" spans="1:8" x14ac:dyDescent="0.2">
      <c r="A39" t="s">
        <v>168</v>
      </c>
      <c r="B39" s="25"/>
      <c r="C39" s="53">
        <v>38290000</v>
      </c>
      <c r="D39" s="62">
        <v>37790000</v>
      </c>
      <c r="E39" s="37"/>
      <c r="F39" s="40">
        <v>37590000</v>
      </c>
      <c r="G39" s="40">
        <v>37590000</v>
      </c>
    </row>
    <row r="40" spans="1:8" x14ac:dyDescent="0.2">
      <c r="A40" t="s">
        <v>243</v>
      </c>
      <c r="B40" s="25"/>
      <c r="C40" s="53"/>
      <c r="D40" s="64">
        <v>64990000</v>
      </c>
      <c r="E40" s="37"/>
      <c r="F40" s="40"/>
      <c r="G40" s="40">
        <v>63990000</v>
      </c>
    </row>
    <row r="41" spans="1:8" x14ac:dyDescent="0.2">
      <c r="C41" s="60"/>
      <c r="D41" s="60"/>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018F78AD-6609-354F-9256-C5AF2D5634DE}">
            <x14:iconSet custom="1">
              <x14:cfvo type="percent">
                <xm:f>0</xm:f>
              </x14:cfvo>
              <x14:cfvo type="num">
                <xm:f>0</xm:f>
              </x14:cfvo>
              <x14:cfvo type="num">
                <xm:f>0</xm:f>
              </x14:cfvo>
              <x14:cfIcon iconSet="3TrafficLights1" iconId="2"/>
              <x14:cfIcon iconSet="NoIcons" iconId="0"/>
              <x14:cfIcon iconSet="3TrafficLights1" iconId="0"/>
            </x14:iconSet>
          </x14:cfRule>
          <xm:sqref>H9:H40 H7</xm:sqref>
        </x14:conditionalFormatting>
      </x14:conditionalFormattings>
    </ext>
  </extLst>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4F02-2E78-4DFE-880F-A1625C0F4582}">
  <dimension ref="A1:L153"/>
  <sheetViews>
    <sheetView zoomScale="8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31990000</v>
      </c>
      <c r="D3" s="68">
        <v>31990000</v>
      </c>
      <c r="E3" s="72">
        <v>30990000</v>
      </c>
      <c r="F3" s="40">
        <v>31990000</v>
      </c>
      <c r="G3" s="40">
        <v>30990000</v>
      </c>
    </row>
    <row r="4" spans="1:12" x14ac:dyDescent="0.2">
      <c r="A4" t="s">
        <v>131</v>
      </c>
      <c r="B4" s="83"/>
      <c r="C4" s="68">
        <v>34990000</v>
      </c>
      <c r="D4" s="68">
        <v>34990000</v>
      </c>
      <c r="E4" s="72">
        <v>33990000</v>
      </c>
      <c r="F4" s="40">
        <v>34990000</v>
      </c>
      <c r="G4" s="40">
        <v>34990000</v>
      </c>
    </row>
    <row r="5" spans="1:12" x14ac:dyDescent="0.2">
      <c r="A5" t="s">
        <v>132</v>
      </c>
      <c r="B5" s="83"/>
      <c r="C5" s="68">
        <v>37990000</v>
      </c>
      <c r="D5" s="68">
        <v>37990000</v>
      </c>
      <c r="E5" s="72">
        <v>37990000</v>
      </c>
      <c r="F5" s="40">
        <v>37990000</v>
      </c>
      <c r="G5" s="40">
        <v>37990000</v>
      </c>
    </row>
    <row r="6" spans="1:12" x14ac:dyDescent="0.2">
      <c r="A6" t="s">
        <v>133</v>
      </c>
      <c r="B6" s="83"/>
      <c r="C6" s="67">
        <v>15990000</v>
      </c>
      <c r="D6" s="68">
        <v>15990000</v>
      </c>
      <c r="E6" s="72">
        <v>15790000</v>
      </c>
      <c r="F6" s="40">
        <v>15590000</v>
      </c>
      <c r="G6" s="40">
        <v>14990000</v>
      </c>
    </row>
    <row r="7" spans="1:12" x14ac:dyDescent="0.2">
      <c r="A7" t="s">
        <v>134</v>
      </c>
      <c r="B7" s="71"/>
      <c r="C7" s="74">
        <v>20990000</v>
      </c>
      <c r="D7" s="73">
        <v>20990000</v>
      </c>
      <c r="E7" s="72">
        <v>18490000</v>
      </c>
      <c r="F7" s="40">
        <v>18990000</v>
      </c>
      <c r="G7" s="40">
        <v>21290000</v>
      </c>
      <c r="H7" s="75"/>
    </row>
    <row r="8" spans="1:12" x14ac:dyDescent="0.2">
      <c r="A8" t="s">
        <v>135</v>
      </c>
      <c r="B8" s="3"/>
      <c r="C8" s="54">
        <v>23990000</v>
      </c>
      <c r="D8" s="62">
        <v>23990000</v>
      </c>
      <c r="E8" s="40">
        <v>21890000</v>
      </c>
      <c r="F8" s="40">
        <v>22890000</v>
      </c>
      <c r="G8" s="40">
        <v>25090000</v>
      </c>
      <c r="H8" s="75"/>
    </row>
    <row r="9" spans="1:12" x14ac:dyDescent="0.2">
      <c r="A9" t="s">
        <v>136</v>
      </c>
      <c r="B9" s="25"/>
      <c r="C9" s="53">
        <v>25590000</v>
      </c>
      <c r="D9" s="64">
        <v>25590000</v>
      </c>
      <c r="E9" s="40">
        <v>24290000</v>
      </c>
      <c r="F9" s="38">
        <v>25590000</v>
      </c>
      <c r="G9" s="38">
        <v>24990000</v>
      </c>
    </row>
    <row r="10" spans="1:12" x14ac:dyDescent="0.2">
      <c r="A10" t="s">
        <v>137</v>
      </c>
      <c r="B10" s="3"/>
      <c r="C10" s="53">
        <v>30590000</v>
      </c>
      <c r="D10" s="62">
        <v>30490000</v>
      </c>
      <c r="E10" s="40">
        <v>29690000</v>
      </c>
      <c r="F10" s="40">
        <v>30590000</v>
      </c>
      <c r="G10" s="38">
        <v>30490000</v>
      </c>
    </row>
    <row r="11" spans="1:12" x14ac:dyDescent="0.2">
      <c r="A11" t="s">
        <v>102</v>
      </c>
      <c r="B11" s="25"/>
      <c r="C11" s="54">
        <v>16990000</v>
      </c>
      <c r="D11" s="62">
        <v>16990000</v>
      </c>
      <c r="E11" s="25">
        <v>15190000</v>
      </c>
      <c r="F11" s="40">
        <v>15990000</v>
      </c>
      <c r="G11" s="38">
        <v>16890000</v>
      </c>
    </row>
    <row r="12" spans="1:12" x14ac:dyDescent="0.2">
      <c r="A12" t="s">
        <v>103</v>
      </c>
      <c r="B12" s="25"/>
      <c r="C12" s="53">
        <v>19590000</v>
      </c>
      <c r="D12" s="62">
        <v>19590000</v>
      </c>
      <c r="E12" s="25">
        <v>18490000</v>
      </c>
      <c r="F12" s="38">
        <v>17990000</v>
      </c>
      <c r="G12" s="40">
        <v>18490000</v>
      </c>
    </row>
    <row r="13" spans="1:12" x14ac:dyDescent="0.2">
      <c r="A13" t="s">
        <v>40</v>
      </c>
      <c r="B13" s="25"/>
      <c r="C13" s="54">
        <v>13990000</v>
      </c>
      <c r="D13" s="62">
        <v>13990000</v>
      </c>
      <c r="E13" s="25">
        <v>12490000</v>
      </c>
      <c r="F13" s="34">
        <v>13990000</v>
      </c>
      <c r="G13" s="40">
        <v>12190000</v>
      </c>
    </row>
    <row r="14" spans="1:12" x14ac:dyDescent="0.2">
      <c r="A14" t="s">
        <v>37</v>
      </c>
      <c r="B14" s="3"/>
      <c r="C14" s="54">
        <v>12590000</v>
      </c>
      <c r="D14" s="54">
        <v>12590000</v>
      </c>
      <c r="E14" s="40">
        <v>11290000</v>
      </c>
      <c r="F14" s="34">
        <v>12390000</v>
      </c>
      <c r="G14" s="40">
        <v>11190000</v>
      </c>
    </row>
    <row r="15" spans="1:12" x14ac:dyDescent="0.2">
      <c r="A15" t="s">
        <v>138</v>
      </c>
      <c r="B15" s="25"/>
      <c r="C15" s="53">
        <v>13590000</v>
      </c>
      <c r="D15" s="64">
        <v>13590000</v>
      </c>
      <c r="E15" s="25">
        <v>13790000</v>
      </c>
      <c r="F15" s="39">
        <v>13390000</v>
      </c>
      <c r="G15" s="40">
        <v>11590000</v>
      </c>
    </row>
    <row r="16" spans="1:12" x14ac:dyDescent="0.2">
      <c r="A16" t="s">
        <v>139</v>
      </c>
      <c r="B16" s="3"/>
      <c r="C16" s="53">
        <v>9690000</v>
      </c>
      <c r="D16" s="62">
        <v>8490000</v>
      </c>
      <c r="E16" s="25">
        <v>9390000</v>
      </c>
      <c r="F16" s="39">
        <v>9590000</v>
      </c>
      <c r="G16" s="40">
        <v>9190000</v>
      </c>
      <c r="H16" s="26"/>
      <c r="J16" t="s">
        <v>140</v>
      </c>
      <c r="K16" t="s">
        <v>141</v>
      </c>
      <c r="L16" s="35" t="b">
        <v>1</v>
      </c>
    </row>
    <row r="17" spans="1:12" x14ac:dyDescent="0.2">
      <c r="A17" t="s">
        <v>142</v>
      </c>
      <c r="B17" s="3"/>
      <c r="C17" s="53">
        <v>16290000</v>
      </c>
      <c r="D17" s="64">
        <v>16190000</v>
      </c>
      <c r="E17" s="25">
        <v>15790000</v>
      </c>
      <c r="F17" s="39">
        <v>16190000</v>
      </c>
      <c r="G17" s="40">
        <v>15990000</v>
      </c>
      <c r="J17" t="s">
        <v>2</v>
      </c>
      <c r="K17" t="s">
        <v>180</v>
      </c>
      <c r="L17" s="35" t="b">
        <v>1</v>
      </c>
    </row>
    <row r="18" spans="1:12" x14ac:dyDescent="0.2">
      <c r="A18" t="s">
        <v>144</v>
      </c>
      <c r="B18" s="25"/>
      <c r="C18" s="54">
        <v>21690000</v>
      </c>
      <c r="D18" s="64">
        <v>21690000</v>
      </c>
      <c r="E18" s="25">
        <v>20490000</v>
      </c>
      <c r="F18" s="39">
        <v>21690000</v>
      </c>
      <c r="G18" s="40">
        <v>21490000</v>
      </c>
      <c r="J18" t="s">
        <v>6</v>
      </c>
      <c r="K18" t="s">
        <v>145</v>
      </c>
      <c r="L18" s="35" t="b">
        <v>1</v>
      </c>
    </row>
    <row r="19" spans="1:12" x14ac:dyDescent="0.2">
      <c r="A19" t="s">
        <v>146</v>
      </c>
      <c r="B19" s="25"/>
      <c r="C19" s="54">
        <v>27290000</v>
      </c>
      <c r="D19" s="64">
        <v>27190000</v>
      </c>
      <c r="E19" s="25">
        <v>26490000</v>
      </c>
      <c r="F19" s="39">
        <v>27290000</v>
      </c>
      <c r="G19" s="40">
        <v>27390000</v>
      </c>
      <c r="J19" t="s">
        <v>3</v>
      </c>
      <c r="K19" t="s">
        <v>143</v>
      </c>
      <c r="L19" s="35" t="b">
        <v>1</v>
      </c>
    </row>
    <row r="20" spans="1:12" x14ac:dyDescent="0.2">
      <c r="A20" t="s">
        <v>148</v>
      </c>
      <c r="B20" s="3"/>
      <c r="C20" s="53">
        <v>36090000</v>
      </c>
      <c r="D20" s="64">
        <v>36290000</v>
      </c>
      <c r="E20" s="25">
        <v>35490000</v>
      </c>
      <c r="F20" s="39">
        <v>35890000</v>
      </c>
      <c r="G20" s="40">
        <v>33690000</v>
      </c>
      <c r="J20" t="s">
        <v>149</v>
      </c>
      <c r="K20" t="s">
        <v>150</v>
      </c>
      <c r="L20" s="35" t="b">
        <v>1</v>
      </c>
    </row>
    <row r="21" spans="1:12" x14ac:dyDescent="0.2">
      <c r="A21" t="s">
        <v>209</v>
      </c>
      <c r="B21" s="25"/>
      <c r="C21" s="53">
        <v>5790000</v>
      </c>
      <c r="D21" s="64">
        <v>5690000</v>
      </c>
      <c r="E21" s="25">
        <v>5490000</v>
      </c>
      <c r="F21" s="39">
        <v>5590000</v>
      </c>
      <c r="G21" s="39">
        <v>5590000</v>
      </c>
    </row>
    <row r="22" spans="1:12" x14ac:dyDescent="0.2">
      <c r="A22" t="s">
        <v>210</v>
      </c>
      <c r="B22" s="25"/>
      <c r="C22" s="52" t="s">
        <v>31</v>
      </c>
      <c r="D22" s="64">
        <v>6990000</v>
      </c>
      <c r="E22" s="25">
        <v>6990000</v>
      </c>
      <c r="F22" s="39">
        <v>6990000</v>
      </c>
      <c r="G22" s="39">
        <v>6590000</v>
      </c>
    </row>
    <row r="23" spans="1:12" x14ac:dyDescent="0.2">
      <c r="A23" t="s">
        <v>211</v>
      </c>
      <c r="B23" s="25"/>
      <c r="C23" s="53">
        <v>6490000</v>
      </c>
      <c r="D23" s="64">
        <v>6490000</v>
      </c>
      <c r="E23" s="25">
        <v>6390000</v>
      </c>
      <c r="F23" s="39">
        <v>6290000</v>
      </c>
      <c r="G23" s="40">
        <v>7849000</v>
      </c>
    </row>
    <row r="24" spans="1:12" x14ac:dyDescent="0.2">
      <c r="A24" t="s">
        <v>212</v>
      </c>
      <c r="B24" s="25"/>
      <c r="C24" s="52" t="s">
        <v>31</v>
      </c>
      <c r="D24" s="64">
        <v>7790000</v>
      </c>
      <c r="E24" s="25">
        <v>7790000</v>
      </c>
      <c r="F24" s="39">
        <v>7790000</v>
      </c>
      <c r="G24" s="40">
        <v>8490000</v>
      </c>
    </row>
    <row r="25" spans="1:12" x14ac:dyDescent="0.2">
      <c r="A25" t="s">
        <v>195</v>
      </c>
      <c r="B25" s="25"/>
      <c r="C25" s="53">
        <v>10590000</v>
      </c>
      <c r="D25" s="64">
        <v>10490000</v>
      </c>
      <c r="E25" s="25">
        <v>9990000</v>
      </c>
      <c r="F25" s="39">
        <v>10190000</v>
      </c>
      <c r="G25" s="40">
        <v>10390000</v>
      </c>
      <c r="H25" s="26"/>
    </row>
    <row r="26" spans="1:12" x14ac:dyDescent="0.2">
      <c r="A26" t="s">
        <v>196</v>
      </c>
      <c r="B26" s="25"/>
      <c r="C26" s="64" t="s">
        <v>31</v>
      </c>
      <c r="D26" s="64">
        <v>12790000</v>
      </c>
      <c r="E26" s="25">
        <v>12490000</v>
      </c>
      <c r="F26" s="39">
        <v>12990000</v>
      </c>
      <c r="G26" s="40">
        <v>12890000</v>
      </c>
    </row>
    <row r="27" spans="1:12" x14ac:dyDescent="0.2">
      <c r="A27" t="s">
        <v>197</v>
      </c>
      <c r="B27" s="25"/>
      <c r="C27" s="53">
        <v>11390000</v>
      </c>
      <c r="D27" s="64">
        <v>11290000</v>
      </c>
      <c r="E27" s="25">
        <v>10690000</v>
      </c>
      <c r="F27" s="39">
        <v>11290000</v>
      </c>
      <c r="G27" s="40">
        <v>10990000</v>
      </c>
      <c r="H27" s="26"/>
      <c r="I27" s="26"/>
    </row>
    <row r="28" spans="1:12" x14ac:dyDescent="0.2">
      <c r="A28" t="s">
        <v>199</v>
      </c>
      <c r="B28" s="3"/>
      <c r="C28" s="53">
        <v>13690000</v>
      </c>
      <c r="D28" s="64">
        <v>13690000</v>
      </c>
      <c r="E28" s="25">
        <v>13290000</v>
      </c>
      <c r="F28" s="39">
        <v>13890000</v>
      </c>
      <c r="G28" s="40">
        <v>13590000</v>
      </c>
    </row>
    <row r="29" spans="1:12" x14ac:dyDescent="0.2">
      <c r="A29" t="s">
        <v>119</v>
      </c>
      <c r="B29" s="25"/>
      <c r="C29" s="53">
        <v>21890000</v>
      </c>
      <c r="D29" s="64">
        <v>21890000</v>
      </c>
      <c r="E29" s="25">
        <v>20990000</v>
      </c>
      <c r="F29" s="40">
        <v>21290000</v>
      </c>
      <c r="G29" s="40">
        <v>22990000</v>
      </c>
    </row>
    <row r="30" spans="1:12" x14ac:dyDescent="0.2">
      <c r="A30" t="s">
        <v>120</v>
      </c>
      <c r="B30" s="3"/>
      <c r="C30" s="53">
        <v>5590000</v>
      </c>
      <c r="D30" s="64">
        <v>5590000</v>
      </c>
      <c r="E30" s="25">
        <v>5590000</v>
      </c>
      <c r="F30" s="40">
        <v>5590000</v>
      </c>
      <c r="G30" s="40">
        <v>5590000</v>
      </c>
    </row>
    <row r="31" spans="1:12" x14ac:dyDescent="0.2">
      <c r="A31" t="s">
        <v>162</v>
      </c>
      <c r="B31" s="3"/>
      <c r="C31" s="53">
        <v>4690000</v>
      </c>
      <c r="D31" s="64">
        <v>4790000</v>
      </c>
      <c r="E31" s="25">
        <v>4390000</v>
      </c>
      <c r="F31" s="40">
        <v>4790000</v>
      </c>
      <c r="G31" s="40">
        <v>4590000</v>
      </c>
    </row>
    <row r="32" spans="1:12" x14ac:dyDescent="0.2">
      <c r="A32" t="s">
        <v>163</v>
      </c>
      <c r="B32" s="3"/>
      <c r="C32" s="53">
        <v>3390000</v>
      </c>
      <c r="D32" s="64">
        <v>3590000</v>
      </c>
      <c r="E32" s="25">
        <v>3390000</v>
      </c>
      <c r="F32" s="40">
        <v>3590000</v>
      </c>
      <c r="G32" s="38">
        <v>3490000</v>
      </c>
    </row>
    <row r="33" spans="1:7" x14ac:dyDescent="0.2">
      <c r="A33" t="s">
        <v>164</v>
      </c>
      <c r="B33" s="3"/>
      <c r="C33" s="40">
        <v>6790000</v>
      </c>
      <c r="D33" s="64">
        <v>6790000</v>
      </c>
      <c r="E33" s="62">
        <v>6590000</v>
      </c>
      <c r="F33" s="25">
        <v>6790000</v>
      </c>
      <c r="G33" s="40">
        <v>6799000</v>
      </c>
    </row>
    <row r="34" spans="1:7" x14ac:dyDescent="0.2">
      <c r="A34" t="s">
        <v>123</v>
      </c>
      <c r="B34" s="3"/>
      <c r="C34" s="53">
        <v>17190000</v>
      </c>
      <c r="D34" s="64" t="s">
        <v>31</v>
      </c>
      <c r="E34" s="37"/>
      <c r="F34" s="34">
        <v>17190000</v>
      </c>
      <c r="G34" s="40">
        <v>16890000</v>
      </c>
    </row>
    <row r="35" spans="1:7" x14ac:dyDescent="0.2">
      <c r="A35" t="s">
        <v>165</v>
      </c>
      <c r="B35" s="25"/>
      <c r="C35" s="54">
        <v>20090000</v>
      </c>
      <c r="D35" s="62">
        <v>20090000</v>
      </c>
      <c r="E35" s="37"/>
      <c r="F35" s="34">
        <v>20290000</v>
      </c>
      <c r="G35" s="40">
        <v>19390000</v>
      </c>
    </row>
    <row r="36" spans="1:7" x14ac:dyDescent="0.2">
      <c r="A36" t="s">
        <v>214</v>
      </c>
      <c r="B36" s="3"/>
      <c r="C36" s="52" t="s">
        <v>31</v>
      </c>
      <c r="D36" s="64">
        <v>23990000</v>
      </c>
      <c r="E36" s="37"/>
      <c r="F36" s="39" t="s">
        <v>31</v>
      </c>
      <c r="G36" s="40">
        <v>25290000</v>
      </c>
    </row>
    <row r="37" spans="1:7" x14ac:dyDescent="0.2">
      <c r="A37" t="s">
        <v>166</v>
      </c>
      <c r="B37" s="3"/>
      <c r="C37" s="53">
        <v>25090000</v>
      </c>
      <c r="D37" s="64">
        <v>25090000</v>
      </c>
      <c r="E37" s="37"/>
      <c r="F37" s="39">
        <v>25090000</v>
      </c>
      <c r="G37" s="40">
        <v>25090000</v>
      </c>
    </row>
    <row r="38" spans="1:7" x14ac:dyDescent="0.2">
      <c r="A38" t="s">
        <v>167</v>
      </c>
      <c r="B38" s="25"/>
      <c r="C38" s="64">
        <v>29490000</v>
      </c>
      <c r="D38" s="62">
        <v>29690000</v>
      </c>
      <c r="E38" s="37"/>
      <c r="F38" s="34">
        <v>29690000</v>
      </c>
      <c r="G38" s="40">
        <v>29290000</v>
      </c>
    </row>
    <row r="39" spans="1:7" x14ac:dyDescent="0.2">
      <c r="A39" t="s">
        <v>168</v>
      </c>
      <c r="B39" s="25"/>
      <c r="C39" s="53">
        <v>38290000</v>
      </c>
      <c r="D39" s="64">
        <v>37790000</v>
      </c>
      <c r="E39" s="37"/>
      <c r="F39" s="38">
        <v>38090000</v>
      </c>
      <c r="G39" s="40">
        <v>37590000</v>
      </c>
    </row>
    <row r="40" spans="1:7" x14ac:dyDescent="0.2">
      <c r="A40" t="s">
        <v>243</v>
      </c>
      <c r="B40" s="25"/>
      <c r="C40" s="53"/>
      <c r="D40" s="64">
        <v>64990000</v>
      </c>
      <c r="E40" s="37"/>
      <c r="F40" s="40"/>
      <c r="G40" s="40">
        <v>63990000</v>
      </c>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83236600-6DAC-4AA5-9F2D-E389698AA149}">
            <x14:iconSet custom="1">
              <x14:cfvo type="percent">
                <xm:f>0</xm:f>
              </x14:cfvo>
              <x14:cfvo type="num">
                <xm:f>0</xm:f>
              </x14:cfvo>
              <x14:cfvo type="num">
                <xm:f>0</xm:f>
              </x14:cfvo>
              <x14:cfIcon iconSet="3TrafficLights1" iconId="2"/>
              <x14:cfIcon iconSet="NoIcons" iconId="0"/>
              <x14:cfIcon iconSet="3TrafficLights1" iconId="0"/>
            </x14:iconSet>
          </x14:cfRule>
          <xm:sqref>H9:H40 H7</xm:sqref>
        </x14:conditionalFormatting>
      </x14:conditionalFormattings>
    </ext>
  </extLst>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8A39-96D7-4F84-91FA-E7E2258B2E74}">
  <dimension ref="A1:L162"/>
  <sheetViews>
    <sheetView zoomScale="88" zoomScaleNormal="90" workbookViewId="0">
      <pane xSplit="2" ySplit="1" topLeftCell="J25"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76">
        <v>31490000</v>
      </c>
      <c r="D3" s="68">
        <v>31990000</v>
      </c>
      <c r="E3" s="72">
        <v>30990000</v>
      </c>
      <c r="F3" s="40">
        <v>31990000</v>
      </c>
      <c r="G3" s="38">
        <v>31290000</v>
      </c>
      <c r="H3" s="75"/>
    </row>
    <row r="4" spans="1:12" x14ac:dyDescent="0.2">
      <c r="A4" t="s">
        <v>131</v>
      </c>
      <c r="B4" s="83"/>
      <c r="C4" s="68">
        <v>34990000</v>
      </c>
      <c r="D4" s="68">
        <v>34990000</v>
      </c>
      <c r="E4" s="72">
        <v>33990000</v>
      </c>
      <c r="F4" s="40">
        <v>34990000</v>
      </c>
      <c r="G4" s="38">
        <v>34790000</v>
      </c>
      <c r="H4" s="75"/>
    </row>
    <row r="5" spans="1:12" x14ac:dyDescent="0.2">
      <c r="A5" t="s">
        <v>132</v>
      </c>
      <c r="B5" s="83"/>
      <c r="C5" s="68">
        <v>37990000</v>
      </c>
      <c r="D5" s="68">
        <v>37990000</v>
      </c>
      <c r="E5" s="72">
        <v>37990000</v>
      </c>
      <c r="F5" s="40">
        <v>37990000</v>
      </c>
      <c r="G5" s="40">
        <v>37990000</v>
      </c>
    </row>
    <row r="6" spans="1:12" x14ac:dyDescent="0.2">
      <c r="A6" t="s">
        <v>133</v>
      </c>
      <c r="B6" s="83"/>
      <c r="C6" s="77">
        <v>14990000</v>
      </c>
      <c r="D6" s="76">
        <v>14990000</v>
      </c>
      <c r="E6" s="72">
        <v>15790000</v>
      </c>
      <c r="F6" s="38">
        <v>15390000</v>
      </c>
      <c r="G6" s="40">
        <v>14990000</v>
      </c>
    </row>
    <row r="7" spans="1:12" x14ac:dyDescent="0.2">
      <c r="A7" t="s">
        <v>134</v>
      </c>
      <c r="B7" s="71"/>
      <c r="C7" s="74">
        <v>21590000</v>
      </c>
      <c r="D7" s="73">
        <v>21590000</v>
      </c>
      <c r="E7" s="72">
        <v>20690000</v>
      </c>
      <c r="F7" s="38">
        <v>20590000</v>
      </c>
      <c r="G7" s="40">
        <v>21290000</v>
      </c>
      <c r="H7" s="75"/>
    </row>
    <row r="8" spans="1:12" x14ac:dyDescent="0.2">
      <c r="A8" t="s">
        <v>135</v>
      </c>
      <c r="B8" s="3"/>
      <c r="C8" s="54">
        <v>24990000</v>
      </c>
      <c r="D8" s="62">
        <v>24790000</v>
      </c>
      <c r="E8" s="40">
        <v>23890000</v>
      </c>
      <c r="F8" s="40">
        <v>22890000</v>
      </c>
      <c r="G8" s="40">
        <v>25090000</v>
      </c>
      <c r="H8" s="75"/>
    </row>
    <row r="9" spans="1:12" x14ac:dyDescent="0.2">
      <c r="A9" t="s">
        <v>136</v>
      </c>
      <c r="B9" s="25"/>
      <c r="C9" s="53">
        <v>25590000</v>
      </c>
      <c r="D9" s="64">
        <v>25590000</v>
      </c>
      <c r="E9" s="40">
        <v>24290000</v>
      </c>
      <c r="F9" s="38">
        <v>25590000</v>
      </c>
      <c r="G9" s="40">
        <v>24990000</v>
      </c>
    </row>
    <row r="10" spans="1:12" x14ac:dyDescent="0.2">
      <c r="A10" t="s">
        <v>137</v>
      </c>
      <c r="B10" s="3"/>
      <c r="C10" s="53">
        <v>30590000</v>
      </c>
      <c r="D10" s="62">
        <v>30290000</v>
      </c>
      <c r="E10" s="40">
        <v>29290000</v>
      </c>
      <c r="F10" s="38">
        <v>30290000</v>
      </c>
      <c r="G10" s="38">
        <v>30290000</v>
      </c>
    </row>
    <row r="11" spans="1:12" x14ac:dyDescent="0.2">
      <c r="A11" t="s">
        <v>102</v>
      </c>
      <c r="B11" s="25"/>
      <c r="C11" s="54">
        <v>17990000</v>
      </c>
      <c r="D11" s="62">
        <v>17590000</v>
      </c>
      <c r="E11" s="34">
        <v>16790000</v>
      </c>
      <c r="F11" s="38">
        <v>16650000</v>
      </c>
      <c r="G11" s="40">
        <v>16890000</v>
      </c>
    </row>
    <row r="12" spans="1:12" x14ac:dyDescent="0.2">
      <c r="A12" t="s">
        <v>103</v>
      </c>
      <c r="B12" s="25"/>
      <c r="C12" s="53">
        <v>19590000</v>
      </c>
      <c r="D12" s="64" t="s">
        <v>31</v>
      </c>
      <c r="E12" s="25">
        <v>18490000</v>
      </c>
      <c r="F12" s="38">
        <v>18990000</v>
      </c>
      <c r="G12" s="40">
        <v>18490000</v>
      </c>
    </row>
    <row r="13" spans="1:12" x14ac:dyDescent="0.2">
      <c r="A13" t="s">
        <v>40</v>
      </c>
      <c r="B13" s="25"/>
      <c r="C13" s="53">
        <v>13990000</v>
      </c>
      <c r="D13" s="62">
        <v>13490000</v>
      </c>
      <c r="E13" s="34">
        <v>13690000</v>
      </c>
      <c r="F13" s="34">
        <v>13490000</v>
      </c>
      <c r="G13" s="38">
        <v>13490000</v>
      </c>
    </row>
    <row r="14" spans="1:12" x14ac:dyDescent="0.2">
      <c r="A14" t="s">
        <v>37</v>
      </c>
      <c r="B14" s="3"/>
      <c r="C14" s="53">
        <v>12590000</v>
      </c>
      <c r="D14" s="54">
        <v>12390000</v>
      </c>
      <c r="E14" s="34">
        <v>12290000</v>
      </c>
      <c r="F14" s="34">
        <v>12090000</v>
      </c>
      <c r="G14" s="38">
        <v>11890000</v>
      </c>
    </row>
    <row r="15" spans="1:12" x14ac:dyDescent="0.2">
      <c r="A15" t="s">
        <v>138</v>
      </c>
      <c r="B15" s="25"/>
      <c r="C15" s="54">
        <v>11790000</v>
      </c>
      <c r="D15" s="62">
        <v>11790000</v>
      </c>
      <c r="E15" s="34">
        <v>11990000</v>
      </c>
      <c r="F15" s="34">
        <v>11790000</v>
      </c>
      <c r="G15" s="40">
        <v>11590000</v>
      </c>
    </row>
    <row r="16" spans="1:12" x14ac:dyDescent="0.2">
      <c r="A16" t="s">
        <v>139</v>
      </c>
      <c r="B16" s="3"/>
      <c r="C16" s="54">
        <v>8890000</v>
      </c>
      <c r="D16" s="62">
        <v>8690000</v>
      </c>
      <c r="E16" s="34">
        <v>8690000</v>
      </c>
      <c r="F16" s="34">
        <v>8690000</v>
      </c>
      <c r="G16" s="38">
        <v>8390000</v>
      </c>
      <c r="H16" s="26"/>
      <c r="J16" t="s">
        <v>140</v>
      </c>
      <c r="K16" t="s">
        <v>141</v>
      </c>
      <c r="L16" s="35" t="b">
        <v>1</v>
      </c>
    </row>
    <row r="17" spans="1:12" x14ac:dyDescent="0.2">
      <c r="A17" t="s">
        <v>142</v>
      </c>
      <c r="B17" s="3"/>
      <c r="C17" s="54">
        <v>13690000</v>
      </c>
      <c r="D17" s="62">
        <v>13190000</v>
      </c>
      <c r="E17" s="34">
        <v>13790000</v>
      </c>
      <c r="F17" s="34">
        <v>13190000</v>
      </c>
      <c r="G17" s="38">
        <v>13090000</v>
      </c>
      <c r="J17" t="s">
        <v>2</v>
      </c>
      <c r="K17" t="s">
        <v>180</v>
      </c>
      <c r="L17" s="35" t="b">
        <v>1</v>
      </c>
    </row>
    <row r="18" spans="1:12" x14ac:dyDescent="0.2">
      <c r="A18" t="s">
        <v>144</v>
      </c>
      <c r="B18" s="25"/>
      <c r="C18" s="54">
        <v>19490000</v>
      </c>
      <c r="D18" s="62">
        <v>18990000</v>
      </c>
      <c r="E18" s="25">
        <v>20490000</v>
      </c>
      <c r="F18" s="34">
        <v>19490000</v>
      </c>
      <c r="G18" s="38">
        <v>18990000</v>
      </c>
      <c r="J18" t="s">
        <v>6</v>
      </c>
      <c r="K18" t="s">
        <v>145</v>
      </c>
      <c r="L18" s="35" t="b">
        <v>1</v>
      </c>
    </row>
    <row r="19" spans="1:12" x14ac:dyDescent="0.2">
      <c r="A19" t="s">
        <v>146</v>
      </c>
      <c r="B19" s="25"/>
      <c r="C19" s="54">
        <v>27990000</v>
      </c>
      <c r="D19" s="62">
        <v>27890000</v>
      </c>
      <c r="E19" s="25">
        <v>26490000</v>
      </c>
      <c r="F19" s="34">
        <v>27890000</v>
      </c>
      <c r="G19" s="38">
        <v>27690000</v>
      </c>
      <c r="J19" t="s">
        <v>3</v>
      </c>
      <c r="K19" t="s">
        <v>143</v>
      </c>
      <c r="L19" s="35" t="b">
        <v>1</v>
      </c>
    </row>
    <row r="20" spans="1:12" x14ac:dyDescent="0.2">
      <c r="A20" t="s">
        <v>148</v>
      </c>
      <c r="B20" s="3"/>
      <c r="C20" s="54">
        <v>36290000</v>
      </c>
      <c r="D20" s="64">
        <v>36290000</v>
      </c>
      <c r="E20" s="25">
        <v>35490000</v>
      </c>
      <c r="F20" s="34">
        <v>36490000</v>
      </c>
      <c r="G20" s="40">
        <v>33690000</v>
      </c>
      <c r="J20" t="s">
        <v>149</v>
      </c>
      <c r="K20" t="s">
        <v>150</v>
      </c>
      <c r="L20" s="35" t="b">
        <v>1</v>
      </c>
    </row>
    <row r="21" spans="1:12" x14ac:dyDescent="0.2">
      <c r="A21" t="s">
        <v>210</v>
      </c>
      <c r="B21" s="25"/>
      <c r="C21" s="52" t="s">
        <v>31</v>
      </c>
      <c r="D21" s="64">
        <v>6990000</v>
      </c>
      <c r="E21" s="25">
        <v>6990000</v>
      </c>
      <c r="F21" s="39">
        <v>6990000</v>
      </c>
      <c r="G21" s="39">
        <v>6590000</v>
      </c>
    </row>
    <row r="22" spans="1:12" x14ac:dyDescent="0.2">
      <c r="A22" t="s">
        <v>211</v>
      </c>
      <c r="B22" s="25"/>
      <c r="C22" s="53">
        <v>6490000</v>
      </c>
      <c r="D22" s="64">
        <v>6490000</v>
      </c>
      <c r="E22" s="25">
        <v>6390000</v>
      </c>
      <c r="F22" s="34">
        <v>6090000</v>
      </c>
      <c r="G22" s="40">
        <v>7849000</v>
      </c>
    </row>
    <row r="23" spans="1:12" x14ac:dyDescent="0.2">
      <c r="A23" t="s">
        <v>212</v>
      </c>
      <c r="B23" s="25"/>
      <c r="C23" s="52" t="s">
        <v>31</v>
      </c>
      <c r="D23" s="64">
        <v>7790000</v>
      </c>
      <c r="E23" s="25">
        <v>7790000</v>
      </c>
      <c r="F23" s="39">
        <v>7790000</v>
      </c>
      <c r="G23" s="40">
        <v>8490000</v>
      </c>
    </row>
    <row r="24" spans="1:12" x14ac:dyDescent="0.2">
      <c r="A24" t="s">
        <v>209</v>
      </c>
      <c r="B24" s="25"/>
      <c r="C24" s="53">
        <v>5790000</v>
      </c>
      <c r="D24" s="64">
        <v>5690000</v>
      </c>
      <c r="E24" s="25">
        <v>5490000</v>
      </c>
      <c r="F24" s="34">
        <v>5290000</v>
      </c>
      <c r="G24" s="39">
        <v>5590000</v>
      </c>
    </row>
    <row r="25" spans="1:12" x14ac:dyDescent="0.2">
      <c r="A25" t="s">
        <v>153</v>
      </c>
      <c r="B25" s="25"/>
      <c r="C25" s="64">
        <v>6990000</v>
      </c>
      <c r="D25" s="64">
        <v>6990000</v>
      </c>
      <c r="E25" s="25">
        <v>6690000</v>
      </c>
      <c r="F25" s="39">
        <v>6990000</v>
      </c>
      <c r="G25" s="39">
        <v>6990000</v>
      </c>
    </row>
    <row r="26" spans="1:12" x14ac:dyDescent="0.2">
      <c r="A26" t="s">
        <v>154</v>
      </c>
      <c r="B26" s="25"/>
      <c r="C26" s="64">
        <v>8490000</v>
      </c>
      <c r="D26" s="64">
        <v>8490000</v>
      </c>
      <c r="E26" s="25">
        <v>8190000</v>
      </c>
      <c r="F26" s="39">
        <v>8490000</v>
      </c>
      <c r="G26" s="39">
        <v>8490000</v>
      </c>
    </row>
    <row r="27" spans="1:12" x14ac:dyDescent="0.2">
      <c r="A27" t="s">
        <v>155</v>
      </c>
      <c r="B27" s="25"/>
      <c r="C27" s="64">
        <v>7850000</v>
      </c>
      <c r="D27" s="64">
        <v>7849000</v>
      </c>
      <c r="E27" s="25">
        <v>7690000</v>
      </c>
      <c r="F27" s="39">
        <v>7840000</v>
      </c>
      <c r="G27" s="39">
        <v>7840000</v>
      </c>
    </row>
    <row r="28" spans="1:12" x14ac:dyDescent="0.2">
      <c r="A28" t="s">
        <v>156</v>
      </c>
      <c r="B28" s="25"/>
      <c r="C28" s="52" t="s">
        <v>31</v>
      </c>
      <c r="D28" s="64">
        <v>9349000</v>
      </c>
      <c r="E28" s="25">
        <v>8990000</v>
      </c>
      <c r="F28" s="39">
        <v>9340000</v>
      </c>
      <c r="G28" s="39">
        <v>9340000</v>
      </c>
    </row>
    <row r="29" spans="1:12" x14ac:dyDescent="0.2">
      <c r="A29" t="s">
        <v>195</v>
      </c>
      <c r="B29" s="25"/>
      <c r="C29" s="53">
        <v>10590000</v>
      </c>
      <c r="D29" s="64">
        <v>10490000</v>
      </c>
      <c r="E29" s="25">
        <v>9990000</v>
      </c>
      <c r="F29" s="39">
        <v>10190000</v>
      </c>
      <c r="G29" s="40">
        <v>10390000</v>
      </c>
      <c r="H29" s="26"/>
    </row>
    <row r="30" spans="1:12" x14ac:dyDescent="0.2">
      <c r="A30" t="s">
        <v>196</v>
      </c>
      <c r="B30" s="25"/>
      <c r="C30" s="64" t="s">
        <v>31</v>
      </c>
      <c r="D30" s="64">
        <v>12790000</v>
      </c>
      <c r="E30" s="25">
        <v>12490000</v>
      </c>
      <c r="F30" s="39">
        <v>12990000</v>
      </c>
      <c r="G30" s="40">
        <v>12890000</v>
      </c>
    </row>
    <row r="31" spans="1:12" x14ac:dyDescent="0.2">
      <c r="A31" t="s">
        <v>197</v>
      </c>
      <c r="B31" s="25"/>
      <c r="C31" s="54">
        <v>11190000</v>
      </c>
      <c r="D31" s="64">
        <v>11290000</v>
      </c>
      <c r="E31" s="25">
        <v>10690000</v>
      </c>
      <c r="F31" s="39">
        <v>11290000</v>
      </c>
      <c r="G31" s="40">
        <v>10990000</v>
      </c>
      <c r="H31" s="26"/>
      <c r="I31" s="26"/>
    </row>
    <row r="32" spans="1:12" x14ac:dyDescent="0.2">
      <c r="A32" t="s">
        <v>199</v>
      </c>
      <c r="B32" s="3"/>
      <c r="C32" s="53">
        <v>13690000</v>
      </c>
      <c r="D32" s="64">
        <v>13690000</v>
      </c>
      <c r="E32" s="25">
        <v>13290000</v>
      </c>
      <c r="F32" s="39">
        <v>13890000</v>
      </c>
      <c r="G32" s="40">
        <v>13590000</v>
      </c>
    </row>
    <row r="33" spans="1:7" x14ac:dyDescent="0.2">
      <c r="A33" t="s">
        <v>157</v>
      </c>
      <c r="B33" s="3"/>
      <c r="C33" s="64">
        <v>11490000</v>
      </c>
      <c r="D33" s="64">
        <v>11490000</v>
      </c>
      <c r="E33" s="25">
        <v>11290000</v>
      </c>
      <c r="F33" s="39">
        <v>11490000</v>
      </c>
      <c r="G33" s="39">
        <v>11490000</v>
      </c>
    </row>
    <row r="34" spans="1:7" x14ac:dyDescent="0.2">
      <c r="A34" t="s">
        <v>158</v>
      </c>
      <c r="B34" s="3"/>
      <c r="C34" s="64">
        <v>14490000</v>
      </c>
      <c r="D34" s="64">
        <v>14490000</v>
      </c>
      <c r="E34" s="25">
        <v>14190000</v>
      </c>
      <c r="F34" s="39">
        <v>14490000</v>
      </c>
      <c r="G34" s="39">
        <v>14490000</v>
      </c>
    </row>
    <row r="35" spans="1:7" x14ac:dyDescent="0.2">
      <c r="A35" t="s">
        <v>159</v>
      </c>
      <c r="B35" s="3"/>
      <c r="C35" s="64">
        <v>12350000</v>
      </c>
      <c r="D35" s="64">
        <v>12349000</v>
      </c>
      <c r="E35" s="25">
        <v>12190000</v>
      </c>
      <c r="F35" s="39">
        <v>12349000</v>
      </c>
      <c r="G35" s="39">
        <v>12349000</v>
      </c>
    </row>
    <row r="36" spans="1:7" x14ac:dyDescent="0.2">
      <c r="A36" t="s">
        <v>160</v>
      </c>
      <c r="B36" s="3"/>
      <c r="C36" s="64">
        <v>15350000</v>
      </c>
      <c r="D36" s="64">
        <v>15349000</v>
      </c>
      <c r="E36" s="25">
        <v>14990000</v>
      </c>
      <c r="F36" s="39">
        <v>15349000</v>
      </c>
      <c r="G36" s="39">
        <v>15349000</v>
      </c>
    </row>
    <row r="37" spans="1:7" x14ac:dyDescent="0.2">
      <c r="A37" t="s">
        <v>119</v>
      </c>
      <c r="B37" s="25"/>
      <c r="C37" s="53">
        <v>21890000</v>
      </c>
      <c r="D37" s="64">
        <v>21890000</v>
      </c>
      <c r="E37" s="25">
        <v>20990000</v>
      </c>
      <c r="F37" s="40">
        <v>21290000</v>
      </c>
      <c r="G37" s="40">
        <v>22990000</v>
      </c>
    </row>
    <row r="38" spans="1:7" x14ac:dyDescent="0.2">
      <c r="A38" t="s">
        <v>161</v>
      </c>
      <c r="B38" s="25"/>
      <c r="C38" s="64">
        <v>23990000</v>
      </c>
      <c r="D38" s="64">
        <v>23990000</v>
      </c>
      <c r="E38" s="25">
        <v>23490000</v>
      </c>
      <c r="F38" s="40">
        <v>23990000</v>
      </c>
      <c r="G38" s="40">
        <v>23990000</v>
      </c>
    </row>
    <row r="39" spans="1:7" x14ac:dyDescent="0.2">
      <c r="A39" t="s">
        <v>120</v>
      </c>
      <c r="B39" s="3"/>
      <c r="C39" s="53">
        <v>5590000</v>
      </c>
      <c r="D39" s="64">
        <v>5590000</v>
      </c>
      <c r="E39" s="25">
        <v>5590000</v>
      </c>
      <c r="F39" s="40">
        <v>5590000</v>
      </c>
      <c r="G39" s="40">
        <v>5590000</v>
      </c>
    </row>
    <row r="40" spans="1:7" x14ac:dyDescent="0.2">
      <c r="A40" t="s">
        <v>162</v>
      </c>
      <c r="B40" s="3"/>
      <c r="C40" s="54">
        <v>4490000</v>
      </c>
      <c r="D40" s="62">
        <v>4690000</v>
      </c>
      <c r="E40" s="25">
        <v>4390000</v>
      </c>
      <c r="F40" s="40">
        <v>4790000</v>
      </c>
      <c r="G40" s="38">
        <v>4490000</v>
      </c>
    </row>
    <row r="41" spans="1:7" x14ac:dyDescent="0.2">
      <c r="A41" t="s">
        <v>163</v>
      </c>
      <c r="B41" s="3"/>
      <c r="C41" s="54">
        <v>3190000</v>
      </c>
      <c r="D41" s="62">
        <v>3190000</v>
      </c>
      <c r="E41" s="25">
        <v>2990000</v>
      </c>
      <c r="F41" s="40">
        <v>3590000</v>
      </c>
      <c r="G41" s="38">
        <v>3150000</v>
      </c>
    </row>
    <row r="42" spans="1:7" x14ac:dyDescent="0.2">
      <c r="A42" t="s">
        <v>164</v>
      </c>
      <c r="B42" s="3"/>
      <c r="C42" s="40">
        <v>6790000</v>
      </c>
      <c r="D42" s="64">
        <v>6790000</v>
      </c>
      <c r="E42" s="62">
        <v>6590000</v>
      </c>
      <c r="F42" s="25">
        <v>6790000</v>
      </c>
      <c r="G42" s="40">
        <v>6799000</v>
      </c>
    </row>
    <row r="43" spans="1:7" x14ac:dyDescent="0.2">
      <c r="A43" t="s">
        <v>123</v>
      </c>
      <c r="B43" s="3"/>
      <c r="C43" s="53">
        <v>17190000</v>
      </c>
      <c r="D43" s="64" t="s">
        <v>31</v>
      </c>
      <c r="E43" s="37"/>
      <c r="F43" s="64" t="s">
        <v>31</v>
      </c>
      <c r="G43" s="40">
        <v>16890000</v>
      </c>
    </row>
    <row r="44" spans="1:7" x14ac:dyDescent="0.2">
      <c r="A44" t="s">
        <v>165</v>
      </c>
      <c r="B44" s="25"/>
      <c r="C44" s="54">
        <v>19990000</v>
      </c>
      <c r="D44" s="62">
        <v>19890000</v>
      </c>
      <c r="E44" s="37"/>
      <c r="F44" s="34">
        <v>19890000</v>
      </c>
      <c r="G44" s="40">
        <v>19390000</v>
      </c>
    </row>
    <row r="45" spans="1:7" x14ac:dyDescent="0.2">
      <c r="A45" t="s">
        <v>214</v>
      </c>
      <c r="B45" s="3"/>
      <c r="C45" s="52" t="s">
        <v>31</v>
      </c>
      <c r="D45" s="64">
        <v>23990000</v>
      </c>
      <c r="E45" s="37"/>
      <c r="F45" s="39" t="s">
        <v>31</v>
      </c>
      <c r="G45" s="40">
        <v>25290000</v>
      </c>
    </row>
    <row r="46" spans="1:7" x14ac:dyDescent="0.2">
      <c r="A46" t="s">
        <v>166</v>
      </c>
      <c r="B46" s="3"/>
      <c r="C46" s="53">
        <v>25090000</v>
      </c>
      <c r="D46" s="62">
        <v>25290000</v>
      </c>
      <c r="E46" s="37"/>
      <c r="F46" s="39">
        <v>25290000</v>
      </c>
      <c r="G46" s="40">
        <v>25090000</v>
      </c>
    </row>
    <row r="47" spans="1:7" x14ac:dyDescent="0.2">
      <c r="A47" t="s">
        <v>167</v>
      </c>
      <c r="B47" s="25"/>
      <c r="C47" s="64">
        <v>29490000</v>
      </c>
      <c r="D47" s="62">
        <v>29890000</v>
      </c>
      <c r="E47" s="37"/>
      <c r="F47" s="34">
        <v>29290000</v>
      </c>
      <c r="G47" s="40">
        <v>29290000</v>
      </c>
    </row>
    <row r="48" spans="1:7" x14ac:dyDescent="0.2">
      <c r="A48" t="s">
        <v>168</v>
      </c>
      <c r="B48" s="25"/>
      <c r="C48" s="53">
        <v>38290000</v>
      </c>
      <c r="D48" s="62">
        <v>37990000</v>
      </c>
      <c r="E48" s="37"/>
      <c r="F48" s="38">
        <v>38490000</v>
      </c>
      <c r="G48" s="38">
        <v>37990000</v>
      </c>
    </row>
    <row r="49" spans="1:7" x14ac:dyDescent="0.2">
      <c r="A49" t="s">
        <v>243</v>
      </c>
      <c r="B49" s="25"/>
      <c r="C49" s="64">
        <v>64990000</v>
      </c>
      <c r="D49" s="64">
        <v>64990000</v>
      </c>
      <c r="E49" s="37"/>
      <c r="F49" s="40"/>
      <c r="G49" s="40">
        <v>63990000</v>
      </c>
    </row>
    <row r="50" spans="1:7" x14ac:dyDescent="0.2">
      <c r="C50" s="60"/>
      <c r="D50" s="60"/>
    </row>
    <row r="51" spans="1:7" x14ac:dyDescent="0.2">
      <c r="C51" s="60"/>
      <c r="D51" s="60"/>
    </row>
    <row r="52" spans="1:7" x14ac:dyDescent="0.2">
      <c r="C52" s="60"/>
      <c r="D52" s="60"/>
    </row>
    <row r="53" spans="1:7" x14ac:dyDescent="0.2">
      <c r="C53" s="60"/>
      <c r="D53" s="60"/>
    </row>
    <row r="54" spans="1:7" x14ac:dyDescent="0.2">
      <c r="C54" s="60"/>
      <c r="D54" s="60"/>
    </row>
    <row r="55" spans="1:7" x14ac:dyDescent="0.2">
      <c r="C55" s="60"/>
      <c r="D55" s="60"/>
    </row>
    <row r="56" spans="1:7" x14ac:dyDescent="0.2">
      <c r="C56" s="60"/>
      <c r="D56" s="60"/>
    </row>
    <row r="57" spans="1:7" x14ac:dyDescent="0.2">
      <c r="C57" s="60"/>
      <c r="D57" s="60"/>
    </row>
    <row r="58" spans="1:7" x14ac:dyDescent="0.2">
      <c r="C58" s="60"/>
      <c r="D58" s="60"/>
    </row>
    <row r="59" spans="1:7" x14ac:dyDescent="0.2">
      <c r="C59" s="60"/>
      <c r="D59" s="60"/>
    </row>
    <row r="60" spans="1:7" x14ac:dyDescent="0.2">
      <c r="C60" s="60"/>
      <c r="D60" s="60"/>
    </row>
    <row r="61" spans="1:7" x14ac:dyDescent="0.2">
      <c r="C61" s="60"/>
      <c r="D61" s="60"/>
    </row>
    <row r="62" spans="1:7" x14ac:dyDescent="0.2">
      <c r="C62" s="60"/>
      <c r="D62" s="60"/>
    </row>
    <row r="63" spans="1:7" x14ac:dyDescent="0.2">
      <c r="C63" s="60"/>
      <c r="D63" s="60"/>
    </row>
    <row r="64" spans="1:7"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row r="154" spans="3:4" x14ac:dyDescent="0.2">
      <c r="C154" s="60"/>
      <c r="D154" s="60"/>
    </row>
    <row r="155" spans="3:4" x14ac:dyDescent="0.2">
      <c r="C155" s="60"/>
      <c r="D155" s="60"/>
    </row>
    <row r="156" spans="3:4" x14ac:dyDescent="0.2">
      <c r="C156" s="60"/>
      <c r="D156" s="60"/>
    </row>
    <row r="157" spans="3:4" x14ac:dyDescent="0.2">
      <c r="C157" s="60"/>
      <c r="D157" s="60"/>
    </row>
    <row r="158" spans="3:4" x14ac:dyDescent="0.2">
      <c r="C158" s="60"/>
      <c r="D158" s="60"/>
    </row>
    <row r="159" spans="3:4" x14ac:dyDescent="0.2">
      <c r="C159" s="60"/>
      <c r="D159" s="60"/>
    </row>
    <row r="160" spans="3:4" x14ac:dyDescent="0.2">
      <c r="C160" s="60"/>
      <c r="D160" s="60"/>
    </row>
    <row r="161" spans="3:4" x14ac:dyDescent="0.2">
      <c r="C161" s="60"/>
      <c r="D161" s="60"/>
    </row>
    <row r="162" spans="3:4" x14ac:dyDescent="0.2">
      <c r="C162" s="60"/>
      <c r="D162"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BF1A6F84-BF6B-49C7-BB2B-095E7257034A}">
            <x14:iconSet custom="1">
              <x14:cfvo type="percent">
                <xm:f>0</xm:f>
              </x14:cfvo>
              <x14:cfvo type="num">
                <xm:f>0</xm:f>
              </x14:cfvo>
              <x14:cfvo type="num">
                <xm:f>0</xm:f>
              </x14:cfvo>
              <x14:cfIcon iconSet="3TrafficLights1" iconId="2"/>
              <x14:cfIcon iconSet="NoIcons" iconId="0"/>
              <x14:cfIcon iconSet="3TrafficLights1" iconId="0"/>
            </x14:iconSet>
          </x14:cfRule>
          <xm:sqref>H9:H49 H7</xm:sqref>
        </x14:conditionalFormatting>
      </x14:conditionalFormattings>
    </ext>
  </extLst>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89A9-3C15-E446-A3BB-CAF1A6CE1FBA}">
  <dimension ref="A1:L162"/>
  <sheetViews>
    <sheetView zoomScale="75" zoomScaleNormal="8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31490000</v>
      </c>
      <c r="D3" s="68">
        <v>31990000</v>
      </c>
      <c r="E3" s="72">
        <v>30990000</v>
      </c>
      <c r="F3" s="40">
        <v>31990000</v>
      </c>
      <c r="G3" s="38">
        <v>30990000</v>
      </c>
      <c r="H3">
        <v>-400</v>
      </c>
    </row>
    <row r="4" spans="1:12" x14ac:dyDescent="0.2">
      <c r="A4" t="s">
        <v>131</v>
      </c>
      <c r="B4" s="83"/>
      <c r="C4" s="68">
        <v>34990000</v>
      </c>
      <c r="D4" s="68">
        <v>34990000</v>
      </c>
      <c r="E4" s="72">
        <v>33990000</v>
      </c>
      <c r="F4" s="40">
        <v>34990000</v>
      </c>
      <c r="G4" s="40">
        <v>34790000</v>
      </c>
    </row>
    <row r="5" spans="1:12" x14ac:dyDescent="0.2">
      <c r="A5" t="s">
        <v>132</v>
      </c>
      <c r="B5" s="83"/>
      <c r="C5" s="68">
        <v>37990000</v>
      </c>
      <c r="D5" s="68">
        <v>37990000</v>
      </c>
      <c r="E5" s="72">
        <v>37990000</v>
      </c>
      <c r="F5" s="40">
        <v>37990000</v>
      </c>
      <c r="G5" s="40">
        <v>37990000</v>
      </c>
    </row>
    <row r="6" spans="1:12" x14ac:dyDescent="0.2">
      <c r="A6" t="s">
        <v>133</v>
      </c>
      <c r="B6" s="83"/>
      <c r="C6" s="77">
        <v>15790000</v>
      </c>
      <c r="D6" s="76">
        <v>14990000</v>
      </c>
      <c r="E6" s="72">
        <v>15790000</v>
      </c>
      <c r="F6" s="38">
        <v>14990000</v>
      </c>
      <c r="G6" s="38">
        <v>15290000</v>
      </c>
      <c r="H6">
        <v>300</v>
      </c>
    </row>
    <row r="7" spans="1:12" x14ac:dyDescent="0.2">
      <c r="A7" t="s">
        <v>134</v>
      </c>
      <c r="B7" s="71"/>
      <c r="C7" s="69">
        <v>21590000</v>
      </c>
      <c r="D7" s="73">
        <v>21590000</v>
      </c>
      <c r="E7" s="72">
        <v>20690000</v>
      </c>
      <c r="F7" s="38">
        <v>21390000</v>
      </c>
      <c r="G7" s="40">
        <v>21290000</v>
      </c>
    </row>
    <row r="8" spans="1:12" x14ac:dyDescent="0.2">
      <c r="A8" t="s">
        <v>135</v>
      </c>
      <c r="B8" s="3"/>
      <c r="C8" s="53">
        <v>24990000</v>
      </c>
      <c r="D8" s="62">
        <v>24790000</v>
      </c>
      <c r="E8" s="40">
        <v>23490000</v>
      </c>
      <c r="F8" s="40">
        <v>24890000</v>
      </c>
      <c r="G8" s="40">
        <v>25090000</v>
      </c>
    </row>
    <row r="9" spans="1:12" x14ac:dyDescent="0.2">
      <c r="A9" t="s">
        <v>136</v>
      </c>
      <c r="B9" s="25"/>
      <c r="C9" s="53">
        <v>25590000</v>
      </c>
      <c r="D9" s="64">
        <v>25590000</v>
      </c>
      <c r="E9" s="40">
        <v>24290000</v>
      </c>
      <c r="F9" s="40">
        <v>25590000</v>
      </c>
      <c r="G9" s="40">
        <v>24990000</v>
      </c>
    </row>
    <row r="10" spans="1:12" x14ac:dyDescent="0.2">
      <c r="A10" t="s">
        <v>137</v>
      </c>
      <c r="B10" s="3"/>
      <c r="C10" s="53">
        <v>30590000</v>
      </c>
      <c r="D10" s="62">
        <v>30290000</v>
      </c>
      <c r="E10" s="40">
        <v>29290000</v>
      </c>
      <c r="F10" s="38">
        <v>30490000</v>
      </c>
      <c r="G10" s="40">
        <v>30390000</v>
      </c>
    </row>
    <row r="11" spans="1:12" x14ac:dyDescent="0.2">
      <c r="A11" t="s">
        <v>102</v>
      </c>
      <c r="B11" s="25"/>
      <c r="C11" s="54">
        <v>17590000</v>
      </c>
      <c r="D11" s="62">
        <v>17590000</v>
      </c>
      <c r="E11" s="34">
        <v>16790000</v>
      </c>
      <c r="F11" s="38">
        <v>17390000</v>
      </c>
      <c r="G11" s="38">
        <v>16590000</v>
      </c>
      <c r="H11">
        <v>-300</v>
      </c>
    </row>
    <row r="12" spans="1:12" x14ac:dyDescent="0.2">
      <c r="A12" t="s">
        <v>103</v>
      </c>
      <c r="B12" s="25"/>
      <c r="C12" s="53">
        <v>19590000</v>
      </c>
      <c r="D12" s="64" t="s">
        <v>31</v>
      </c>
      <c r="E12" s="25">
        <v>18490000</v>
      </c>
      <c r="F12" s="40">
        <v>18990000</v>
      </c>
      <c r="G12" s="40">
        <v>18490000</v>
      </c>
    </row>
    <row r="13" spans="1:12" x14ac:dyDescent="0.2">
      <c r="A13" t="s">
        <v>40</v>
      </c>
      <c r="B13" s="25"/>
      <c r="C13" s="53">
        <v>13990000</v>
      </c>
      <c r="D13" s="62">
        <v>13490000</v>
      </c>
      <c r="E13" s="34">
        <v>13490000</v>
      </c>
      <c r="F13" s="34">
        <v>13790000</v>
      </c>
      <c r="G13" s="40">
        <v>13490000</v>
      </c>
    </row>
    <row r="14" spans="1:12" x14ac:dyDescent="0.2">
      <c r="A14" t="s">
        <v>37</v>
      </c>
      <c r="B14" s="3"/>
      <c r="C14" s="54">
        <v>12490000</v>
      </c>
      <c r="D14" s="54">
        <v>12390000</v>
      </c>
      <c r="E14" s="34">
        <v>11990000</v>
      </c>
      <c r="F14" s="34">
        <v>12290000</v>
      </c>
      <c r="G14" s="40">
        <v>11890000</v>
      </c>
    </row>
    <row r="15" spans="1:12" x14ac:dyDescent="0.2">
      <c r="A15" t="s">
        <v>138</v>
      </c>
      <c r="B15" s="25"/>
      <c r="C15" s="53">
        <v>11790000</v>
      </c>
      <c r="D15" s="62">
        <v>11790000</v>
      </c>
      <c r="E15" s="34">
        <v>11790000</v>
      </c>
      <c r="F15" s="39">
        <v>11790000</v>
      </c>
      <c r="G15" s="40">
        <v>11590000</v>
      </c>
    </row>
    <row r="16" spans="1:12" x14ac:dyDescent="0.2">
      <c r="A16" t="s">
        <v>139</v>
      </c>
      <c r="B16" s="3"/>
      <c r="C16" s="53">
        <v>8890000</v>
      </c>
      <c r="D16" s="62">
        <v>8690000</v>
      </c>
      <c r="E16" s="34">
        <v>8690000</v>
      </c>
      <c r="F16" s="34">
        <v>8790000</v>
      </c>
      <c r="G16" s="40">
        <v>8390000</v>
      </c>
      <c r="H16" s="26"/>
      <c r="J16" t="s">
        <v>140</v>
      </c>
      <c r="K16" t="s">
        <v>141</v>
      </c>
      <c r="L16" s="35" t="b">
        <v>1</v>
      </c>
    </row>
    <row r="17" spans="1:12" x14ac:dyDescent="0.2">
      <c r="A17" t="s">
        <v>142</v>
      </c>
      <c r="B17" s="3"/>
      <c r="C17" s="53">
        <v>13690000</v>
      </c>
      <c r="D17" s="62">
        <v>13190000</v>
      </c>
      <c r="E17" s="34">
        <v>13690000</v>
      </c>
      <c r="F17" s="34">
        <v>13690000</v>
      </c>
      <c r="G17" s="38">
        <v>13490000</v>
      </c>
      <c r="H17">
        <v>400</v>
      </c>
      <c r="J17" t="s">
        <v>2</v>
      </c>
      <c r="K17" t="s">
        <v>180</v>
      </c>
      <c r="L17" s="35" t="b">
        <v>0</v>
      </c>
    </row>
    <row r="18" spans="1:12" x14ac:dyDescent="0.2">
      <c r="A18" t="s">
        <v>144</v>
      </c>
      <c r="B18" s="25"/>
      <c r="C18" s="54">
        <v>18990000</v>
      </c>
      <c r="D18" s="62">
        <v>18990000</v>
      </c>
      <c r="E18" s="25">
        <v>20490000</v>
      </c>
      <c r="F18" s="39">
        <v>19490000</v>
      </c>
      <c r="G18" s="40">
        <v>18990000</v>
      </c>
      <c r="J18" t="s">
        <v>6</v>
      </c>
      <c r="K18" t="s">
        <v>145</v>
      </c>
      <c r="L18" s="35" t="b">
        <v>1</v>
      </c>
    </row>
    <row r="19" spans="1:12" x14ac:dyDescent="0.2">
      <c r="A19" t="s">
        <v>146</v>
      </c>
      <c r="B19" s="25"/>
      <c r="C19" s="53">
        <v>27990000</v>
      </c>
      <c r="D19" s="62">
        <v>27890000</v>
      </c>
      <c r="E19" s="25">
        <v>26490000</v>
      </c>
      <c r="F19" s="34">
        <v>27890000</v>
      </c>
      <c r="G19" s="38">
        <v>27890000</v>
      </c>
      <c r="H19">
        <v>200</v>
      </c>
      <c r="J19" t="s">
        <v>3</v>
      </c>
      <c r="K19" t="s">
        <v>143</v>
      </c>
      <c r="L19" s="35" t="b">
        <v>1</v>
      </c>
    </row>
    <row r="20" spans="1:12" x14ac:dyDescent="0.2">
      <c r="A20" t="s">
        <v>148</v>
      </c>
      <c r="B20" s="3"/>
      <c r="C20" s="53">
        <v>36290000</v>
      </c>
      <c r="D20" s="64">
        <v>36290000</v>
      </c>
      <c r="E20" s="25">
        <v>35490000</v>
      </c>
      <c r="F20" s="34">
        <v>36490000</v>
      </c>
      <c r="G20" s="40">
        <v>33690000</v>
      </c>
      <c r="J20" t="s">
        <v>149</v>
      </c>
      <c r="K20" t="s">
        <v>150</v>
      </c>
      <c r="L20" s="35" t="b">
        <v>1</v>
      </c>
    </row>
    <row r="21" spans="1:12" x14ac:dyDescent="0.2">
      <c r="A21" t="s">
        <v>209</v>
      </c>
      <c r="B21" s="25"/>
      <c r="C21" s="53">
        <v>5790000</v>
      </c>
      <c r="D21" s="64">
        <v>5690000</v>
      </c>
      <c r="E21" s="25">
        <v>5490000</v>
      </c>
      <c r="F21" s="34">
        <v>5790000</v>
      </c>
      <c r="G21" s="39">
        <v>5690000</v>
      </c>
    </row>
    <row r="22" spans="1:12" x14ac:dyDescent="0.2">
      <c r="A22" t="s">
        <v>210</v>
      </c>
      <c r="B22" s="25"/>
      <c r="C22" s="52" t="s">
        <v>31</v>
      </c>
      <c r="D22" s="64">
        <v>6990000</v>
      </c>
      <c r="E22" s="25">
        <v>6990000</v>
      </c>
      <c r="F22" s="39">
        <v>6990000</v>
      </c>
      <c r="G22" s="39">
        <v>6590000</v>
      </c>
    </row>
    <row r="23" spans="1:12" x14ac:dyDescent="0.2">
      <c r="A23" t="s">
        <v>211</v>
      </c>
      <c r="B23" s="25"/>
      <c r="C23" s="53">
        <v>6490000</v>
      </c>
      <c r="D23" s="64">
        <v>6490000</v>
      </c>
      <c r="E23" s="25">
        <v>6390000</v>
      </c>
      <c r="F23" s="64">
        <v>6490000</v>
      </c>
      <c r="G23" s="40">
        <v>7849000</v>
      </c>
    </row>
    <row r="24" spans="1:12" x14ac:dyDescent="0.2">
      <c r="A24" t="s">
        <v>212</v>
      </c>
      <c r="B24" s="25"/>
      <c r="C24" s="52" t="s">
        <v>31</v>
      </c>
      <c r="D24" s="64">
        <v>7790000</v>
      </c>
      <c r="E24" s="25">
        <v>7790000</v>
      </c>
      <c r="F24" s="39">
        <v>7790000</v>
      </c>
      <c r="G24" s="40">
        <v>8490000</v>
      </c>
    </row>
    <row r="25" spans="1:12" x14ac:dyDescent="0.2">
      <c r="A25" t="s">
        <v>153</v>
      </c>
      <c r="B25" s="25"/>
      <c r="C25" s="64">
        <v>6990000</v>
      </c>
      <c r="D25" s="64">
        <v>6990000</v>
      </c>
      <c r="E25" s="25">
        <v>6690000</v>
      </c>
      <c r="F25" s="39">
        <v>6990000</v>
      </c>
      <c r="G25" s="39">
        <v>6990000</v>
      </c>
    </row>
    <row r="26" spans="1:12" x14ac:dyDescent="0.2">
      <c r="A26" t="s">
        <v>154</v>
      </c>
      <c r="B26" s="25"/>
      <c r="C26" s="64">
        <v>8490000</v>
      </c>
      <c r="D26" s="64">
        <v>8490000</v>
      </c>
      <c r="E26" s="25">
        <v>8190000</v>
      </c>
      <c r="F26" s="39">
        <v>8490000</v>
      </c>
      <c r="G26" s="39">
        <v>8490000</v>
      </c>
    </row>
    <row r="27" spans="1:12" x14ac:dyDescent="0.2">
      <c r="A27" t="s">
        <v>155</v>
      </c>
      <c r="B27" s="25"/>
      <c r="C27" s="64">
        <v>7850000</v>
      </c>
      <c r="D27" s="64">
        <v>7849000</v>
      </c>
      <c r="E27" s="25">
        <v>7690000</v>
      </c>
      <c r="F27" s="39">
        <v>7840000</v>
      </c>
      <c r="G27" s="39">
        <v>7840000</v>
      </c>
    </row>
    <row r="28" spans="1:12" x14ac:dyDescent="0.2">
      <c r="A28" t="s">
        <v>156</v>
      </c>
      <c r="B28" s="25"/>
      <c r="C28" s="52" t="s">
        <v>31</v>
      </c>
      <c r="D28" s="64">
        <v>9349000</v>
      </c>
      <c r="E28" s="25">
        <v>8990000</v>
      </c>
      <c r="F28" s="39">
        <v>9340000</v>
      </c>
      <c r="G28" s="39">
        <v>9340000</v>
      </c>
    </row>
    <row r="29" spans="1:12" x14ac:dyDescent="0.2">
      <c r="A29" t="s">
        <v>195</v>
      </c>
      <c r="B29" s="25"/>
      <c r="C29" s="53">
        <v>10590000</v>
      </c>
      <c r="D29" s="64">
        <v>10490000</v>
      </c>
      <c r="E29" s="25">
        <v>9990000</v>
      </c>
      <c r="F29" s="39">
        <v>10190000</v>
      </c>
      <c r="G29" s="40">
        <v>10390000</v>
      </c>
      <c r="H29" s="26"/>
    </row>
    <row r="30" spans="1:12" x14ac:dyDescent="0.2">
      <c r="A30" t="s">
        <v>196</v>
      </c>
      <c r="B30" s="25"/>
      <c r="C30" s="64" t="s">
        <v>31</v>
      </c>
      <c r="D30" s="64">
        <v>12790000</v>
      </c>
      <c r="E30" s="25" t="s">
        <v>31</v>
      </c>
      <c r="F30" s="39">
        <v>12990000</v>
      </c>
      <c r="G30" s="40">
        <v>12890000</v>
      </c>
    </row>
    <row r="31" spans="1:12" x14ac:dyDescent="0.2">
      <c r="A31" t="s">
        <v>197</v>
      </c>
      <c r="B31" s="25"/>
      <c r="C31" s="53">
        <v>11190000</v>
      </c>
      <c r="D31" s="64">
        <v>11290000</v>
      </c>
      <c r="E31" s="25">
        <v>10690000</v>
      </c>
      <c r="F31" s="39">
        <v>11290000</v>
      </c>
      <c r="G31" s="40">
        <v>10990000</v>
      </c>
      <c r="H31" s="26"/>
      <c r="I31" s="26"/>
    </row>
    <row r="32" spans="1:12" x14ac:dyDescent="0.2">
      <c r="A32" t="s">
        <v>199</v>
      </c>
      <c r="B32" s="3"/>
      <c r="C32" s="53">
        <v>13690000</v>
      </c>
      <c r="D32" s="64">
        <v>13690000</v>
      </c>
      <c r="E32" s="25">
        <v>13290000</v>
      </c>
      <c r="F32" s="39">
        <v>13890000</v>
      </c>
      <c r="G32" s="40">
        <v>13590000</v>
      </c>
    </row>
    <row r="33" spans="1:8" x14ac:dyDescent="0.2">
      <c r="A33" t="s">
        <v>157</v>
      </c>
      <c r="B33" s="3"/>
      <c r="C33" s="64">
        <v>11490000</v>
      </c>
      <c r="D33" s="64">
        <v>11490000</v>
      </c>
      <c r="E33" s="25">
        <v>11290000</v>
      </c>
      <c r="F33" s="39">
        <v>11490000</v>
      </c>
      <c r="G33" s="39">
        <v>11490000</v>
      </c>
    </row>
    <row r="34" spans="1:8" x14ac:dyDescent="0.2">
      <c r="A34" t="s">
        <v>158</v>
      </c>
      <c r="B34" s="3"/>
      <c r="C34" s="64">
        <v>14490000</v>
      </c>
      <c r="D34" s="64">
        <v>14490000</v>
      </c>
      <c r="E34" s="25">
        <v>14190000</v>
      </c>
      <c r="F34" s="39">
        <v>14490000</v>
      </c>
      <c r="G34" s="39">
        <v>14490000</v>
      </c>
    </row>
    <row r="35" spans="1:8" x14ac:dyDescent="0.2">
      <c r="A35" t="s">
        <v>159</v>
      </c>
      <c r="B35" s="3"/>
      <c r="C35" s="64">
        <v>12350000</v>
      </c>
      <c r="D35" s="64">
        <v>12349000</v>
      </c>
      <c r="E35" s="25">
        <v>12190000</v>
      </c>
      <c r="F35" s="39">
        <v>12349000</v>
      </c>
      <c r="G35" s="39">
        <v>12349000</v>
      </c>
    </row>
    <row r="36" spans="1:8" x14ac:dyDescent="0.2">
      <c r="A36" t="s">
        <v>160</v>
      </c>
      <c r="B36" s="3"/>
      <c r="C36" s="64">
        <v>15350000</v>
      </c>
      <c r="D36" s="64">
        <v>15349000</v>
      </c>
      <c r="E36" s="25">
        <v>14990000</v>
      </c>
      <c r="F36" s="39">
        <v>15349000</v>
      </c>
      <c r="G36" s="39">
        <v>15349000</v>
      </c>
    </row>
    <row r="37" spans="1:8" x14ac:dyDescent="0.2">
      <c r="A37" t="s">
        <v>119</v>
      </c>
      <c r="B37" s="25"/>
      <c r="C37" s="53">
        <v>21890000</v>
      </c>
      <c r="D37" s="64">
        <v>21890000</v>
      </c>
      <c r="E37" s="25">
        <v>20990000</v>
      </c>
      <c r="F37" s="40">
        <v>21290000</v>
      </c>
      <c r="G37" s="40">
        <v>22990000</v>
      </c>
    </row>
    <row r="38" spans="1:8" x14ac:dyDescent="0.2">
      <c r="A38" t="s">
        <v>161</v>
      </c>
      <c r="B38" s="25"/>
      <c r="C38" s="64">
        <v>23990000</v>
      </c>
      <c r="D38" s="64">
        <v>23990000</v>
      </c>
      <c r="E38" s="25">
        <v>23490000</v>
      </c>
      <c r="F38" s="40">
        <v>23990000</v>
      </c>
      <c r="G38" s="40">
        <v>23990000</v>
      </c>
    </row>
    <row r="39" spans="1:8" x14ac:dyDescent="0.2">
      <c r="A39" t="s">
        <v>120</v>
      </c>
      <c r="B39" s="3"/>
      <c r="C39" s="53">
        <v>5590000</v>
      </c>
      <c r="D39" s="64">
        <v>5590000</v>
      </c>
      <c r="E39" s="25">
        <v>5590000</v>
      </c>
      <c r="F39" s="40">
        <v>5590000</v>
      </c>
      <c r="G39" s="40">
        <v>5590000</v>
      </c>
    </row>
    <row r="40" spans="1:8" x14ac:dyDescent="0.2">
      <c r="A40" t="s">
        <v>162</v>
      </c>
      <c r="B40" s="3"/>
      <c r="C40" s="54">
        <v>4690000</v>
      </c>
      <c r="D40" s="62">
        <v>4690000</v>
      </c>
      <c r="E40" s="25">
        <v>4390000</v>
      </c>
      <c r="F40" s="38">
        <v>4590000</v>
      </c>
      <c r="G40" s="40">
        <v>4490000</v>
      </c>
    </row>
    <row r="41" spans="1:8" x14ac:dyDescent="0.2">
      <c r="A41" t="s">
        <v>163</v>
      </c>
      <c r="B41" s="3"/>
      <c r="C41" s="53">
        <v>3190000</v>
      </c>
      <c r="D41" s="62">
        <v>3190000</v>
      </c>
      <c r="E41" s="25">
        <v>2990000</v>
      </c>
      <c r="F41" s="38">
        <v>3090000</v>
      </c>
      <c r="G41" s="40">
        <v>3150000</v>
      </c>
    </row>
    <row r="42" spans="1:8" x14ac:dyDescent="0.2">
      <c r="A42" t="s">
        <v>164</v>
      </c>
      <c r="B42" s="3"/>
      <c r="C42" s="40">
        <v>6790000</v>
      </c>
      <c r="D42" s="64">
        <v>6790000</v>
      </c>
      <c r="E42" s="25">
        <v>6590000</v>
      </c>
      <c r="F42" s="25">
        <v>6790000</v>
      </c>
      <c r="G42" s="38">
        <v>6690000</v>
      </c>
      <c r="H42">
        <v>-100</v>
      </c>
    </row>
    <row r="43" spans="1:8" x14ac:dyDescent="0.2">
      <c r="A43" t="s">
        <v>123</v>
      </c>
      <c r="B43" s="3"/>
      <c r="C43" s="54">
        <v>16990000</v>
      </c>
      <c r="D43" s="64" t="s">
        <v>31</v>
      </c>
      <c r="E43" s="37"/>
      <c r="F43" s="64" t="s">
        <v>31</v>
      </c>
      <c r="G43" s="40" t="s">
        <v>244</v>
      </c>
    </row>
    <row r="44" spans="1:8" x14ac:dyDescent="0.2">
      <c r="A44" t="s">
        <v>165</v>
      </c>
      <c r="B44" s="25"/>
      <c r="C44" s="54">
        <v>19790000</v>
      </c>
      <c r="D44" s="62">
        <v>19890000</v>
      </c>
      <c r="E44" s="37"/>
      <c r="F44" s="34">
        <v>19790000</v>
      </c>
      <c r="G44" s="38">
        <v>19690000</v>
      </c>
      <c r="H44">
        <v>300</v>
      </c>
    </row>
    <row r="45" spans="1:8" x14ac:dyDescent="0.2">
      <c r="A45" t="s">
        <v>214</v>
      </c>
      <c r="B45" s="3"/>
      <c r="C45" s="52" t="s">
        <v>31</v>
      </c>
      <c r="D45" s="64">
        <v>23990000</v>
      </c>
      <c r="E45" s="37"/>
      <c r="F45" s="39" t="s">
        <v>31</v>
      </c>
      <c r="G45" s="40">
        <v>25290000</v>
      </c>
    </row>
    <row r="46" spans="1:8" x14ac:dyDescent="0.2">
      <c r="A46" t="s">
        <v>166</v>
      </c>
      <c r="B46" s="3"/>
      <c r="C46" s="54">
        <v>25890000</v>
      </c>
      <c r="D46" s="62">
        <v>25290000</v>
      </c>
      <c r="E46" s="37"/>
      <c r="F46" s="39">
        <v>25190000</v>
      </c>
      <c r="G46" s="38">
        <v>25290000</v>
      </c>
      <c r="H46">
        <v>200</v>
      </c>
    </row>
    <row r="47" spans="1:8" x14ac:dyDescent="0.2">
      <c r="A47" t="s">
        <v>167</v>
      </c>
      <c r="B47" s="25"/>
      <c r="C47" s="62">
        <v>29890000</v>
      </c>
      <c r="D47" s="62">
        <v>29890000</v>
      </c>
      <c r="E47" s="37"/>
      <c r="F47" s="34">
        <v>29290000</v>
      </c>
      <c r="G47" s="40">
        <v>29290000</v>
      </c>
    </row>
    <row r="48" spans="1:8" x14ac:dyDescent="0.2">
      <c r="A48" t="s">
        <v>168</v>
      </c>
      <c r="B48" s="25"/>
      <c r="C48" s="54">
        <v>37990000</v>
      </c>
      <c r="D48" s="62">
        <v>37990000</v>
      </c>
      <c r="E48" s="37"/>
      <c r="F48" s="38">
        <v>38590000</v>
      </c>
      <c r="G48" s="38">
        <v>38290000</v>
      </c>
      <c r="H48">
        <v>1300</v>
      </c>
    </row>
    <row r="49" spans="1:7" x14ac:dyDescent="0.2">
      <c r="A49" t="s">
        <v>243</v>
      </c>
      <c r="B49" s="25"/>
      <c r="C49" s="64">
        <v>64990000</v>
      </c>
      <c r="D49" s="64">
        <v>64990000</v>
      </c>
      <c r="E49" s="37"/>
      <c r="F49" s="40"/>
      <c r="G49" s="40">
        <v>63990000</v>
      </c>
    </row>
    <row r="50" spans="1:7" x14ac:dyDescent="0.2">
      <c r="C50" s="60"/>
      <c r="D50" s="60"/>
    </row>
    <row r="51" spans="1:7" x14ac:dyDescent="0.2">
      <c r="C51" s="60"/>
      <c r="D51" s="60"/>
    </row>
    <row r="52" spans="1:7" x14ac:dyDescent="0.2">
      <c r="C52" s="60"/>
      <c r="D52" s="60"/>
    </row>
    <row r="53" spans="1:7" x14ac:dyDescent="0.2">
      <c r="C53" s="60"/>
      <c r="D53" s="60"/>
    </row>
    <row r="54" spans="1:7" x14ac:dyDescent="0.2">
      <c r="C54" s="60"/>
      <c r="D54" s="60"/>
    </row>
    <row r="55" spans="1:7" x14ac:dyDescent="0.2">
      <c r="C55" s="60"/>
      <c r="D55" s="60"/>
    </row>
    <row r="56" spans="1:7" x14ac:dyDescent="0.2">
      <c r="C56" s="60"/>
      <c r="D56" s="60"/>
    </row>
    <row r="57" spans="1:7" x14ac:dyDescent="0.2">
      <c r="C57" s="60"/>
      <c r="D57" s="60"/>
    </row>
    <row r="58" spans="1:7" x14ac:dyDescent="0.2">
      <c r="C58" s="60"/>
      <c r="D58" s="60"/>
    </row>
    <row r="59" spans="1:7" x14ac:dyDescent="0.2">
      <c r="C59" s="60"/>
      <c r="D59" s="60"/>
    </row>
    <row r="60" spans="1:7" x14ac:dyDescent="0.2">
      <c r="C60" s="60"/>
      <c r="D60" s="60"/>
    </row>
    <row r="61" spans="1:7" x14ac:dyDescent="0.2">
      <c r="C61" s="60"/>
      <c r="D61" s="60"/>
    </row>
    <row r="62" spans="1:7" x14ac:dyDescent="0.2">
      <c r="C62" s="60"/>
      <c r="D62" s="60"/>
    </row>
    <row r="63" spans="1:7" x14ac:dyDescent="0.2">
      <c r="C63" s="60"/>
      <c r="D63" s="60"/>
    </row>
    <row r="64" spans="1:7"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row r="154" spans="3:4" x14ac:dyDescent="0.2">
      <c r="C154" s="60"/>
      <c r="D154" s="60"/>
    </row>
    <row r="155" spans="3:4" x14ac:dyDescent="0.2">
      <c r="C155" s="60"/>
      <c r="D155" s="60"/>
    </row>
    <row r="156" spans="3:4" x14ac:dyDescent="0.2">
      <c r="C156" s="60"/>
      <c r="D156" s="60"/>
    </row>
    <row r="157" spans="3:4" x14ac:dyDescent="0.2">
      <c r="C157" s="60"/>
      <c r="D157" s="60"/>
    </row>
    <row r="158" spans="3:4" x14ac:dyDescent="0.2">
      <c r="C158" s="60"/>
      <c r="D158" s="60"/>
    </row>
    <row r="159" spans="3:4" x14ac:dyDescent="0.2">
      <c r="C159" s="60"/>
      <c r="D159" s="60"/>
    </row>
    <row r="160" spans="3:4" x14ac:dyDescent="0.2">
      <c r="C160" s="60"/>
      <c r="D160" s="60"/>
    </row>
    <row r="161" spans="3:4" x14ac:dyDescent="0.2">
      <c r="C161" s="60"/>
      <c r="D161" s="60"/>
    </row>
    <row r="162" spans="3:4" x14ac:dyDescent="0.2">
      <c r="C162" s="60"/>
      <c r="D162"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DB049768-8730-D247-9CE5-F0F4B73B4F6B}">
            <x14:iconSet custom="1">
              <x14:cfvo type="percent">
                <xm:f>0</xm:f>
              </x14:cfvo>
              <x14:cfvo type="num">
                <xm:f>0</xm:f>
              </x14:cfvo>
              <x14:cfvo type="num">
                <xm:f>0</xm:f>
              </x14:cfvo>
              <x14:cfIcon iconSet="3TrafficLights1" iconId="2"/>
              <x14:cfIcon iconSet="NoIcons" iconId="0"/>
              <x14:cfIcon iconSet="3TrafficLights1" iconId="0"/>
            </x14:iconSet>
          </x14:cfRule>
          <xm:sqref>H13:H49</xm:sqref>
        </x14:conditionalFormatting>
      </x14:conditionalFormattings>
    </ext>
  </extLst>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A984-D0BE-44B6-9D26-C105454337A6}">
  <dimension ref="A1:L152"/>
  <sheetViews>
    <sheetView zoomScale="86" zoomScaleNormal="140" workbookViewId="0">
      <pane xSplit="2" ySplit="1" topLeftCell="D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31490000</v>
      </c>
      <c r="D3" s="76">
        <v>31490000</v>
      </c>
      <c r="E3" s="72">
        <v>30990000</v>
      </c>
      <c r="F3" s="38">
        <v>30890000</v>
      </c>
      <c r="G3" s="40">
        <v>30990000</v>
      </c>
    </row>
    <row r="4" spans="1:12" x14ac:dyDescent="0.2">
      <c r="A4" t="s">
        <v>131</v>
      </c>
      <c r="B4" s="83"/>
      <c r="C4" s="68">
        <v>34990000</v>
      </c>
      <c r="D4" s="68">
        <v>34990000</v>
      </c>
      <c r="E4" s="72">
        <v>33990000</v>
      </c>
      <c r="F4" s="38">
        <v>34790000</v>
      </c>
      <c r="G4" s="40">
        <v>34790000</v>
      </c>
    </row>
    <row r="5" spans="1:12" x14ac:dyDescent="0.2">
      <c r="A5" t="s">
        <v>132</v>
      </c>
      <c r="B5" s="83"/>
      <c r="C5" s="68">
        <v>37990000</v>
      </c>
      <c r="D5" s="68">
        <v>37990000</v>
      </c>
      <c r="E5" s="72">
        <v>37990000</v>
      </c>
      <c r="F5" s="40">
        <v>37990000</v>
      </c>
      <c r="G5" s="40">
        <v>37990000</v>
      </c>
    </row>
    <row r="6" spans="1:12" x14ac:dyDescent="0.2">
      <c r="A6" t="s">
        <v>133</v>
      </c>
      <c r="B6" s="83"/>
      <c r="C6" s="77">
        <v>14990000</v>
      </c>
      <c r="D6" s="68">
        <v>14990000</v>
      </c>
      <c r="E6" s="34">
        <v>16990000</v>
      </c>
      <c r="F6" s="40">
        <v>14990000</v>
      </c>
      <c r="G6" s="40">
        <v>15290000</v>
      </c>
    </row>
    <row r="7" spans="1:12" x14ac:dyDescent="0.2">
      <c r="A7" t="s">
        <v>134</v>
      </c>
      <c r="B7" s="71"/>
      <c r="C7" s="74">
        <v>21490000</v>
      </c>
      <c r="D7" s="73">
        <v>21090000</v>
      </c>
      <c r="E7" s="34">
        <v>21290000</v>
      </c>
      <c r="F7" s="38">
        <v>20990000</v>
      </c>
      <c r="G7" s="38">
        <v>20990000</v>
      </c>
      <c r="H7">
        <v>-300</v>
      </c>
    </row>
    <row r="8" spans="1:12" x14ac:dyDescent="0.2">
      <c r="A8" t="s">
        <v>135</v>
      </c>
      <c r="B8" s="3"/>
      <c r="C8" s="53">
        <v>24990000</v>
      </c>
      <c r="D8" s="62">
        <v>24990000</v>
      </c>
      <c r="E8" s="34">
        <v>24490000</v>
      </c>
      <c r="F8" s="38">
        <v>24590000</v>
      </c>
      <c r="G8" s="38">
        <v>24690000</v>
      </c>
      <c r="H8">
        <v>-400</v>
      </c>
    </row>
    <row r="9" spans="1:12" x14ac:dyDescent="0.2">
      <c r="A9" t="s">
        <v>136</v>
      </c>
      <c r="B9" s="25"/>
      <c r="C9" s="53">
        <v>25590000</v>
      </c>
      <c r="D9" s="64">
        <v>25590000</v>
      </c>
      <c r="E9" s="40" t="s">
        <v>31</v>
      </c>
      <c r="F9" s="40">
        <v>25590000</v>
      </c>
      <c r="G9" s="40">
        <v>24990000</v>
      </c>
    </row>
    <row r="10" spans="1:12" x14ac:dyDescent="0.2">
      <c r="A10" t="s">
        <v>137</v>
      </c>
      <c r="B10" s="3"/>
      <c r="C10" s="53">
        <v>30590000</v>
      </c>
      <c r="D10" s="62">
        <v>30590000</v>
      </c>
      <c r="E10" s="34">
        <v>29990000</v>
      </c>
      <c r="F10" s="38">
        <v>30490000</v>
      </c>
      <c r="G10" s="40">
        <v>30390000</v>
      </c>
    </row>
    <row r="11" spans="1:12" x14ac:dyDescent="0.2">
      <c r="A11" t="s">
        <v>102</v>
      </c>
      <c r="B11" s="25"/>
      <c r="C11" s="53">
        <v>17590000</v>
      </c>
      <c r="D11" s="64">
        <v>17590000</v>
      </c>
      <c r="E11" s="34">
        <v>17290000</v>
      </c>
      <c r="F11" s="40">
        <v>16990000</v>
      </c>
      <c r="G11" s="38">
        <v>16590000</v>
      </c>
      <c r="H11">
        <v>-300</v>
      </c>
    </row>
    <row r="12" spans="1:12" x14ac:dyDescent="0.2">
      <c r="A12" t="s">
        <v>103</v>
      </c>
      <c r="B12" s="25"/>
      <c r="C12" s="53">
        <v>19590000</v>
      </c>
      <c r="D12" s="64" t="s">
        <v>31</v>
      </c>
      <c r="E12" s="25">
        <v>18490000</v>
      </c>
      <c r="F12" s="40">
        <v>17690000</v>
      </c>
      <c r="G12" s="40">
        <v>18490000</v>
      </c>
    </row>
    <row r="13" spans="1:12" x14ac:dyDescent="0.2">
      <c r="A13" t="s">
        <v>40</v>
      </c>
      <c r="B13" s="25"/>
      <c r="C13" s="53">
        <v>13990000</v>
      </c>
      <c r="D13" s="62">
        <v>13790000</v>
      </c>
      <c r="E13" s="34">
        <v>13690000</v>
      </c>
      <c r="F13" s="34">
        <v>13590000</v>
      </c>
      <c r="G13" s="40">
        <v>13490000</v>
      </c>
    </row>
    <row r="14" spans="1:12" x14ac:dyDescent="0.2">
      <c r="A14" t="s">
        <v>37</v>
      </c>
      <c r="B14" s="3"/>
      <c r="C14" s="53">
        <v>12490000</v>
      </c>
      <c r="D14" s="54">
        <v>12290000</v>
      </c>
      <c r="E14" s="34">
        <v>11990000</v>
      </c>
      <c r="F14" s="34">
        <v>12090000</v>
      </c>
      <c r="G14" s="40">
        <v>11890000</v>
      </c>
    </row>
    <row r="15" spans="1:12" x14ac:dyDescent="0.2">
      <c r="A15" t="s">
        <v>138</v>
      </c>
      <c r="B15" s="25"/>
      <c r="C15" s="54">
        <v>13590000</v>
      </c>
      <c r="D15" s="62">
        <v>13590000</v>
      </c>
      <c r="E15" s="34">
        <v>13290000</v>
      </c>
      <c r="F15" s="39">
        <v>11790000</v>
      </c>
      <c r="G15" s="40">
        <v>11590000</v>
      </c>
    </row>
    <row r="16" spans="1:12" x14ac:dyDescent="0.2">
      <c r="A16" t="s">
        <v>139</v>
      </c>
      <c r="B16" s="3"/>
      <c r="C16" s="54">
        <v>9490000</v>
      </c>
      <c r="D16" s="62">
        <v>9590000</v>
      </c>
      <c r="E16" s="34">
        <v>9190000</v>
      </c>
      <c r="F16" s="34">
        <v>8790000</v>
      </c>
      <c r="G16" s="38">
        <v>8990000</v>
      </c>
      <c r="H16" s="26">
        <v>600</v>
      </c>
      <c r="J16" t="s">
        <v>140</v>
      </c>
      <c r="K16" t="s">
        <v>141</v>
      </c>
      <c r="L16" s="35" t="b">
        <v>1</v>
      </c>
    </row>
    <row r="17" spans="1:12" x14ac:dyDescent="0.2">
      <c r="A17" t="s">
        <v>142</v>
      </c>
      <c r="B17" s="3"/>
      <c r="C17" s="54">
        <v>16490000</v>
      </c>
      <c r="D17" s="62">
        <v>16390000</v>
      </c>
      <c r="E17" s="34">
        <v>15790000</v>
      </c>
      <c r="F17" s="34">
        <v>13690000</v>
      </c>
      <c r="G17" s="38">
        <v>15990000</v>
      </c>
      <c r="H17" s="26"/>
      <c r="J17" t="s">
        <v>2</v>
      </c>
      <c r="K17" t="s">
        <v>143</v>
      </c>
      <c r="L17" s="35" t="b">
        <v>1</v>
      </c>
    </row>
    <row r="18" spans="1:12" x14ac:dyDescent="0.2">
      <c r="A18" t="s">
        <v>144</v>
      </c>
      <c r="B18" s="25"/>
      <c r="C18" s="54">
        <v>21690000</v>
      </c>
      <c r="D18" s="62">
        <v>21690000</v>
      </c>
      <c r="E18" s="25">
        <v>20490000</v>
      </c>
      <c r="F18" s="34">
        <v>19490000</v>
      </c>
      <c r="G18" s="38">
        <v>21390000</v>
      </c>
      <c r="H18" s="26">
        <v>2400</v>
      </c>
      <c r="J18" t="s">
        <v>6</v>
      </c>
      <c r="K18" t="s">
        <v>145</v>
      </c>
      <c r="L18" s="35" t="b">
        <v>1</v>
      </c>
    </row>
    <row r="19" spans="1:12" x14ac:dyDescent="0.2">
      <c r="A19" t="s">
        <v>146</v>
      </c>
      <c r="B19" s="25"/>
      <c r="C19" s="53">
        <v>27990000</v>
      </c>
      <c r="D19" s="62">
        <v>27990000</v>
      </c>
      <c r="E19" s="25">
        <v>26490000</v>
      </c>
      <c r="F19" s="34">
        <v>28190000</v>
      </c>
      <c r="G19" s="39">
        <v>27890000</v>
      </c>
      <c r="J19" t="s">
        <v>3</v>
      </c>
      <c r="K19" t="s">
        <v>245</v>
      </c>
      <c r="L19" s="35" t="b">
        <v>1</v>
      </c>
    </row>
    <row r="20" spans="1:12" x14ac:dyDescent="0.2">
      <c r="A20" t="s">
        <v>148</v>
      </c>
      <c r="B20" s="3"/>
      <c r="C20" s="53">
        <v>36290000</v>
      </c>
      <c r="D20" s="64">
        <v>36290000</v>
      </c>
      <c r="E20" s="34">
        <v>34490000</v>
      </c>
      <c r="F20" s="39">
        <v>36490000</v>
      </c>
      <c r="G20" s="40">
        <v>33690000</v>
      </c>
      <c r="J20" t="s">
        <v>149</v>
      </c>
      <c r="K20" t="s">
        <v>150</v>
      </c>
      <c r="L20" s="35" t="b">
        <v>1</v>
      </c>
    </row>
    <row r="21" spans="1:12" x14ac:dyDescent="0.2">
      <c r="A21" t="s">
        <v>153</v>
      </c>
      <c r="B21" s="25"/>
      <c r="C21" s="64">
        <v>6990000</v>
      </c>
      <c r="D21" s="64">
        <v>6990000</v>
      </c>
      <c r="E21" s="25">
        <v>6690000</v>
      </c>
      <c r="F21" s="34">
        <v>6690000</v>
      </c>
      <c r="G21" s="39">
        <v>6990000</v>
      </c>
    </row>
    <row r="22" spans="1:12" x14ac:dyDescent="0.2">
      <c r="A22" t="s">
        <v>154</v>
      </c>
      <c r="B22" s="25"/>
      <c r="C22" s="64">
        <v>8490000</v>
      </c>
      <c r="D22" s="64">
        <v>8490000</v>
      </c>
      <c r="E22" s="25">
        <v>8190000</v>
      </c>
      <c r="F22" s="34">
        <v>8450000</v>
      </c>
      <c r="G22" s="39">
        <v>8490000</v>
      </c>
    </row>
    <row r="23" spans="1:12" x14ac:dyDescent="0.2">
      <c r="A23" t="s">
        <v>155</v>
      </c>
      <c r="B23" s="25"/>
      <c r="C23" s="64">
        <v>7850000</v>
      </c>
      <c r="D23" s="64">
        <v>7849000</v>
      </c>
      <c r="E23" s="25">
        <v>7690000</v>
      </c>
      <c r="F23" s="34">
        <v>7690000</v>
      </c>
      <c r="G23" s="39">
        <v>7840000</v>
      </c>
    </row>
    <row r="24" spans="1:12" x14ac:dyDescent="0.2">
      <c r="A24" t="s">
        <v>156</v>
      </c>
      <c r="B24" s="25"/>
      <c r="C24" s="52" t="s">
        <v>31</v>
      </c>
      <c r="D24" s="64">
        <v>9349000</v>
      </c>
      <c r="E24" s="25">
        <v>8990000</v>
      </c>
      <c r="F24" s="34">
        <v>9290000</v>
      </c>
      <c r="G24" s="39">
        <v>9340000</v>
      </c>
    </row>
    <row r="25" spans="1:12" x14ac:dyDescent="0.2">
      <c r="A25" t="s">
        <v>157</v>
      </c>
      <c r="B25" s="3"/>
      <c r="C25" s="64">
        <v>11490000</v>
      </c>
      <c r="D25" s="64">
        <v>11490000</v>
      </c>
      <c r="E25" s="25">
        <v>11290000</v>
      </c>
      <c r="F25" s="39">
        <v>11290000</v>
      </c>
      <c r="G25" s="39">
        <v>11490000</v>
      </c>
    </row>
    <row r="26" spans="1:12" x14ac:dyDescent="0.2">
      <c r="A26" t="s">
        <v>158</v>
      </c>
      <c r="B26" s="3"/>
      <c r="C26" s="64">
        <v>14490000</v>
      </c>
      <c r="D26" s="64">
        <v>14490000</v>
      </c>
      <c r="E26" s="25">
        <v>14190000</v>
      </c>
      <c r="F26" s="39">
        <v>14490000</v>
      </c>
      <c r="G26" s="39">
        <v>14490000</v>
      </c>
    </row>
    <row r="27" spans="1:12" x14ac:dyDescent="0.2">
      <c r="A27" t="s">
        <v>159</v>
      </c>
      <c r="B27" s="3"/>
      <c r="C27" s="64">
        <v>12350000</v>
      </c>
      <c r="D27" s="64">
        <v>12349000</v>
      </c>
      <c r="E27" s="25">
        <v>12190000</v>
      </c>
      <c r="F27" s="39">
        <v>11990000</v>
      </c>
      <c r="G27" s="39">
        <v>12349000</v>
      </c>
    </row>
    <row r="28" spans="1:12" x14ac:dyDescent="0.2">
      <c r="A28" t="s">
        <v>160</v>
      </c>
      <c r="B28" s="3"/>
      <c r="C28" s="64">
        <v>15350000</v>
      </c>
      <c r="D28" s="64">
        <v>15349000</v>
      </c>
      <c r="E28" s="25">
        <v>14990000</v>
      </c>
      <c r="F28" s="39">
        <v>15349000</v>
      </c>
      <c r="G28" s="39">
        <v>15349000</v>
      </c>
    </row>
    <row r="29" spans="1:12" x14ac:dyDescent="0.2">
      <c r="A29" t="s">
        <v>119</v>
      </c>
      <c r="B29" s="25"/>
      <c r="C29" s="53">
        <v>21890000</v>
      </c>
      <c r="D29" s="64">
        <v>21890000</v>
      </c>
      <c r="E29" s="34">
        <v>20490000</v>
      </c>
      <c r="F29" s="38">
        <v>20990000</v>
      </c>
      <c r="G29" s="40">
        <v>22990000</v>
      </c>
    </row>
    <row r="30" spans="1:12" x14ac:dyDescent="0.2">
      <c r="A30" t="s">
        <v>161</v>
      </c>
      <c r="B30" s="25"/>
      <c r="C30" s="64">
        <v>23990000</v>
      </c>
      <c r="D30" s="64">
        <v>23990000</v>
      </c>
      <c r="E30" s="25">
        <v>23490000</v>
      </c>
      <c r="F30" s="38">
        <v>23690000</v>
      </c>
      <c r="G30" s="40">
        <v>23990000</v>
      </c>
    </row>
    <row r="31" spans="1:12" x14ac:dyDescent="0.2">
      <c r="A31" t="s">
        <v>120</v>
      </c>
      <c r="B31" s="3"/>
      <c r="C31" s="54">
        <v>5390000</v>
      </c>
      <c r="D31" s="62">
        <v>5490000</v>
      </c>
      <c r="E31" s="25">
        <v>5590000</v>
      </c>
      <c r="F31" s="38">
        <v>5090000</v>
      </c>
      <c r="G31" s="40">
        <v>5590000</v>
      </c>
    </row>
    <row r="32" spans="1:12" x14ac:dyDescent="0.2">
      <c r="A32" t="s">
        <v>162</v>
      </c>
      <c r="B32" s="3"/>
      <c r="C32" s="53">
        <v>4690000</v>
      </c>
      <c r="D32" s="62">
        <v>4650000</v>
      </c>
      <c r="E32" s="34">
        <v>4490000</v>
      </c>
      <c r="F32" s="38">
        <v>4450000</v>
      </c>
      <c r="G32" s="38">
        <v>4690000</v>
      </c>
      <c r="H32">
        <v>200</v>
      </c>
    </row>
    <row r="33" spans="1:8" x14ac:dyDescent="0.2">
      <c r="A33" t="s">
        <v>163</v>
      </c>
      <c r="B33" s="3"/>
      <c r="C33" s="54">
        <v>3590000</v>
      </c>
      <c r="D33" s="62">
        <v>3490000</v>
      </c>
      <c r="E33" s="34">
        <v>3490000</v>
      </c>
      <c r="F33" s="38">
        <v>3190000</v>
      </c>
      <c r="G33" s="38">
        <v>3590000</v>
      </c>
      <c r="H33">
        <v>400</v>
      </c>
    </row>
    <row r="34" spans="1:8" x14ac:dyDescent="0.2">
      <c r="A34" t="s">
        <v>164</v>
      </c>
      <c r="B34" s="3"/>
      <c r="C34" s="40">
        <v>6790000</v>
      </c>
      <c r="D34" s="64">
        <v>6790000</v>
      </c>
      <c r="E34" s="25">
        <v>6590000</v>
      </c>
      <c r="F34" s="34">
        <v>6690000</v>
      </c>
      <c r="G34" s="40">
        <v>6690000</v>
      </c>
    </row>
    <row r="35" spans="1:8" x14ac:dyDescent="0.2">
      <c r="A35" t="s">
        <v>165</v>
      </c>
      <c r="B35" s="25"/>
      <c r="C35" s="54">
        <v>19690000</v>
      </c>
      <c r="D35" s="64">
        <v>19890000</v>
      </c>
      <c r="E35" s="37"/>
      <c r="F35" s="39">
        <v>19790000</v>
      </c>
      <c r="G35" s="39">
        <v>19690000</v>
      </c>
      <c r="H35">
        <v>300</v>
      </c>
    </row>
    <row r="36" spans="1:8" x14ac:dyDescent="0.2">
      <c r="A36" t="s">
        <v>166</v>
      </c>
      <c r="B36" s="3"/>
      <c r="C36" s="54">
        <v>25690000</v>
      </c>
      <c r="D36" s="64">
        <v>25290000</v>
      </c>
      <c r="E36" s="37"/>
      <c r="F36" s="34">
        <v>24990000</v>
      </c>
      <c r="G36" s="38">
        <v>25190000</v>
      </c>
      <c r="H36">
        <v>-100</v>
      </c>
    </row>
    <row r="37" spans="1:8" x14ac:dyDescent="0.2">
      <c r="A37" t="s">
        <v>167</v>
      </c>
      <c r="B37" s="25"/>
      <c r="C37" s="62">
        <v>30390000</v>
      </c>
      <c r="D37" s="64">
        <v>29890000</v>
      </c>
      <c r="E37" s="37"/>
      <c r="F37" s="34">
        <v>28990000</v>
      </c>
      <c r="G37" s="40">
        <v>29290000</v>
      </c>
    </row>
    <row r="38" spans="1:8" x14ac:dyDescent="0.2">
      <c r="A38" t="s">
        <v>168</v>
      </c>
      <c r="B38" s="25"/>
      <c r="C38" s="54">
        <v>38090000</v>
      </c>
      <c r="D38" s="64">
        <v>37990000</v>
      </c>
      <c r="E38" s="37"/>
      <c r="F38" s="40">
        <v>38590000</v>
      </c>
      <c r="G38" s="40">
        <v>38290000</v>
      </c>
    </row>
    <row r="39" spans="1:8" x14ac:dyDescent="0.2">
      <c r="A39" t="s">
        <v>243</v>
      </c>
      <c r="B39" s="25"/>
      <c r="C39" s="64">
        <v>64990000</v>
      </c>
      <c r="D39" s="64">
        <v>64990000</v>
      </c>
      <c r="E39" s="37"/>
      <c r="F39" s="40"/>
      <c r="G39" s="40">
        <v>63990000</v>
      </c>
    </row>
    <row r="40" spans="1:8" x14ac:dyDescent="0.2">
      <c r="C40" s="60"/>
      <c r="D40" s="60"/>
    </row>
    <row r="41" spans="1:8" x14ac:dyDescent="0.2">
      <c r="C41" s="60"/>
      <c r="D41" s="60"/>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9" id="{04118988-01C8-46E0-B61D-86D662C1AF67}">
            <x14:iconSet custom="1">
              <x14:cfvo type="percent">
                <xm:f>0</xm:f>
              </x14:cfvo>
              <x14:cfvo type="num">
                <xm:f>0</xm:f>
              </x14:cfvo>
              <x14:cfvo type="num">
                <xm:f>0</xm:f>
              </x14:cfvo>
              <x14:cfIcon iconSet="3TrafficLights1" iconId="2"/>
              <x14:cfIcon iconSet="NoIcons" iconId="0"/>
              <x14:cfIcon iconSet="3TrafficLights1" iconId="0"/>
            </x14:iconSet>
          </x14:cfRule>
          <xm:sqref>H13:H39</xm:sqref>
        </x14:conditionalFormatting>
      </x14:conditionalFormattings>
    </ext>
  </extLst>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C8567-2AB0-FF48-AF7F-6753A9CBEEDB}">
  <dimension ref="A1:L152"/>
  <sheetViews>
    <sheetView zoomScale="86" zoomScaleNormal="14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31490000</v>
      </c>
      <c r="D3" s="68">
        <v>31490000</v>
      </c>
      <c r="E3" s="72">
        <v>30990000</v>
      </c>
      <c r="F3" s="38">
        <v>31390000</v>
      </c>
      <c r="G3" s="40">
        <v>30990000</v>
      </c>
    </row>
    <row r="4" spans="1:12" x14ac:dyDescent="0.2">
      <c r="A4" t="s">
        <v>131</v>
      </c>
      <c r="B4" s="83"/>
      <c r="C4" s="68">
        <v>34990000</v>
      </c>
      <c r="D4" s="68">
        <v>34990000</v>
      </c>
      <c r="E4" s="72">
        <v>33990000</v>
      </c>
      <c r="F4" s="40">
        <v>34990000</v>
      </c>
      <c r="G4" s="40">
        <v>34790000</v>
      </c>
    </row>
    <row r="5" spans="1:12" x14ac:dyDescent="0.2">
      <c r="A5" t="s">
        <v>132</v>
      </c>
      <c r="B5" s="83"/>
      <c r="C5" s="68">
        <v>37990000</v>
      </c>
      <c r="D5" s="68">
        <v>37990000</v>
      </c>
      <c r="E5" s="72">
        <v>37990000</v>
      </c>
      <c r="F5" s="40">
        <v>37990000</v>
      </c>
      <c r="G5" s="40">
        <v>37990000</v>
      </c>
    </row>
    <row r="6" spans="1:12" x14ac:dyDescent="0.2">
      <c r="A6" t="s">
        <v>133</v>
      </c>
      <c r="B6" s="83"/>
      <c r="C6" s="67">
        <v>14990000</v>
      </c>
      <c r="D6" s="76">
        <v>14990000</v>
      </c>
      <c r="E6" s="34">
        <v>16990000</v>
      </c>
      <c r="F6" s="40">
        <v>14990000</v>
      </c>
      <c r="G6" s="40">
        <v>15290000</v>
      </c>
    </row>
    <row r="7" spans="1:12" x14ac:dyDescent="0.2">
      <c r="A7" t="s">
        <v>134</v>
      </c>
      <c r="B7" s="71"/>
      <c r="C7" s="74">
        <v>21390000</v>
      </c>
      <c r="D7" s="73">
        <v>21090000</v>
      </c>
      <c r="E7" s="40">
        <v>21290000</v>
      </c>
      <c r="F7" s="38">
        <v>21190000</v>
      </c>
      <c r="G7" s="40">
        <v>20990000</v>
      </c>
    </row>
    <row r="8" spans="1:12" x14ac:dyDescent="0.2">
      <c r="A8" t="s">
        <v>135</v>
      </c>
      <c r="B8" s="3"/>
      <c r="C8" s="53">
        <v>24990000</v>
      </c>
      <c r="D8" s="62">
        <v>24990000</v>
      </c>
      <c r="E8" s="40">
        <v>24990000</v>
      </c>
      <c r="F8" s="40">
        <v>24890000</v>
      </c>
      <c r="G8" s="40">
        <v>24690000</v>
      </c>
    </row>
    <row r="9" spans="1:12" x14ac:dyDescent="0.2">
      <c r="A9" t="s">
        <v>136</v>
      </c>
      <c r="B9" s="25"/>
      <c r="C9" s="40" t="s">
        <v>31</v>
      </c>
      <c r="D9" s="40" t="s">
        <v>31</v>
      </c>
      <c r="E9" s="40" t="s">
        <v>31</v>
      </c>
      <c r="F9" s="40">
        <v>25590000</v>
      </c>
      <c r="G9" s="40">
        <v>24990000</v>
      </c>
    </row>
    <row r="10" spans="1:12" x14ac:dyDescent="0.2">
      <c r="A10" t="s">
        <v>137</v>
      </c>
      <c r="B10" s="3"/>
      <c r="C10" s="54">
        <v>30490000</v>
      </c>
      <c r="D10" s="62">
        <v>30390000</v>
      </c>
      <c r="E10" s="25">
        <v>29990000</v>
      </c>
      <c r="F10" s="40">
        <v>30490000</v>
      </c>
      <c r="G10" s="40">
        <v>30390000</v>
      </c>
    </row>
    <row r="11" spans="1:12" x14ac:dyDescent="0.2">
      <c r="A11" t="s">
        <v>102</v>
      </c>
      <c r="B11" s="25"/>
      <c r="C11" s="54">
        <v>17290000</v>
      </c>
      <c r="D11" s="62">
        <v>16990000</v>
      </c>
      <c r="E11" s="34">
        <v>16990000</v>
      </c>
      <c r="F11" s="38">
        <v>16990000</v>
      </c>
      <c r="G11" s="40">
        <v>16590000</v>
      </c>
    </row>
    <row r="12" spans="1:12" x14ac:dyDescent="0.2">
      <c r="A12" t="s">
        <v>103</v>
      </c>
      <c r="B12" s="25"/>
      <c r="C12" s="53">
        <v>19590000</v>
      </c>
      <c r="D12" s="64" t="s">
        <v>31</v>
      </c>
      <c r="E12" s="25">
        <v>18490000</v>
      </c>
      <c r="F12" s="38">
        <v>17690000</v>
      </c>
      <c r="G12" s="40">
        <v>18490000</v>
      </c>
    </row>
    <row r="13" spans="1:12" x14ac:dyDescent="0.2">
      <c r="A13" t="s">
        <v>40</v>
      </c>
      <c r="B13" s="25"/>
      <c r="C13" s="54">
        <v>13890000</v>
      </c>
      <c r="D13" s="64">
        <v>13790000</v>
      </c>
      <c r="E13" s="25">
        <v>13490000</v>
      </c>
      <c r="F13" s="34">
        <v>13690000</v>
      </c>
      <c r="G13" s="40">
        <v>13490000</v>
      </c>
    </row>
    <row r="14" spans="1:12" x14ac:dyDescent="0.2">
      <c r="A14" t="s">
        <v>37</v>
      </c>
      <c r="B14" s="3"/>
      <c r="C14" s="53">
        <v>12490000</v>
      </c>
      <c r="D14" s="54">
        <v>12190000</v>
      </c>
      <c r="E14" s="34">
        <v>12190000</v>
      </c>
      <c r="F14" s="34">
        <v>12190000</v>
      </c>
      <c r="G14" s="40">
        <v>11890000</v>
      </c>
    </row>
    <row r="15" spans="1:12" x14ac:dyDescent="0.2">
      <c r="A15" t="s">
        <v>138</v>
      </c>
      <c r="B15" s="25"/>
      <c r="C15" s="53">
        <v>13590000</v>
      </c>
      <c r="D15" s="62">
        <v>13590000</v>
      </c>
      <c r="E15" s="25">
        <v>13290000</v>
      </c>
      <c r="F15" s="39">
        <v>11790000</v>
      </c>
      <c r="G15" s="40">
        <v>11590000</v>
      </c>
    </row>
    <row r="16" spans="1:12" x14ac:dyDescent="0.2">
      <c r="A16" t="s">
        <v>139</v>
      </c>
      <c r="B16" s="3"/>
      <c r="C16" s="54">
        <v>9190000</v>
      </c>
      <c r="D16" s="62">
        <v>9190000</v>
      </c>
      <c r="E16" s="25">
        <v>9190000</v>
      </c>
      <c r="F16" s="34">
        <v>9390000</v>
      </c>
      <c r="G16" s="40">
        <v>8990000</v>
      </c>
      <c r="H16" s="26"/>
      <c r="J16" t="s">
        <v>140</v>
      </c>
      <c r="K16" t="s">
        <v>141</v>
      </c>
      <c r="L16" s="35" t="b">
        <v>1</v>
      </c>
    </row>
    <row r="17" spans="1:12" x14ac:dyDescent="0.2">
      <c r="A17" t="s">
        <v>142</v>
      </c>
      <c r="B17" s="3"/>
      <c r="C17" s="54">
        <v>15990000</v>
      </c>
      <c r="D17" s="62">
        <v>15990000</v>
      </c>
      <c r="E17" s="34">
        <v>15590000</v>
      </c>
      <c r="F17" s="34">
        <v>16390000</v>
      </c>
      <c r="G17" s="40">
        <v>15990000</v>
      </c>
      <c r="H17" s="26"/>
      <c r="J17" t="s">
        <v>2</v>
      </c>
      <c r="K17" t="s">
        <v>143</v>
      </c>
      <c r="L17" s="35" t="b">
        <v>1</v>
      </c>
    </row>
    <row r="18" spans="1:12" x14ac:dyDescent="0.2">
      <c r="A18" t="s">
        <v>144</v>
      </c>
      <c r="B18" s="25"/>
      <c r="C18" s="54">
        <v>21590000</v>
      </c>
      <c r="D18" s="64">
        <v>21590000</v>
      </c>
      <c r="E18" s="25">
        <v>20490000</v>
      </c>
      <c r="F18" s="39">
        <v>19490000</v>
      </c>
      <c r="G18" s="38">
        <v>19990000</v>
      </c>
      <c r="H18" s="26"/>
      <c r="J18" t="s">
        <v>6</v>
      </c>
      <c r="K18" t="s">
        <v>145</v>
      </c>
      <c r="L18" s="35" t="b">
        <v>1</v>
      </c>
    </row>
    <row r="19" spans="1:12" x14ac:dyDescent="0.2">
      <c r="A19" t="s">
        <v>146</v>
      </c>
      <c r="B19" s="25"/>
      <c r="C19" s="53">
        <v>27990000</v>
      </c>
      <c r="D19" s="64">
        <v>27990000</v>
      </c>
      <c r="E19" s="25" t="s">
        <v>31</v>
      </c>
      <c r="F19" s="34">
        <v>28290000</v>
      </c>
      <c r="G19" s="39">
        <v>27890000</v>
      </c>
      <c r="J19" t="s">
        <v>3</v>
      </c>
      <c r="K19" t="s">
        <v>147</v>
      </c>
      <c r="L19" s="35" t="b">
        <v>1</v>
      </c>
    </row>
    <row r="20" spans="1:12" x14ac:dyDescent="0.2">
      <c r="A20" t="s">
        <v>148</v>
      </c>
      <c r="B20" s="3"/>
      <c r="C20" s="25" t="s">
        <v>31</v>
      </c>
      <c r="D20" s="64">
        <v>36290000</v>
      </c>
      <c r="E20" s="25">
        <v>34490000</v>
      </c>
      <c r="F20" s="34">
        <v>36490000</v>
      </c>
      <c r="G20" s="40">
        <v>33690000</v>
      </c>
      <c r="J20" t="s">
        <v>149</v>
      </c>
      <c r="K20" t="s">
        <v>150</v>
      </c>
      <c r="L20" s="35" t="b">
        <v>1</v>
      </c>
    </row>
    <row r="21" spans="1:12" x14ac:dyDescent="0.2">
      <c r="A21" t="s">
        <v>153</v>
      </c>
      <c r="B21" s="25"/>
      <c r="C21" s="64">
        <v>6990000</v>
      </c>
      <c r="D21" s="62">
        <v>6790000</v>
      </c>
      <c r="E21" s="25">
        <v>6690000</v>
      </c>
      <c r="F21" s="34">
        <v>6790000</v>
      </c>
      <c r="G21" s="34">
        <v>6790000</v>
      </c>
    </row>
    <row r="22" spans="1:12" x14ac:dyDescent="0.2">
      <c r="A22" t="s">
        <v>154</v>
      </c>
      <c r="B22" s="25"/>
      <c r="C22" s="64">
        <v>8490000</v>
      </c>
      <c r="D22" s="64">
        <v>8490000</v>
      </c>
      <c r="E22" s="25">
        <v>8190000</v>
      </c>
      <c r="F22" s="39">
        <v>8490000</v>
      </c>
      <c r="G22" s="39">
        <v>8490000</v>
      </c>
    </row>
    <row r="23" spans="1:12" x14ac:dyDescent="0.2">
      <c r="A23" t="s">
        <v>155</v>
      </c>
      <c r="B23" s="25"/>
      <c r="C23" s="64">
        <v>7850000</v>
      </c>
      <c r="D23" s="64">
        <v>7849000</v>
      </c>
      <c r="E23" s="25">
        <v>7690000</v>
      </c>
      <c r="F23" s="39">
        <v>7840000</v>
      </c>
      <c r="G23" s="34">
        <v>7690000</v>
      </c>
    </row>
    <row r="24" spans="1:12" x14ac:dyDescent="0.2">
      <c r="A24" t="s">
        <v>156</v>
      </c>
      <c r="B24" s="25"/>
      <c r="C24" s="52" t="s">
        <v>31</v>
      </c>
      <c r="D24" s="64">
        <v>9349000</v>
      </c>
      <c r="E24" s="25">
        <v>8990000</v>
      </c>
      <c r="F24" s="39">
        <v>9340000</v>
      </c>
      <c r="G24" s="39">
        <v>9340000</v>
      </c>
    </row>
    <row r="25" spans="1:12" x14ac:dyDescent="0.2">
      <c r="A25" t="s">
        <v>157</v>
      </c>
      <c r="B25" s="3"/>
      <c r="C25" s="64">
        <v>11490000</v>
      </c>
      <c r="D25" s="64">
        <v>11490000</v>
      </c>
      <c r="E25" s="25">
        <v>11290000</v>
      </c>
      <c r="F25" s="39">
        <v>11490000</v>
      </c>
      <c r="G25" s="34">
        <v>11390000</v>
      </c>
    </row>
    <row r="26" spans="1:12" x14ac:dyDescent="0.2">
      <c r="A26" t="s">
        <v>158</v>
      </c>
      <c r="B26" s="3"/>
      <c r="C26" s="64">
        <v>14490000</v>
      </c>
      <c r="D26" s="64">
        <v>14490000</v>
      </c>
      <c r="E26" s="25">
        <v>14190000</v>
      </c>
      <c r="F26" s="39">
        <v>14490000</v>
      </c>
      <c r="G26" s="39">
        <v>14490000</v>
      </c>
    </row>
    <row r="27" spans="1:12" x14ac:dyDescent="0.2">
      <c r="A27" t="s">
        <v>159</v>
      </c>
      <c r="B27" s="3"/>
      <c r="C27" s="64">
        <v>12350000</v>
      </c>
      <c r="D27" s="64">
        <v>12349000</v>
      </c>
      <c r="E27" s="25">
        <v>12190000</v>
      </c>
      <c r="F27" s="34">
        <v>11990000</v>
      </c>
      <c r="G27" s="39">
        <v>12349000</v>
      </c>
    </row>
    <row r="28" spans="1:12" x14ac:dyDescent="0.2">
      <c r="A28" t="s">
        <v>160</v>
      </c>
      <c r="B28" s="3"/>
      <c r="C28" s="64">
        <v>15350000</v>
      </c>
      <c r="D28" s="64">
        <v>15349000</v>
      </c>
      <c r="E28" s="25">
        <v>14990000</v>
      </c>
      <c r="F28" s="39">
        <v>15349000</v>
      </c>
      <c r="G28" s="39">
        <v>15349000</v>
      </c>
    </row>
    <row r="29" spans="1:12" x14ac:dyDescent="0.2">
      <c r="A29" t="s">
        <v>119</v>
      </c>
      <c r="B29" s="25"/>
      <c r="C29" s="53">
        <v>21890000</v>
      </c>
      <c r="D29" s="64">
        <v>21890000</v>
      </c>
      <c r="E29" s="25">
        <v>20490000</v>
      </c>
      <c r="F29" s="40">
        <v>21290000</v>
      </c>
      <c r="G29" s="40">
        <v>22990000</v>
      </c>
    </row>
    <row r="30" spans="1:12" x14ac:dyDescent="0.2">
      <c r="A30" t="s">
        <v>161</v>
      </c>
      <c r="B30" s="25"/>
      <c r="C30" s="64">
        <v>23990000</v>
      </c>
      <c r="D30" s="64">
        <v>23990000</v>
      </c>
      <c r="E30" s="25">
        <v>23490000</v>
      </c>
      <c r="F30" s="40">
        <v>23990000</v>
      </c>
      <c r="G30" s="40">
        <v>23990000</v>
      </c>
    </row>
    <row r="31" spans="1:12" x14ac:dyDescent="0.2">
      <c r="A31" t="s">
        <v>120</v>
      </c>
      <c r="B31" s="3"/>
      <c r="C31" s="54">
        <v>5290000</v>
      </c>
      <c r="D31" s="62">
        <v>5390000</v>
      </c>
      <c r="E31" s="25">
        <v>5590000</v>
      </c>
      <c r="F31" s="40">
        <v>5490000</v>
      </c>
      <c r="G31" s="40">
        <v>5590000</v>
      </c>
    </row>
    <row r="32" spans="1:12" x14ac:dyDescent="0.2">
      <c r="A32" t="s">
        <v>162</v>
      </c>
      <c r="B32" s="3"/>
      <c r="C32" s="54">
        <v>4590000</v>
      </c>
      <c r="D32" s="62">
        <v>4490000</v>
      </c>
      <c r="E32" s="25">
        <v>4490000</v>
      </c>
      <c r="F32" s="38">
        <v>4590000</v>
      </c>
      <c r="G32" s="38">
        <v>4590000</v>
      </c>
    </row>
    <row r="33" spans="1:7" x14ac:dyDescent="0.2">
      <c r="A33" t="s">
        <v>163</v>
      </c>
      <c r="B33" s="3"/>
      <c r="C33" s="54">
        <v>3390000</v>
      </c>
      <c r="D33" s="64">
        <v>3490000</v>
      </c>
      <c r="E33" s="25">
        <v>3490000</v>
      </c>
      <c r="F33" s="38">
        <v>3490000</v>
      </c>
      <c r="G33" s="38">
        <v>3490000</v>
      </c>
    </row>
    <row r="34" spans="1:7" x14ac:dyDescent="0.2">
      <c r="A34" t="s">
        <v>164</v>
      </c>
      <c r="B34" s="3"/>
      <c r="C34" s="40">
        <v>6790000</v>
      </c>
      <c r="D34" s="64">
        <v>6790000</v>
      </c>
      <c r="E34" s="25">
        <v>6590000</v>
      </c>
      <c r="F34" s="25">
        <v>6790000</v>
      </c>
      <c r="G34" s="40">
        <v>6690000</v>
      </c>
    </row>
    <row r="35" spans="1:7" x14ac:dyDescent="0.2">
      <c r="A35" t="s">
        <v>165</v>
      </c>
      <c r="B35" s="25"/>
      <c r="C35" s="53">
        <v>19690000</v>
      </c>
      <c r="D35" s="62">
        <v>19690000</v>
      </c>
      <c r="E35" s="37"/>
      <c r="F35" s="34">
        <v>19690000</v>
      </c>
      <c r="G35" s="40">
        <v>19690000</v>
      </c>
    </row>
    <row r="36" spans="1:7" x14ac:dyDescent="0.2">
      <c r="A36" t="s">
        <v>166</v>
      </c>
      <c r="B36" s="3"/>
      <c r="C36" s="54">
        <v>25190000</v>
      </c>
      <c r="D36" s="64">
        <v>25290000</v>
      </c>
      <c r="E36" s="37"/>
      <c r="F36" s="34">
        <v>25090000</v>
      </c>
      <c r="G36" s="40">
        <v>25190000</v>
      </c>
    </row>
    <row r="37" spans="1:7" x14ac:dyDescent="0.2">
      <c r="A37" t="s">
        <v>167</v>
      </c>
      <c r="B37" s="25"/>
      <c r="C37" s="64">
        <v>30390000</v>
      </c>
      <c r="D37" s="62">
        <v>29890000</v>
      </c>
      <c r="E37" s="37"/>
      <c r="F37" s="39">
        <v>29290000</v>
      </c>
      <c r="G37" s="40">
        <v>29290000</v>
      </c>
    </row>
    <row r="38" spans="1:7" x14ac:dyDescent="0.2">
      <c r="A38" t="s">
        <v>168</v>
      </c>
      <c r="B38" s="25"/>
      <c r="C38" s="53">
        <v>38090000</v>
      </c>
      <c r="D38" s="64">
        <v>37990000</v>
      </c>
      <c r="E38" s="37"/>
      <c r="F38" s="40">
        <v>38590000</v>
      </c>
      <c r="G38" s="40">
        <v>38290000</v>
      </c>
    </row>
    <row r="39" spans="1:7" x14ac:dyDescent="0.2">
      <c r="A39" t="s">
        <v>243</v>
      </c>
      <c r="B39" s="25"/>
      <c r="C39" s="64">
        <v>64990000</v>
      </c>
      <c r="D39" s="64">
        <v>64990000</v>
      </c>
      <c r="E39" s="37"/>
      <c r="F39" s="40"/>
      <c r="G39" s="40">
        <v>63990000</v>
      </c>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FE5D54BE-4B3E-654F-A5DC-0A5139C0C4B4}">
            <x14:iconSet custom="1">
              <x14:cfvo type="percent">
                <xm:f>0</xm:f>
              </x14:cfvo>
              <x14:cfvo type="num">
                <xm:f>0</xm:f>
              </x14:cfvo>
              <x14:cfvo type="num">
                <xm:f>0</xm:f>
              </x14:cfvo>
              <x14:cfIcon iconSet="3TrafficLights1" iconId="2"/>
              <x14:cfIcon iconSet="NoIcons" iconId="0"/>
              <x14:cfIcon iconSet="3TrafficLights1" iconId="0"/>
            </x14:iconSet>
          </x14:cfRule>
          <xm:sqref>H13:H39</xm:sqref>
        </x14:conditionalFormatting>
      </x14:conditionalFormattings>
    </ext>
  </extLst>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764A-69D4-43F7-A59D-34F1DA159D91}">
  <dimension ref="A1:L151"/>
  <sheetViews>
    <sheetView zoomScale="94"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76">
        <v>30990000</v>
      </c>
      <c r="D3" s="68">
        <v>31490000</v>
      </c>
      <c r="E3" s="34">
        <v>30490000</v>
      </c>
      <c r="F3" s="38">
        <v>31390000</v>
      </c>
      <c r="G3" s="38">
        <v>30690000</v>
      </c>
    </row>
    <row r="4" spans="1:12" x14ac:dyDescent="0.2">
      <c r="A4" t="s">
        <v>131</v>
      </c>
      <c r="B4" s="83"/>
      <c r="C4" s="68">
        <v>34990000</v>
      </c>
      <c r="D4" s="68">
        <v>34990000</v>
      </c>
      <c r="E4" s="72">
        <v>33990000</v>
      </c>
      <c r="F4" s="40">
        <v>34990000</v>
      </c>
      <c r="G4" s="40">
        <v>34790000</v>
      </c>
    </row>
    <row r="5" spans="1:12" x14ac:dyDescent="0.2">
      <c r="A5" t="s">
        <v>132</v>
      </c>
      <c r="B5" s="83"/>
      <c r="C5" s="68">
        <v>37990000</v>
      </c>
      <c r="D5" s="68">
        <v>37990000</v>
      </c>
      <c r="E5" s="34">
        <v>37490000</v>
      </c>
      <c r="F5" s="40">
        <v>37990000</v>
      </c>
      <c r="G5" s="40">
        <v>37990000</v>
      </c>
    </row>
    <row r="6" spans="1:12" x14ac:dyDescent="0.2">
      <c r="A6" t="s">
        <v>133</v>
      </c>
      <c r="B6" s="83"/>
      <c r="C6" s="67">
        <v>14990000</v>
      </c>
      <c r="D6" s="68">
        <v>14990000</v>
      </c>
      <c r="E6" s="25">
        <v>16990000</v>
      </c>
      <c r="F6" s="40">
        <v>14990000</v>
      </c>
      <c r="G6" s="40">
        <v>15290000</v>
      </c>
    </row>
    <row r="7" spans="1:12" x14ac:dyDescent="0.2">
      <c r="A7" t="s">
        <v>134</v>
      </c>
      <c r="B7" s="71"/>
      <c r="C7" s="74">
        <v>21290000</v>
      </c>
      <c r="D7" s="70">
        <v>21090000</v>
      </c>
      <c r="E7" s="34">
        <v>20990000</v>
      </c>
      <c r="F7" s="38">
        <v>21190000</v>
      </c>
      <c r="G7" s="40">
        <v>20990000</v>
      </c>
    </row>
    <row r="8" spans="1:12" x14ac:dyDescent="0.2">
      <c r="A8" t="s">
        <v>135</v>
      </c>
      <c r="B8" s="3"/>
      <c r="C8" s="53">
        <v>24990000</v>
      </c>
      <c r="D8" s="62">
        <v>24690000</v>
      </c>
      <c r="E8" s="40">
        <v>24490000</v>
      </c>
      <c r="F8" s="40">
        <v>24890000</v>
      </c>
      <c r="G8" s="38">
        <v>24590000</v>
      </c>
    </row>
    <row r="9" spans="1:12" x14ac:dyDescent="0.2">
      <c r="A9" t="s">
        <v>136</v>
      </c>
      <c r="B9" s="25"/>
      <c r="C9" s="40" t="s">
        <v>31</v>
      </c>
      <c r="D9" s="40" t="s">
        <v>31</v>
      </c>
      <c r="E9" s="40">
        <v>24290000</v>
      </c>
      <c r="F9" s="40">
        <v>25590000</v>
      </c>
      <c r="G9" s="40">
        <v>24990000</v>
      </c>
    </row>
    <row r="10" spans="1:12" x14ac:dyDescent="0.2">
      <c r="A10" t="s">
        <v>137</v>
      </c>
      <c r="B10" s="3"/>
      <c r="C10" s="54">
        <v>30390000</v>
      </c>
      <c r="D10" s="62">
        <v>30590000</v>
      </c>
      <c r="E10" s="25">
        <v>29990000</v>
      </c>
      <c r="F10" s="40">
        <v>30490000</v>
      </c>
      <c r="G10" s="40">
        <v>30390000</v>
      </c>
    </row>
    <row r="11" spans="1:12" x14ac:dyDescent="0.2">
      <c r="A11" t="s">
        <v>102</v>
      </c>
      <c r="B11" s="25"/>
      <c r="C11" s="53">
        <v>17290000</v>
      </c>
      <c r="D11" s="64">
        <v>16990000</v>
      </c>
      <c r="E11" s="25">
        <v>16990000</v>
      </c>
      <c r="F11" s="38">
        <v>16990000</v>
      </c>
      <c r="G11" s="40">
        <v>16590000</v>
      </c>
    </row>
    <row r="12" spans="1:12" x14ac:dyDescent="0.2">
      <c r="A12" t="s">
        <v>103</v>
      </c>
      <c r="B12" s="25"/>
      <c r="C12" s="53">
        <v>19590000</v>
      </c>
      <c r="D12" s="64" t="s">
        <v>31</v>
      </c>
      <c r="E12" s="25">
        <v>18490000</v>
      </c>
      <c r="F12" s="38">
        <v>17690000</v>
      </c>
      <c r="G12" s="40">
        <v>18490000</v>
      </c>
    </row>
    <row r="13" spans="1:12" x14ac:dyDescent="0.2">
      <c r="A13" t="s">
        <v>40</v>
      </c>
      <c r="B13" s="25"/>
      <c r="C13" s="53">
        <v>13890000</v>
      </c>
      <c r="D13" s="62">
        <v>13690000</v>
      </c>
      <c r="E13" s="34">
        <v>13690000</v>
      </c>
      <c r="F13" s="34">
        <v>13690000</v>
      </c>
      <c r="G13" s="40">
        <v>13490000</v>
      </c>
    </row>
    <row r="14" spans="1:12" x14ac:dyDescent="0.2">
      <c r="A14" t="s">
        <v>37</v>
      </c>
      <c r="B14" s="3"/>
      <c r="C14" s="54">
        <v>12390000</v>
      </c>
      <c r="D14" s="54">
        <v>12090000</v>
      </c>
      <c r="E14" s="34">
        <v>12290000</v>
      </c>
      <c r="F14" s="34">
        <v>12190000</v>
      </c>
      <c r="G14" s="40">
        <v>11890000</v>
      </c>
    </row>
    <row r="15" spans="1:12" x14ac:dyDescent="0.2">
      <c r="A15" t="s">
        <v>138</v>
      </c>
      <c r="B15" s="25"/>
      <c r="C15" s="54">
        <v>11790000</v>
      </c>
      <c r="D15" s="62">
        <v>13490000</v>
      </c>
      <c r="E15" s="25">
        <v>13290000</v>
      </c>
      <c r="F15" s="39">
        <v>11790000</v>
      </c>
      <c r="G15" s="40">
        <v>11590000</v>
      </c>
    </row>
    <row r="16" spans="1:12" x14ac:dyDescent="0.2">
      <c r="A16" t="s">
        <v>139</v>
      </c>
      <c r="B16" s="3"/>
      <c r="C16" s="54">
        <v>8890000</v>
      </c>
      <c r="D16" s="64">
        <v>9190000</v>
      </c>
      <c r="E16" s="25">
        <v>9190000</v>
      </c>
      <c r="F16" s="34">
        <v>9390000</v>
      </c>
      <c r="G16" s="40">
        <v>8990000</v>
      </c>
      <c r="H16" s="26"/>
      <c r="J16" t="s">
        <v>140</v>
      </c>
      <c r="K16" t="s">
        <v>141</v>
      </c>
      <c r="L16" s="35" t="b">
        <v>1</v>
      </c>
    </row>
    <row r="17" spans="1:12" x14ac:dyDescent="0.2">
      <c r="A17" t="s">
        <v>142</v>
      </c>
      <c r="B17" s="3"/>
      <c r="C17" s="54">
        <v>13690000</v>
      </c>
      <c r="D17" s="62">
        <v>15890000</v>
      </c>
      <c r="E17" s="25">
        <v>15590000</v>
      </c>
      <c r="F17" s="34">
        <v>16390000</v>
      </c>
      <c r="G17" s="38">
        <v>15690000</v>
      </c>
      <c r="H17" s="26"/>
      <c r="J17" t="s">
        <v>2</v>
      </c>
      <c r="K17" t="s">
        <v>143</v>
      </c>
      <c r="L17" s="35" t="b">
        <v>1</v>
      </c>
    </row>
    <row r="18" spans="1:12" x14ac:dyDescent="0.2">
      <c r="A18" t="s">
        <v>144</v>
      </c>
      <c r="B18" s="25"/>
      <c r="C18" s="54">
        <v>19490000</v>
      </c>
      <c r="D18" s="64">
        <v>21590000</v>
      </c>
      <c r="E18" s="25">
        <v>20490000</v>
      </c>
      <c r="F18" s="39">
        <v>19490000</v>
      </c>
      <c r="G18" s="39">
        <v>19990000</v>
      </c>
      <c r="H18" s="26"/>
      <c r="J18" t="s">
        <v>6</v>
      </c>
      <c r="K18" t="s">
        <v>145</v>
      </c>
      <c r="L18" s="35" t="b">
        <v>1</v>
      </c>
    </row>
    <row r="19" spans="1:12" x14ac:dyDescent="0.2">
      <c r="A19" t="s">
        <v>146</v>
      </c>
      <c r="B19" s="25"/>
      <c r="C19" s="53">
        <v>27990000</v>
      </c>
      <c r="D19" s="64">
        <v>27990000</v>
      </c>
      <c r="E19" s="25" t="s">
        <v>31</v>
      </c>
      <c r="F19" s="34">
        <v>28290000</v>
      </c>
      <c r="G19" s="39">
        <v>27990000</v>
      </c>
      <c r="J19" t="s">
        <v>3</v>
      </c>
      <c r="K19" t="s">
        <v>147</v>
      </c>
      <c r="L19" s="35" t="b">
        <v>0</v>
      </c>
    </row>
    <row r="20" spans="1:12" x14ac:dyDescent="0.2">
      <c r="A20" t="s">
        <v>148</v>
      </c>
      <c r="B20" s="3"/>
      <c r="C20" s="25" t="s">
        <v>31</v>
      </c>
      <c r="D20" s="64">
        <v>36290000</v>
      </c>
      <c r="E20" s="25">
        <v>34490000</v>
      </c>
      <c r="F20" s="34">
        <v>36490000</v>
      </c>
      <c r="G20" s="40">
        <v>33690000</v>
      </c>
      <c r="J20" t="s">
        <v>149</v>
      </c>
      <c r="K20" t="s">
        <v>150</v>
      </c>
      <c r="L20" s="35" t="b">
        <v>1</v>
      </c>
    </row>
    <row r="21" spans="1:12" x14ac:dyDescent="0.2">
      <c r="A21" t="s">
        <v>153</v>
      </c>
      <c r="B21" s="25"/>
      <c r="C21" s="62">
        <v>6890000</v>
      </c>
      <c r="D21" s="62">
        <v>6690000</v>
      </c>
      <c r="E21" s="25">
        <v>6690000</v>
      </c>
      <c r="F21" s="34">
        <v>6790000</v>
      </c>
      <c r="G21" s="34">
        <v>6690000</v>
      </c>
    </row>
    <row r="22" spans="1:12" x14ac:dyDescent="0.2">
      <c r="A22" t="s">
        <v>154</v>
      </c>
      <c r="B22" s="25"/>
      <c r="C22" s="64">
        <v>8490000</v>
      </c>
      <c r="D22" s="64">
        <v>8490000</v>
      </c>
      <c r="E22" s="25">
        <v>8190000</v>
      </c>
      <c r="F22" s="39">
        <v>8490000</v>
      </c>
      <c r="G22" s="39">
        <v>8490000</v>
      </c>
    </row>
    <row r="23" spans="1:12" x14ac:dyDescent="0.2">
      <c r="A23" t="s">
        <v>155</v>
      </c>
      <c r="B23" s="25"/>
      <c r="C23" s="62">
        <v>7650000</v>
      </c>
      <c r="D23" s="64">
        <v>7849000</v>
      </c>
      <c r="E23" s="25">
        <v>7690000</v>
      </c>
      <c r="F23" s="39">
        <v>7840000</v>
      </c>
      <c r="G23" s="39">
        <v>7690000</v>
      </c>
    </row>
    <row r="24" spans="1:12" x14ac:dyDescent="0.2">
      <c r="A24" t="s">
        <v>156</v>
      </c>
      <c r="B24" s="25"/>
      <c r="C24" s="52" t="s">
        <v>31</v>
      </c>
      <c r="D24" s="64">
        <v>9350000</v>
      </c>
      <c r="E24" s="25">
        <v>8990000</v>
      </c>
      <c r="F24" s="39">
        <v>9340000</v>
      </c>
      <c r="G24" s="39">
        <v>9290000</v>
      </c>
    </row>
    <row r="25" spans="1:12" x14ac:dyDescent="0.2">
      <c r="A25" t="s">
        <v>157</v>
      </c>
      <c r="B25" s="3"/>
      <c r="C25" s="64">
        <v>11490000</v>
      </c>
      <c r="D25" s="64">
        <v>11490000</v>
      </c>
      <c r="E25" s="25">
        <v>11290000</v>
      </c>
      <c r="F25" s="39">
        <v>11490000</v>
      </c>
      <c r="G25" s="39">
        <v>11390000</v>
      </c>
    </row>
    <row r="26" spans="1:12" x14ac:dyDescent="0.2">
      <c r="A26" t="s">
        <v>158</v>
      </c>
      <c r="B26" s="3"/>
      <c r="C26" s="64">
        <v>14490000</v>
      </c>
      <c r="D26" s="64">
        <v>14490000</v>
      </c>
      <c r="E26" s="25">
        <v>14190000</v>
      </c>
      <c r="F26" s="39">
        <v>14490000</v>
      </c>
      <c r="G26" s="34">
        <v>14390000</v>
      </c>
    </row>
    <row r="27" spans="1:12" x14ac:dyDescent="0.2">
      <c r="A27" t="s">
        <v>159</v>
      </c>
      <c r="B27" s="3"/>
      <c r="C27" s="64">
        <v>12350000</v>
      </c>
      <c r="D27" s="64">
        <v>12350000</v>
      </c>
      <c r="E27" s="25">
        <v>12190000</v>
      </c>
      <c r="F27" s="34">
        <v>11990000</v>
      </c>
      <c r="G27" s="34">
        <v>11990000</v>
      </c>
    </row>
    <row r="28" spans="1:12" x14ac:dyDescent="0.2">
      <c r="A28" t="s">
        <v>160</v>
      </c>
      <c r="B28" s="3"/>
      <c r="C28" s="64">
        <v>15350000</v>
      </c>
      <c r="D28" s="64">
        <v>15350000</v>
      </c>
      <c r="E28" s="25">
        <v>14990000</v>
      </c>
      <c r="F28" s="39">
        <v>15349000</v>
      </c>
      <c r="G28" s="34">
        <v>15290000</v>
      </c>
    </row>
    <row r="29" spans="1:12" x14ac:dyDescent="0.2">
      <c r="A29" t="s">
        <v>161</v>
      </c>
      <c r="B29" s="25"/>
      <c r="C29" s="64">
        <v>23990000</v>
      </c>
      <c r="D29" s="62">
        <v>23790000</v>
      </c>
      <c r="E29" s="25">
        <v>23490000</v>
      </c>
      <c r="F29" s="40">
        <v>23990000</v>
      </c>
      <c r="G29" s="40">
        <v>23990000</v>
      </c>
    </row>
    <row r="30" spans="1:12" x14ac:dyDescent="0.2">
      <c r="A30" t="s">
        <v>120</v>
      </c>
      <c r="B30" s="3"/>
      <c r="C30" s="53">
        <v>5290000</v>
      </c>
      <c r="D30" s="64">
        <v>5390000</v>
      </c>
      <c r="E30" s="25">
        <v>5590000</v>
      </c>
      <c r="F30" s="40">
        <v>5490000</v>
      </c>
      <c r="G30" s="40">
        <v>5590000</v>
      </c>
    </row>
    <row r="31" spans="1:12" x14ac:dyDescent="0.2">
      <c r="A31" t="s">
        <v>162</v>
      </c>
      <c r="B31" s="3"/>
      <c r="C31" s="54">
        <v>4890000</v>
      </c>
      <c r="D31" s="62">
        <v>4490000</v>
      </c>
      <c r="E31" s="25">
        <v>4490000</v>
      </c>
      <c r="F31" s="38">
        <v>4590000</v>
      </c>
      <c r="G31" s="40">
        <v>4550000</v>
      </c>
    </row>
    <row r="32" spans="1:12" x14ac:dyDescent="0.2">
      <c r="A32" t="s">
        <v>163</v>
      </c>
      <c r="B32" s="3"/>
      <c r="C32" s="54">
        <v>3690000</v>
      </c>
      <c r="D32" s="64">
        <v>3390000</v>
      </c>
      <c r="E32" s="34">
        <v>3390000</v>
      </c>
      <c r="F32" s="38">
        <v>3490000</v>
      </c>
      <c r="G32" s="38">
        <v>3390000</v>
      </c>
    </row>
    <row r="33" spans="1:7" x14ac:dyDescent="0.2">
      <c r="A33" t="s">
        <v>164</v>
      </c>
      <c r="B33" s="3"/>
      <c r="C33" s="40">
        <v>6790000</v>
      </c>
      <c r="D33" s="64">
        <v>6790000</v>
      </c>
      <c r="E33" s="34">
        <v>6490000</v>
      </c>
      <c r="F33" s="25">
        <v>6790000</v>
      </c>
      <c r="G33" s="40">
        <v>6650000</v>
      </c>
    </row>
    <row r="34" spans="1:7" x14ac:dyDescent="0.2">
      <c r="A34" t="s">
        <v>165</v>
      </c>
      <c r="B34" s="25"/>
      <c r="C34" s="54">
        <v>19890000</v>
      </c>
      <c r="D34" s="62">
        <v>19790000</v>
      </c>
      <c r="E34" s="37"/>
      <c r="F34" s="34">
        <v>19690000</v>
      </c>
      <c r="G34" s="38">
        <v>18990000</v>
      </c>
    </row>
    <row r="35" spans="1:7" x14ac:dyDescent="0.2">
      <c r="A35" t="s">
        <v>166</v>
      </c>
      <c r="B35" s="3"/>
      <c r="C35" s="54">
        <v>24990000</v>
      </c>
      <c r="D35" s="62">
        <v>25190000</v>
      </c>
      <c r="E35" s="37"/>
      <c r="F35" s="34">
        <v>25090000</v>
      </c>
      <c r="G35" s="40">
        <v>25190000</v>
      </c>
    </row>
    <row r="36" spans="1:7" x14ac:dyDescent="0.2">
      <c r="A36" t="s">
        <v>167</v>
      </c>
      <c r="B36" s="25"/>
      <c r="C36" s="62">
        <v>29690000</v>
      </c>
      <c r="D36" s="64">
        <v>29890000</v>
      </c>
      <c r="E36" s="37"/>
      <c r="F36" s="39">
        <v>29290000</v>
      </c>
      <c r="G36" s="40">
        <v>29690000</v>
      </c>
    </row>
    <row r="37" spans="1:7" x14ac:dyDescent="0.2">
      <c r="A37" t="s">
        <v>168</v>
      </c>
      <c r="B37" s="25"/>
      <c r="C37" s="53">
        <v>38090000</v>
      </c>
      <c r="D37" s="64">
        <v>37990000</v>
      </c>
      <c r="E37" s="37"/>
      <c r="F37" s="40">
        <v>38590000</v>
      </c>
      <c r="G37" s="40">
        <v>38390000</v>
      </c>
    </row>
    <row r="38" spans="1:7" x14ac:dyDescent="0.2">
      <c r="A38" t="s">
        <v>243</v>
      </c>
      <c r="B38" s="25"/>
      <c r="C38" s="64">
        <v>64990000</v>
      </c>
      <c r="D38" s="64">
        <v>64990000</v>
      </c>
      <c r="E38" s="37"/>
      <c r="F38" s="40"/>
      <c r="G38" s="40">
        <v>63990000</v>
      </c>
    </row>
    <row r="39" spans="1:7" x14ac:dyDescent="0.2">
      <c r="C39" s="60"/>
      <c r="D39" s="60"/>
    </row>
    <row r="40" spans="1:7" x14ac:dyDescent="0.2">
      <c r="C40" s="60"/>
      <c r="D40" s="60"/>
    </row>
    <row r="41" spans="1:7" x14ac:dyDescent="0.2">
      <c r="C41" s="60"/>
      <c r="D41" s="60"/>
    </row>
    <row r="42" spans="1:7" x14ac:dyDescent="0.2">
      <c r="C42" s="60"/>
      <c r="D42" s="60"/>
    </row>
    <row r="43" spans="1:7" x14ac:dyDescent="0.2">
      <c r="C43" s="60"/>
      <c r="D43" s="60"/>
    </row>
    <row r="44" spans="1:7" x14ac:dyDescent="0.2">
      <c r="C44" s="60"/>
      <c r="D44" s="60"/>
    </row>
    <row r="45" spans="1:7" x14ac:dyDescent="0.2">
      <c r="C45" s="60"/>
      <c r="D45" s="60"/>
    </row>
    <row r="46" spans="1:7" x14ac:dyDescent="0.2">
      <c r="C46" s="60"/>
      <c r="D46" s="60"/>
    </row>
    <row r="47" spans="1:7" x14ac:dyDescent="0.2">
      <c r="C47" s="60"/>
      <c r="D47" s="60"/>
    </row>
    <row r="48" spans="1:7"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0" id="{9AC66CD3-7321-4A35-948C-421CB2D51788}">
            <x14:iconSet custom="1">
              <x14:cfvo type="percent">
                <xm:f>0</xm:f>
              </x14:cfvo>
              <x14:cfvo type="num">
                <xm:f>0</xm:f>
              </x14:cfvo>
              <x14:cfvo type="num">
                <xm:f>0</xm:f>
              </x14:cfvo>
              <x14:cfIcon iconSet="3TrafficLights1" iconId="2"/>
              <x14:cfIcon iconSet="NoIcons" iconId="0"/>
              <x14:cfIcon iconSet="3TrafficLights1" iconId="0"/>
            </x14:iconSet>
          </x14:cfRule>
          <xm:sqref>H13:H38</xm:sqref>
        </x14:conditionalFormatting>
      </x14:conditionalFormattings>
    </ext>
  </extLst>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2250-5E3B-8E40-B816-3230BA851D54}">
  <dimension ref="A1:L151"/>
  <sheetViews>
    <sheetView zoomScale="93"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30990000</v>
      </c>
      <c r="D3" s="76">
        <v>30890000</v>
      </c>
      <c r="E3" s="34">
        <v>29990000</v>
      </c>
      <c r="F3" s="38">
        <v>30890000</v>
      </c>
      <c r="G3" s="40">
        <v>30690000</v>
      </c>
      <c r="H3" s="26"/>
    </row>
    <row r="4" spans="1:12" x14ac:dyDescent="0.2">
      <c r="A4" t="s">
        <v>131</v>
      </c>
      <c r="B4" s="83"/>
      <c r="C4" s="68">
        <v>34990000</v>
      </c>
      <c r="D4" s="68">
        <v>34990000</v>
      </c>
      <c r="E4" s="72">
        <v>33990000</v>
      </c>
      <c r="F4" s="38">
        <v>33990000</v>
      </c>
      <c r="G4" s="38">
        <v>34490000</v>
      </c>
      <c r="H4" s="26">
        <v>-300</v>
      </c>
    </row>
    <row r="5" spans="1:12" x14ac:dyDescent="0.2">
      <c r="A5" t="s">
        <v>132</v>
      </c>
      <c r="B5" s="83"/>
      <c r="C5" s="68">
        <v>37990000</v>
      </c>
      <c r="D5" s="68">
        <v>37990000</v>
      </c>
      <c r="E5" s="72">
        <v>37490000</v>
      </c>
      <c r="F5" s="40">
        <v>37990000</v>
      </c>
      <c r="G5" s="38">
        <v>37690000</v>
      </c>
      <c r="H5" s="26">
        <v>-300</v>
      </c>
    </row>
    <row r="6" spans="1:12" x14ac:dyDescent="0.2">
      <c r="A6" t="s">
        <v>133</v>
      </c>
      <c r="B6" s="83"/>
      <c r="C6" s="67">
        <v>14990000</v>
      </c>
      <c r="D6" s="68">
        <v>14990000</v>
      </c>
      <c r="E6" s="72">
        <v>16990000</v>
      </c>
      <c r="F6" s="40">
        <v>16990000</v>
      </c>
      <c r="G6" s="38">
        <v>15190000</v>
      </c>
      <c r="H6" s="26">
        <v>-100</v>
      </c>
    </row>
    <row r="7" spans="1:12" x14ac:dyDescent="0.2">
      <c r="A7" t="s">
        <v>134</v>
      </c>
      <c r="B7" s="71"/>
      <c r="C7" s="69">
        <v>21290000</v>
      </c>
      <c r="D7" s="70">
        <v>21090000</v>
      </c>
      <c r="E7" s="34">
        <v>20990000</v>
      </c>
      <c r="F7" s="38">
        <v>20590000</v>
      </c>
      <c r="G7" s="78">
        <v>20990000</v>
      </c>
      <c r="H7" s="26"/>
    </row>
    <row r="8" spans="1:12" x14ac:dyDescent="0.2">
      <c r="A8" t="s">
        <v>135</v>
      </c>
      <c r="B8" s="3"/>
      <c r="C8" s="53">
        <v>24990000</v>
      </c>
      <c r="D8" s="64">
        <v>24690000</v>
      </c>
      <c r="E8" s="34">
        <v>24190000</v>
      </c>
      <c r="F8" s="40">
        <v>24590000</v>
      </c>
      <c r="G8" s="38">
        <v>23990000</v>
      </c>
      <c r="H8" s="26">
        <v>-600</v>
      </c>
    </row>
    <row r="9" spans="1:12" x14ac:dyDescent="0.2">
      <c r="A9" t="s">
        <v>136</v>
      </c>
      <c r="B9" s="25"/>
      <c r="C9" s="40" t="s">
        <v>31</v>
      </c>
      <c r="D9" s="40">
        <v>25590000</v>
      </c>
      <c r="E9" s="34">
        <v>24990000</v>
      </c>
      <c r="F9" s="40">
        <v>25590000</v>
      </c>
      <c r="G9" s="40">
        <v>24990000</v>
      </c>
      <c r="H9" s="26"/>
    </row>
    <row r="10" spans="1:12" x14ac:dyDescent="0.2">
      <c r="A10" t="s">
        <v>137</v>
      </c>
      <c r="B10" s="3"/>
      <c r="C10" s="54">
        <v>30590000</v>
      </c>
      <c r="D10" s="62">
        <v>30390000</v>
      </c>
      <c r="E10" s="34">
        <v>29690000</v>
      </c>
      <c r="F10" s="38">
        <v>29890000</v>
      </c>
      <c r="G10" s="38">
        <v>29890000</v>
      </c>
      <c r="H10" s="26"/>
    </row>
    <row r="11" spans="1:12" x14ac:dyDescent="0.2">
      <c r="A11" t="s">
        <v>102</v>
      </c>
      <c r="B11" s="25"/>
      <c r="C11" s="53">
        <v>17290000</v>
      </c>
      <c r="D11" s="62">
        <v>17090000</v>
      </c>
      <c r="E11" s="34">
        <v>16890000</v>
      </c>
      <c r="F11" s="38">
        <v>16890000</v>
      </c>
      <c r="G11" s="40">
        <v>16590000</v>
      </c>
      <c r="H11" s="26"/>
    </row>
    <row r="12" spans="1:12" x14ac:dyDescent="0.2">
      <c r="A12" t="s">
        <v>103</v>
      </c>
      <c r="B12" s="25"/>
      <c r="C12" s="53">
        <v>19590000</v>
      </c>
      <c r="D12" s="64" t="s">
        <v>31</v>
      </c>
      <c r="E12" s="25">
        <v>18490000</v>
      </c>
      <c r="F12" s="40">
        <v>17690000</v>
      </c>
      <c r="G12" s="40">
        <v>18490000</v>
      </c>
      <c r="H12" s="26"/>
    </row>
    <row r="13" spans="1:12" x14ac:dyDescent="0.2">
      <c r="A13" t="s">
        <v>40</v>
      </c>
      <c r="B13" s="25"/>
      <c r="C13" s="54">
        <v>13990000</v>
      </c>
      <c r="D13" s="64">
        <v>13690000</v>
      </c>
      <c r="E13" s="34">
        <v>13390000</v>
      </c>
      <c r="F13" s="38">
        <v>13390000</v>
      </c>
      <c r="G13" s="40">
        <v>13490000</v>
      </c>
      <c r="H13" s="26"/>
    </row>
    <row r="14" spans="1:12" x14ac:dyDescent="0.2">
      <c r="A14" t="s">
        <v>37</v>
      </c>
      <c r="B14" s="3"/>
      <c r="C14" s="53">
        <v>12390000</v>
      </c>
      <c r="D14" s="53">
        <v>12090000</v>
      </c>
      <c r="E14" s="34">
        <v>11990000</v>
      </c>
      <c r="F14" s="38">
        <v>11990000</v>
      </c>
      <c r="G14" s="40">
        <v>11890000</v>
      </c>
      <c r="H14" s="26"/>
    </row>
    <row r="15" spans="1:12" x14ac:dyDescent="0.2">
      <c r="A15" t="s">
        <v>138</v>
      </c>
      <c r="B15" s="25"/>
      <c r="C15" s="53">
        <v>11790000</v>
      </c>
      <c r="D15" s="62">
        <v>11790000</v>
      </c>
      <c r="E15" s="34">
        <v>11590000</v>
      </c>
      <c r="F15" s="40">
        <v>11790000</v>
      </c>
      <c r="G15" s="40">
        <v>11590000</v>
      </c>
      <c r="H15" s="26"/>
    </row>
    <row r="16" spans="1:12" x14ac:dyDescent="0.2">
      <c r="A16" t="s">
        <v>139</v>
      </c>
      <c r="B16" s="3"/>
      <c r="C16" s="54">
        <v>8790000</v>
      </c>
      <c r="D16" s="62">
        <v>8790000</v>
      </c>
      <c r="E16" s="34">
        <v>8790000</v>
      </c>
      <c r="F16" s="40">
        <v>8690000</v>
      </c>
      <c r="G16" s="38">
        <v>8490000</v>
      </c>
      <c r="H16" s="26">
        <v>-500</v>
      </c>
      <c r="J16" t="s">
        <v>140</v>
      </c>
      <c r="K16" t="s">
        <v>141</v>
      </c>
      <c r="L16" s="35" t="b">
        <v>1</v>
      </c>
    </row>
    <row r="17" spans="1:12" x14ac:dyDescent="0.2">
      <c r="A17" t="s">
        <v>142</v>
      </c>
      <c r="B17" s="3"/>
      <c r="C17" s="54">
        <v>13490000</v>
      </c>
      <c r="D17" s="64">
        <v>13690000</v>
      </c>
      <c r="E17" s="34">
        <v>13290000</v>
      </c>
      <c r="F17" s="40">
        <v>13390000</v>
      </c>
      <c r="G17" s="38">
        <v>13290000</v>
      </c>
      <c r="H17" s="26">
        <f>15990-13290</f>
        <v>2700</v>
      </c>
      <c r="J17" t="s">
        <v>2</v>
      </c>
      <c r="K17" t="s">
        <v>143</v>
      </c>
      <c r="L17" s="35" t="b">
        <v>1</v>
      </c>
    </row>
    <row r="18" spans="1:12" x14ac:dyDescent="0.2">
      <c r="A18" t="s">
        <v>144</v>
      </c>
      <c r="B18" s="25"/>
      <c r="C18" s="54">
        <v>19090000</v>
      </c>
      <c r="D18" s="64">
        <v>18890000</v>
      </c>
      <c r="E18" s="25">
        <v>20490000</v>
      </c>
      <c r="F18" s="40">
        <v>18890000</v>
      </c>
      <c r="G18" s="34">
        <v>18990000</v>
      </c>
      <c r="H18" s="26">
        <v>-1000</v>
      </c>
      <c r="J18" t="s">
        <v>6</v>
      </c>
      <c r="K18" t="s">
        <v>145</v>
      </c>
      <c r="L18" s="35" t="b">
        <v>1</v>
      </c>
    </row>
    <row r="19" spans="1:12" x14ac:dyDescent="0.2">
      <c r="A19" t="s">
        <v>146</v>
      </c>
      <c r="B19" s="25"/>
      <c r="C19" s="25" t="s">
        <v>31</v>
      </c>
      <c r="D19" s="64">
        <v>27990000</v>
      </c>
      <c r="E19" s="25" t="s">
        <v>31</v>
      </c>
      <c r="F19" s="38">
        <v>27990000</v>
      </c>
      <c r="G19" s="39">
        <v>27990000</v>
      </c>
      <c r="H19" s="26"/>
      <c r="J19" t="s">
        <v>3</v>
      </c>
      <c r="K19" t="s">
        <v>147</v>
      </c>
      <c r="L19" s="35" t="b">
        <v>1</v>
      </c>
    </row>
    <row r="20" spans="1:12" x14ac:dyDescent="0.2">
      <c r="A20" t="s">
        <v>148</v>
      </c>
      <c r="B20" s="3"/>
      <c r="C20" s="64">
        <v>36290000</v>
      </c>
      <c r="D20" s="64">
        <v>36290000</v>
      </c>
      <c r="E20" s="25">
        <v>34490000</v>
      </c>
      <c r="F20" s="40">
        <v>36490000</v>
      </c>
      <c r="G20" s="40">
        <v>33690000</v>
      </c>
      <c r="H20" s="26"/>
      <c r="J20" t="s">
        <v>149</v>
      </c>
      <c r="K20" t="s">
        <v>150</v>
      </c>
      <c r="L20" s="35" t="b">
        <v>1</v>
      </c>
    </row>
    <row r="21" spans="1:12" x14ac:dyDescent="0.2">
      <c r="A21" t="s">
        <v>153</v>
      </c>
      <c r="B21" s="25"/>
      <c r="C21" s="62">
        <v>6690000</v>
      </c>
      <c r="D21" s="64">
        <v>6690000</v>
      </c>
      <c r="E21" s="25">
        <v>6690000</v>
      </c>
      <c r="F21" s="38">
        <v>5990000</v>
      </c>
      <c r="G21" s="39">
        <v>6690000</v>
      </c>
      <c r="H21" s="26"/>
    </row>
    <row r="22" spans="1:12" x14ac:dyDescent="0.2">
      <c r="A22" t="s">
        <v>154</v>
      </c>
      <c r="B22" s="25"/>
      <c r="C22" s="62">
        <v>8290000</v>
      </c>
      <c r="D22" s="64">
        <v>8490000</v>
      </c>
      <c r="E22" s="25">
        <v>8190000</v>
      </c>
      <c r="F22" s="38">
        <v>8190000</v>
      </c>
      <c r="G22" s="39">
        <v>8490000</v>
      </c>
      <c r="H22" s="26"/>
    </row>
    <row r="23" spans="1:12" x14ac:dyDescent="0.2">
      <c r="A23" t="s">
        <v>155</v>
      </c>
      <c r="B23" s="25"/>
      <c r="C23" s="64">
        <v>7650000</v>
      </c>
      <c r="D23" s="62">
        <v>7650000</v>
      </c>
      <c r="E23" s="25">
        <v>7690000</v>
      </c>
      <c r="F23" s="38">
        <v>7290000</v>
      </c>
      <c r="G23" s="39">
        <v>7690000</v>
      </c>
      <c r="H23" s="26"/>
    </row>
    <row r="24" spans="1:12" x14ac:dyDescent="0.2">
      <c r="A24" t="s">
        <v>156</v>
      </c>
      <c r="B24" s="25"/>
      <c r="C24" s="64">
        <v>9090000</v>
      </c>
      <c r="D24" s="64">
        <v>9350000</v>
      </c>
      <c r="E24" s="25">
        <v>8990000</v>
      </c>
      <c r="F24" s="40">
        <v>8990000</v>
      </c>
      <c r="G24" s="39">
        <v>9290000</v>
      </c>
      <c r="H24" s="26"/>
    </row>
    <row r="25" spans="1:12" x14ac:dyDescent="0.2">
      <c r="A25" t="s">
        <v>157</v>
      </c>
      <c r="B25" s="3"/>
      <c r="C25" s="62">
        <v>11290000</v>
      </c>
      <c r="D25" s="64">
        <v>11490000</v>
      </c>
      <c r="E25" s="25">
        <v>11290000</v>
      </c>
      <c r="F25" s="38">
        <v>10790000</v>
      </c>
      <c r="G25" s="34">
        <v>11290000</v>
      </c>
      <c r="H25" s="26">
        <v>-100</v>
      </c>
    </row>
    <row r="26" spans="1:12" x14ac:dyDescent="0.2">
      <c r="A26" t="s">
        <v>158</v>
      </c>
      <c r="B26" s="3"/>
      <c r="C26" s="64">
        <v>14490000</v>
      </c>
      <c r="D26" s="64">
        <v>14490000</v>
      </c>
      <c r="E26" s="25">
        <v>14190000</v>
      </c>
      <c r="F26" s="40">
        <v>14290000</v>
      </c>
      <c r="G26" s="39">
        <v>14390000</v>
      </c>
      <c r="H26" s="26"/>
    </row>
    <row r="27" spans="1:12" x14ac:dyDescent="0.2">
      <c r="A27" t="s">
        <v>159</v>
      </c>
      <c r="B27" s="3"/>
      <c r="C27" s="62">
        <v>12090000</v>
      </c>
      <c r="D27" s="64">
        <v>12350000</v>
      </c>
      <c r="E27" s="25">
        <v>12190000</v>
      </c>
      <c r="F27" s="38">
        <v>11790000</v>
      </c>
      <c r="G27" s="39">
        <v>11990000</v>
      </c>
      <c r="H27" s="26"/>
    </row>
    <row r="28" spans="1:12" x14ac:dyDescent="0.2">
      <c r="A28" t="s">
        <v>160</v>
      </c>
      <c r="B28" s="3"/>
      <c r="C28" s="64">
        <v>15350000</v>
      </c>
      <c r="D28" s="64">
        <v>15350000</v>
      </c>
      <c r="E28" s="25">
        <v>14990000</v>
      </c>
      <c r="F28" s="38">
        <v>15290000</v>
      </c>
      <c r="G28" s="39">
        <v>15290000</v>
      </c>
      <c r="H28" s="26"/>
    </row>
    <row r="29" spans="1:12" x14ac:dyDescent="0.2">
      <c r="A29" t="s">
        <v>161</v>
      </c>
      <c r="B29" s="25"/>
      <c r="C29" s="64">
        <v>23990000</v>
      </c>
      <c r="D29" s="62">
        <v>23990000</v>
      </c>
      <c r="E29" s="25">
        <v>23490000</v>
      </c>
      <c r="F29" s="40">
        <v>23990000</v>
      </c>
      <c r="G29" s="39">
        <v>23990000</v>
      </c>
      <c r="H29" s="26"/>
    </row>
    <row r="30" spans="1:12" x14ac:dyDescent="0.2">
      <c r="A30" t="s">
        <v>120</v>
      </c>
      <c r="B30" s="3"/>
      <c r="C30" s="54">
        <v>5090000</v>
      </c>
      <c r="D30" s="62">
        <v>5290000</v>
      </c>
      <c r="E30" s="25">
        <v>5590000</v>
      </c>
      <c r="F30" s="38">
        <v>4790000</v>
      </c>
      <c r="G30" s="39">
        <v>5590000</v>
      </c>
      <c r="H30" s="26"/>
    </row>
    <row r="31" spans="1:12" x14ac:dyDescent="0.2">
      <c r="A31" t="s">
        <v>162</v>
      </c>
      <c r="B31" s="3"/>
      <c r="C31" s="54">
        <v>4590000</v>
      </c>
      <c r="D31" s="62">
        <v>4290000</v>
      </c>
      <c r="E31" s="34">
        <v>4390000</v>
      </c>
      <c r="F31" s="40">
        <v>4390000</v>
      </c>
      <c r="G31" s="38">
        <v>4390000</v>
      </c>
      <c r="H31" s="26">
        <v>-200</v>
      </c>
    </row>
    <row r="32" spans="1:12" x14ac:dyDescent="0.2">
      <c r="A32" t="s">
        <v>163</v>
      </c>
      <c r="B32" s="3"/>
      <c r="C32" s="54">
        <v>3190000</v>
      </c>
      <c r="D32" s="64">
        <v>2990000</v>
      </c>
      <c r="E32" s="34">
        <v>2990000</v>
      </c>
      <c r="F32" s="39">
        <v>3090000</v>
      </c>
      <c r="G32" s="38">
        <v>2990000</v>
      </c>
      <c r="H32" s="26">
        <f>3390-2990</f>
        <v>400</v>
      </c>
    </row>
    <row r="33" spans="1:8" x14ac:dyDescent="0.2">
      <c r="A33" t="s">
        <v>164</v>
      </c>
      <c r="B33" s="3"/>
      <c r="C33" s="38">
        <v>6690000</v>
      </c>
      <c r="D33" s="64">
        <v>6790000</v>
      </c>
      <c r="E33" s="72">
        <v>6490000</v>
      </c>
      <c r="F33" s="40">
        <v>6790000</v>
      </c>
      <c r="G33" s="38">
        <v>6590000</v>
      </c>
      <c r="H33" s="26">
        <v>-100</v>
      </c>
    </row>
    <row r="34" spans="1:8" x14ac:dyDescent="0.2">
      <c r="A34" t="s">
        <v>165</v>
      </c>
      <c r="B34" s="25"/>
      <c r="C34" s="54">
        <v>19690000</v>
      </c>
      <c r="D34" s="64">
        <v>19690000</v>
      </c>
      <c r="E34" s="37"/>
      <c r="F34" s="40">
        <v>19690000</v>
      </c>
      <c r="G34" s="40">
        <v>18990000</v>
      </c>
      <c r="H34" s="26"/>
    </row>
    <row r="35" spans="1:8" x14ac:dyDescent="0.2">
      <c r="A35" t="s">
        <v>166</v>
      </c>
      <c r="B35" s="3"/>
      <c r="C35" s="54">
        <v>25290000</v>
      </c>
      <c r="D35" s="64">
        <v>25190000</v>
      </c>
      <c r="E35" s="37"/>
      <c r="F35" s="40">
        <v>24990000</v>
      </c>
      <c r="G35" s="38">
        <v>24290000</v>
      </c>
      <c r="H35" s="26">
        <f>25190-24290</f>
        <v>900</v>
      </c>
    </row>
    <row r="36" spans="1:8" x14ac:dyDescent="0.2">
      <c r="A36" t="s">
        <v>167</v>
      </c>
      <c r="B36" s="25"/>
      <c r="C36" s="62">
        <v>29990000</v>
      </c>
      <c r="D36" s="62">
        <v>29390000</v>
      </c>
      <c r="E36" s="37"/>
      <c r="F36" s="40">
        <v>29990000</v>
      </c>
      <c r="G36" s="38">
        <v>29690000</v>
      </c>
      <c r="H36" s="26">
        <f>29690-28290</f>
        <v>1400</v>
      </c>
    </row>
    <row r="37" spans="1:8" x14ac:dyDescent="0.2">
      <c r="A37" t="s">
        <v>168</v>
      </c>
      <c r="B37" s="25"/>
      <c r="C37" s="53">
        <v>38090000</v>
      </c>
      <c r="D37" s="64">
        <v>37990000</v>
      </c>
      <c r="E37" s="37"/>
      <c r="F37" s="40">
        <v>38590000</v>
      </c>
      <c r="G37" s="40">
        <v>38390000</v>
      </c>
      <c r="H37" s="26"/>
    </row>
    <row r="38" spans="1:8" x14ac:dyDescent="0.2">
      <c r="A38" t="s">
        <v>170</v>
      </c>
      <c r="B38" s="25"/>
      <c r="C38" s="64">
        <v>64990000</v>
      </c>
      <c r="D38" s="64">
        <v>64990000</v>
      </c>
      <c r="E38" s="37"/>
      <c r="F38" s="40">
        <v>63990000</v>
      </c>
      <c r="G38" s="40">
        <v>63990000</v>
      </c>
    </row>
    <row r="39" spans="1:8" x14ac:dyDescent="0.2">
      <c r="C39" s="60"/>
      <c r="D39" s="60"/>
    </row>
    <row r="40" spans="1:8" x14ac:dyDescent="0.2">
      <c r="C40" s="60"/>
      <c r="D40" s="60"/>
    </row>
    <row r="41" spans="1:8" x14ac:dyDescent="0.2">
      <c r="C41" s="60"/>
      <c r="D41" s="60"/>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ABBF6A7A-2521-E04B-A79A-B4539BB2A0B6}">
            <x14:iconSet custom="1">
              <x14:cfvo type="percent">
                <xm:f>0</xm:f>
              </x14:cfvo>
              <x14:cfvo type="num">
                <xm:f>0</xm:f>
              </x14:cfvo>
              <x14:cfvo type="num">
                <xm:f>0</xm:f>
              </x14:cfvo>
              <x14:cfIcon iconSet="3TrafficLights1" iconId="2"/>
              <x14:cfIcon iconSet="NoIcons" iconId="0"/>
              <x14:cfIcon iconSet="3TrafficLights1" iconId="0"/>
            </x14:iconSet>
          </x14:cfRule>
          <xm:sqref>H3:H38</xm:sqref>
        </x14:conditionalFormatting>
      </x14:conditionalFormattings>
    </ext>
  </extLst>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FE31-5F71-B749-8179-AC4BDF93623E}">
  <dimension ref="A1:L153"/>
  <sheetViews>
    <sheetView zoomScale="80" zoomScaleNormal="8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30990000</v>
      </c>
      <c r="D3" s="76">
        <v>30390000</v>
      </c>
      <c r="E3" s="25">
        <v>29990000</v>
      </c>
      <c r="F3" s="38">
        <v>30890000</v>
      </c>
      <c r="G3" s="38">
        <v>30290000</v>
      </c>
      <c r="H3" s="26">
        <v>-400</v>
      </c>
    </row>
    <row r="4" spans="1:12" x14ac:dyDescent="0.2">
      <c r="A4" t="s">
        <v>131</v>
      </c>
      <c r="B4" s="83"/>
      <c r="C4" s="68">
        <v>34990000</v>
      </c>
      <c r="D4" s="76">
        <v>34790000</v>
      </c>
      <c r="E4" s="72">
        <v>33990000</v>
      </c>
      <c r="F4" s="38">
        <v>33990000</v>
      </c>
      <c r="G4" s="38">
        <v>34290000</v>
      </c>
      <c r="H4" s="26">
        <v>-200</v>
      </c>
    </row>
    <row r="5" spans="1:12" x14ac:dyDescent="0.2">
      <c r="A5" t="s">
        <v>132</v>
      </c>
      <c r="B5" s="83"/>
      <c r="C5" s="68">
        <v>37990000</v>
      </c>
      <c r="D5" s="68">
        <v>37990000</v>
      </c>
      <c r="E5" s="72">
        <v>37490000</v>
      </c>
      <c r="F5" s="40">
        <v>37990000</v>
      </c>
      <c r="G5" s="38">
        <v>37490000</v>
      </c>
      <c r="H5" s="26">
        <v>-200</v>
      </c>
    </row>
    <row r="6" spans="1:12" x14ac:dyDescent="0.2">
      <c r="A6" t="s">
        <v>133</v>
      </c>
      <c r="B6" s="83"/>
      <c r="C6" s="67">
        <v>14990000</v>
      </c>
      <c r="D6" s="68">
        <v>14990000</v>
      </c>
      <c r="E6" s="72">
        <v>12490000</v>
      </c>
      <c r="F6" s="40">
        <v>16990000</v>
      </c>
      <c r="G6" s="40">
        <v>15190000</v>
      </c>
      <c r="H6" s="26"/>
    </row>
    <row r="7" spans="1:12" x14ac:dyDescent="0.2">
      <c r="A7" t="s">
        <v>134</v>
      </c>
      <c r="B7" s="71"/>
      <c r="C7" s="69">
        <v>21290000</v>
      </c>
      <c r="D7" s="73">
        <v>20690000</v>
      </c>
      <c r="E7" s="25">
        <v>20990000</v>
      </c>
      <c r="F7" s="38">
        <v>20590000</v>
      </c>
      <c r="G7" s="40">
        <v>20990000</v>
      </c>
      <c r="H7" s="26"/>
    </row>
    <row r="8" spans="1:12" x14ac:dyDescent="0.2">
      <c r="A8" t="s">
        <v>135</v>
      </c>
      <c r="B8" s="3"/>
      <c r="C8" s="53">
        <v>24990000</v>
      </c>
      <c r="D8" s="64">
        <v>24690000</v>
      </c>
      <c r="E8" s="25">
        <v>24190000</v>
      </c>
      <c r="F8" s="40">
        <v>24590000</v>
      </c>
      <c r="G8" s="38">
        <v>24490000</v>
      </c>
      <c r="H8" s="26">
        <v>500</v>
      </c>
    </row>
    <row r="9" spans="1:12" x14ac:dyDescent="0.2">
      <c r="A9" t="s">
        <v>136</v>
      </c>
      <c r="B9" s="25"/>
      <c r="C9" s="40" t="s">
        <v>31</v>
      </c>
      <c r="D9" s="40">
        <v>25590000</v>
      </c>
      <c r="E9" s="25">
        <v>24990000</v>
      </c>
      <c r="F9" s="40">
        <v>25590000</v>
      </c>
      <c r="G9" s="40">
        <v>24990000</v>
      </c>
      <c r="H9" s="26"/>
    </row>
    <row r="10" spans="1:12" x14ac:dyDescent="0.2">
      <c r="A10" t="s">
        <v>137</v>
      </c>
      <c r="B10" s="3"/>
      <c r="C10" s="53">
        <v>30590000</v>
      </c>
      <c r="D10" s="62">
        <v>29990000</v>
      </c>
      <c r="E10" s="25">
        <v>29690000</v>
      </c>
      <c r="F10" s="38">
        <v>29890000</v>
      </c>
      <c r="G10" s="38">
        <v>29690000</v>
      </c>
      <c r="H10" s="26">
        <v>-200</v>
      </c>
    </row>
    <row r="11" spans="1:12" x14ac:dyDescent="0.2">
      <c r="A11" t="s">
        <v>102</v>
      </c>
      <c r="B11" s="25"/>
      <c r="C11" s="53">
        <v>17290000</v>
      </c>
      <c r="D11" s="62">
        <v>16090000</v>
      </c>
      <c r="E11" s="25">
        <v>16790000</v>
      </c>
      <c r="F11" s="38">
        <v>16890000</v>
      </c>
      <c r="G11" s="40">
        <v>16590000</v>
      </c>
      <c r="H11" s="26"/>
    </row>
    <row r="12" spans="1:12" x14ac:dyDescent="0.2">
      <c r="A12" t="s">
        <v>103</v>
      </c>
      <c r="B12" s="25"/>
      <c r="C12" s="53">
        <v>19590000</v>
      </c>
      <c r="D12" s="64" t="s">
        <v>31</v>
      </c>
      <c r="E12" s="25">
        <v>18490000</v>
      </c>
      <c r="F12" s="40">
        <v>17690000</v>
      </c>
      <c r="G12" s="40">
        <v>18490000</v>
      </c>
      <c r="H12" s="26"/>
    </row>
    <row r="13" spans="1:12" x14ac:dyDescent="0.2">
      <c r="A13" t="s">
        <v>40</v>
      </c>
      <c r="B13" s="25"/>
      <c r="C13" s="53">
        <v>13990000</v>
      </c>
      <c r="D13" s="62">
        <v>13490000</v>
      </c>
      <c r="E13" s="25">
        <v>13390000</v>
      </c>
      <c r="F13" s="38">
        <v>13390000</v>
      </c>
      <c r="G13" s="40">
        <v>13490000</v>
      </c>
      <c r="H13" s="26"/>
    </row>
    <row r="14" spans="1:12" x14ac:dyDescent="0.2">
      <c r="A14" t="s">
        <v>37</v>
      </c>
      <c r="B14" s="3"/>
      <c r="C14" s="53">
        <v>12390000</v>
      </c>
      <c r="D14" s="54">
        <v>11990000</v>
      </c>
      <c r="E14" s="25">
        <v>11990000</v>
      </c>
      <c r="F14" s="38">
        <v>11990000</v>
      </c>
      <c r="G14" s="40">
        <v>11890000</v>
      </c>
      <c r="H14" s="26"/>
    </row>
    <row r="15" spans="1:12" x14ac:dyDescent="0.2">
      <c r="A15" t="s">
        <v>138</v>
      </c>
      <c r="B15" s="25"/>
      <c r="C15" s="53">
        <v>11790000</v>
      </c>
      <c r="D15" s="64">
        <v>11790000</v>
      </c>
      <c r="E15" s="25">
        <v>11590000</v>
      </c>
      <c r="F15" s="40">
        <v>11790000</v>
      </c>
      <c r="G15" s="40">
        <v>11590000</v>
      </c>
      <c r="H15" s="26"/>
    </row>
    <row r="16" spans="1:12" x14ac:dyDescent="0.2">
      <c r="A16" t="s">
        <v>139</v>
      </c>
      <c r="B16" s="3"/>
      <c r="C16" s="54">
        <v>8490000</v>
      </c>
      <c r="D16" s="62">
        <v>8490000</v>
      </c>
      <c r="E16" s="34">
        <v>8390000</v>
      </c>
      <c r="F16" s="40">
        <v>8690000</v>
      </c>
      <c r="G16" s="38">
        <v>8390000</v>
      </c>
      <c r="H16" s="26">
        <v>-100</v>
      </c>
      <c r="J16" t="s">
        <v>140</v>
      </c>
      <c r="K16" t="s">
        <v>141</v>
      </c>
      <c r="L16" s="35" t="b">
        <v>1</v>
      </c>
    </row>
    <row r="17" spans="1:12" x14ac:dyDescent="0.2">
      <c r="A17" t="s">
        <v>142</v>
      </c>
      <c r="B17" s="3"/>
      <c r="C17" s="54">
        <v>13190000</v>
      </c>
      <c r="D17" s="62">
        <v>13190000</v>
      </c>
      <c r="E17" s="34">
        <v>12790000</v>
      </c>
      <c r="F17" s="40">
        <v>13390000</v>
      </c>
      <c r="G17" s="38">
        <v>13190000</v>
      </c>
      <c r="H17" s="26">
        <v>-100</v>
      </c>
      <c r="J17" t="s">
        <v>2</v>
      </c>
      <c r="K17" t="s">
        <v>143</v>
      </c>
      <c r="L17" s="35" t="b">
        <v>1</v>
      </c>
    </row>
    <row r="18" spans="1:12" x14ac:dyDescent="0.2">
      <c r="A18" t="s">
        <v>144</v>
      </c>
      <c r="B18" s="25"/>
      <c r="C18" s="54">
        <v>18890000</v>
      </c>
      <c r="D18" s="64">
        <v>18890000</v>
      </c>
      <c r="E18" s="25">
        <v>20490000</v>
      </c>
      <c r="F18" s="40">
        <v>18890000</v>
      </c>
      <c r="G18" s="34">
        <v>18890000</v>
      </c>
      <c r="H18" s="79">
        <v>-100</v>
      </c>
      <c r="J18" t="s">
        <v>6</v>
      </c>
      <c r="K18" t="s">
        <v>145</v>
      </c>
      <c r="L18" s="35" t="b">
        <v>1</v>
      </c>
    </row>
    <row r="19" spans="1:12" x14ac:dyDescent="0.2">
      <c r="A19" t="s">
        <v>146</v>
      </c>
      <c r="B19" s="25"/>
      <c r="C19" s="25" t="s">
        <v>31</v>
      </c>
      <c r="D19" s="64">
        <v>27990000</v>
      </c>
      <c r="E19" s="25" t="s">
        <v>31</v>
      </c>
      <c r="F19" s="38">
        <v>28190000</v>
      </c>
      <c r="G19" s="39">
        <v>27990000</v>
      </c>
      <c r="H19" s="26"/>
      <c r="J19" t="s">
        <v>3</v>
      </c>
      <c r="K19" t="s">
        <v>147</v>
      </c>
      <c r="L19" s="35" t="b">
        <v>1</v>
      </c>
    </row>
    <row r="20" spans="1:12" x14ac:dyDescent="0.2">
      <c r="A20" t="s">
        <v>148</v>
      </c>
      <c r="B20" s="3"/>
      <c r="C20" s="25" t="s">
        <v>31</v>
      </c>
      <c r="D20" s="64">
        <v>36290000</v>
      </c>
      <c r="E20" s="25">
        <v>34490000</v>
      </c>
      <c r="F20" s="40">
        <v>36490000</v>
      </c>
      <c r="G20" s="40">
        <v>33690000</v>
      </c>
      <c r="H20" s="26"/>
      <c r="J20" t="s">
        <v>149</v>
      </c>
      <c r="K20" t="s">
        <v>150</v>
      </c>
      <c r="L20" s="35" t="b">
        <v>1</v>
      </c>
    </row>
    <row r="21" spans="1:12" x14ac:dyDescent="0.2">
      <c r="A21" t="s">
        <v>151</v>
      </c>
      <c r="B21" s="3"/>
      <c r="C21" s="64">
        <v>29990000</v>
      </c>
      <c r="D21" s="64">
        <v>29990000</v>
      </c>
      <c r="E21" s="25">
        <v>29490000</v>
      </c>
      <c r="F21" s="40">
        <v>29990000</v>
      </c>
      <c r="G21" s="40">
        <v>29590000</v>
      </c>
      <c r="H21" s="26"/>
    </row>
    <row r="22" spans="1:12" x14ac:dyDescent="0.2">
      <c r="A22" t="s">
        <v>152</v>
      </c>
      <c r="B22" s="3"/>
      <c r="C22" s="25">
        <v>39990000</v>
      </c>
      <c r="D22" s="25">
        <v>39990000</v>
      </c>
      <c r="E22" s="25">
        <v>39490000</v>
      </c>
      <c r="F22" s="40">
        <v>39990000</v>
      </c>
      <c r="G22" s="40">
        <v>39590000</v>
      </c>
      <c r="H22" s="26"/>
    </row>
    <row r="23" spans="1:12" x14ac:dyDescent="0.2">
      <c r="A23" t="s">
        <v>153</v>
      </c>
      <c r="B23" s="25"/>
      <c r="C23" s="62">
        <v>6390000</v>
      </c>
      <c r="D23" s="62">
        <v>6290000</v>
      </c>
      <c r="E23" s="34">
        <v>6590000</v>
      </c>
      <c r="F23" s="38">
        <v>5990000</v>
      </c>
      <c r="G23" s="39">
        <v>6690000</v>
      </c>
      <c r="H23" s="26"/>
    </row>
    <row r="24" spans="1:12" x14ac:dyDescent="0.2">
      <c r="A24" t="s">
        <v>154</v>
      </c>
      <c r="B24" s="25"/>
      <c r="C24" s="64">
        <v>8290000</v>
      </c>
      <c r="D24" s="62">
        <v>8290000</v>
      </c>
      <c r="E24" s="34">
        <v>7990000</v>
      </c>
      <c r="F24" s="38">
        <v>8190000</v>
      </c>
      <c r="G24" s="34">
        <v>8290000</v>
      </c>
      <c r="H24" s="26">
        <v>-200</v>
      </c>
    </row>
    <row r="25" spans="1:12" x14ac:dyDescent="0.2">
      <c r="A25" t="s">
        <v>155</v>
      </c>
      <c r="B25" s="25"/>
      <c r="C25" s="62">
        <v>7390000</v>
      </c>
      <c r="D25" s="62">
        <v>7390000</v>
      </c>
      <c r="E25" s="34">
        <v>7290000</v>
      </c>
      <c r="F25" s="38">
        <v>7290000</v>
      </c>
      <c r="G25" s="34">
        <v>7590000</v>
      </c>
      <c r="H25" s="26">
        <v>-100</v>
      </c>
    </row>
    <row r="26" spans="1:12" x14ac:dyDescent="0.2">
      <c r="A26" t="s">
        <v>156</v>
      </c>
      <c r="B26" s="25"/>
      <c r="C26" s="64">
        <v>9090000</v>
      </c>
      <c r="D26" s="64">
        <v>9350000</v>
      </c>
      <c r="E26" s="34">
        <v>8790000</v>
      </c>
      <c r="F26" s="40">
        <v>8990000</v>
      </c>
      <c r="G26" s="34">
        <v>8990000</v>
      </c>
      <c r="H26" s="26">
        <v>-300</v>
      </c>
    </row>
    <row r="27" spans="1:12" x14ac:dyDescent="0.2">
      <c r="A27" t="s">
        <v>157</v>
      </c>
      <c r="B27" s="3"/>
      <c r="C27" s="62">
        <v>10990000</v>
      </c>
      <c r="D27" s="62">
        <v>11890000</v>
      </c>
      <c r="E27" s="34">
        <v>10990000</v>
      </c>
      <c r="F27" s="38">
        <v>10790000</v>
      </c>
      <c r="G27" s="34">
        <v>11090000</v>
      </c>
      <c r="H27" s="26">
        <v>-200</v>
      </c>
    </row>
    <row r="28" spans="1:12" x14ac:dyDescent="0.2">
      <c r="A28" t="s">
        <v>158</v>
      </c>
      <c r="B28" s="3"/>
      <c r="C28" s="64">
        <v>14490000</v>
      </c>
      <c r="D28" s="62">
        <v>14290000</v>
      </c>
      <c r="E28" s="34">
        <v>13590000</v>
      </c>
      <c r="F28" s="40">
        <v>14290000</v>
      </c>
      <c r="G28" s="34">
        <v>14290000</v>
      </c>
      <c r="H28" s="26">
        <v>-100</v>
      </c>
    </row>
    <row r="29" spans="1:12" x14ac:dyDescent="0.2">
      <c r="A29" t="s">
        <v>159</v>
      </c>
      <c r="B29" s="3"/>
      <c r="C29" s="64">
        <v>12090000</v>
      </c>
      <c r="D29" s="62">
        <v>11790000</v>
      </c>
      <c r="E29" s="34">
        <v>11490000</v>
      </c>
      <c r="F29" s="38">
        <v>11790000</v>
      </c>
      <c r="G29" s="39">
        <v>11990000</v>
      </c>
      <c r="H29" s="26"/>
    </row>
    <row r="30" spans="1:12" x14ac:dyDescent="0.2">
      <c r="A30" t="s">
        <v>160</v>
      </c>
      <c r="B30" s="3"/>
      <c r="C30" s="64">
        <v>15350000</v>
      </c>
      <c r="D30" s="64">
        <v>15350000</v>
      </c>
      <c r="E30" s="34">
        <v>14390000</v>
      </c>
      <c r="F30" s="38">
        <v>15290000</v>
      </c>
      <c r="G30" s="39">
        <v>15290000</v>
      </c>
      <c r="H30" s="26"/>
    </row>
    <row r="31" spans="1:12" x14ac:dyDescent="0.2">
      <c r="A31" t="s">
        <v>161</v>
      </c>
      <c r="B31" s="25"/>
      <c r="C31" s="64">
        <v>23990000</v>
      </c>
      <c r="D31" s="62">
        <v>23990000</v>
      </c>
      <c r="E31" s="25">
        <v>23490000</v>
      </c>
      <c r="F31" s="40">
        <v>23990000</v>
      </c>
      <c r="G31" s="39">
        <v>23990000</v>
      </c>
      <c r="H31" s="26"/>
    </row>
    <row r="32" spans="1:12" x14ac:dyDescent="0.2">
      <c r="A32" t="s">
        <v>120</v>
      </c>
      <c r="B32" s="3"/>
      <c r="C32" s="54">
        <v>4790000</v>
      </c>
      <c r="D32" s="62">
        <v>5290000</v>
      </c>
      <c r="E32" s="25">
        <v>5590000</v>
      </c>
      <c r="F32" s="38">
        <v>4790000</v>
      </c>
      <c r="G32" s="39">
        <v>5590000</v>
      </c>
      <c r="H32" s="26"/>
    </row>
    <row r="33" spans="1:8" x14ac:dyDescent="0.2">
      <c r="A33" t="s">
        <v>162</v>
      </c>
      <c r="B33" s="3"/>
      <c r="C33" s="54">
        <v>4290000</v>
      </c>
      <c r="D33" s="64">
        <v>4290000</v>
      </c>
      <c r="E33" s="34">
        <v>4190000</v>
      </c>
      <c r="F33" s="40">
        <v>4390000</v>
      </c>
      <c r="G33" s="39">
        <v>4390000</v>
      </c>
      <c r="H33" s="26"/>
    </row>
    <row r="34" spans="1:8" x14ac:dyDescent="0.2">
      <c r="A34" t="s">
        <v>163</v>
      </c>
      <c r="B34" s="3"/>
      <c r="C34" s="54">
        <v>3090000</v>
      </c>
      <c r="D34" s="62">
        <v>2990000</v>
      </c>
      <c r="E34" s="34">
        <v>2890000</v>
      </c>
      <c r="F34" s="39">
        <v>3090000</v>
      </c>
      <c r="G34" s="38">
        <v>2890000</v>
      </c>
      <c r="H34" s="26">
        <v>-100</v>
      </c>
    </row>
    <row r="35" spans="1:8" x14ac:dyDescent="0.2">
      <c r="A35" t="s">
        <v>164</v>
      </c>
      <c r="B35" s="3"/>
      <c r="C35" s="40">
        <v>6690000</v>
      </c>
      <c r="D35" s="62">
        <v>6690000</v>
      </c>
      <c r="E35" s="72">
        <v>6490000</v>
      </c>
      <c r="F35" s="40">
        <v>6790000</v>
      </c>
      <c r="G35" s="38">
        <v>6390000</v>
      </c>
      <c r="H35" s="26">
        <v>-200</v>
      </c>
    </row>
    <row r="36" spans="1:8" x14ac:dyDescent="0.2">
      <c r="A36" t="s">
        <v>165</v>
      </c>
      <c r="B36" s="25"/>
      <c r="C36" s="53">
        <v>19690000</v>
      </c>
      <c r="D36" s="64">
        <v>19690000</v>
      </c>
      <c r="E36" s="37"/>
      <c r="F36" s="40">
        <v>19690000</v>
      </c>
      <c r="G36" s="40">
        <v>18990000</v>
      </c>
      <c r="H36" s="26"/>
    </row>
    <row r="37" spans="1:8" x14ac:dyDescent="0.2">
      <c r="A37" t="s">
        <v>166</v>
      </c>
      <c r="B37" s="3"/>
      <c r="C37" s="53">
        <v>25290000</v>
      </c>
      <c r="D37" s="62">
        <v>24990000</v>
      </c>
      <c r="E37" s="37"/>
      <c r="F37" s="40">
        <v>24990000</v>
      </c>
      <c r="G37" s="40">
        <v>24290000</v>
      </c>
      <c r="H37" s="26"/>
    </row>
    <row r="38" spans="1:8" x14ac:dyDescent="0.2">
      <c r="A38" t="s">
        <v>167</v>
      </c>
      <c r="B38" s="25"/>
      <c r="C38" s="62">
        <v>29590000</v>
      </c>
      <c r="D38" s="62">
        <v>28990000</v>
      </c>
      <c r="E38" s="37"/>
      <c r="F38" s="40">
        <v>28990000</v>
      </c>
      <c r="G38" s="38">
        <v>28290000</v>
      </c>
      <c r="H38" s="26">
        <v>-1400</v>
      </c>
    </row>
    <row r="39" spans="1:8" x14ac:dyDescent="0.2">
      <c r="A39" t="s">
        <v>168</v>
      </c>
      <c r="B39" s="25"/>
      <c r="C39" s="53" t="s">
        <v>31</v>
      </c>
      <c r="D39" s="64">
        <v>37990000</v>
      </c>
      <c r="E39" s="37"/>
      <c r="F39" s="40">
        <v>38590000</v>
      </c>
      <c r="G39" s="38">
        <v>38990000</v>
      </c>
      <c r="H39" s="26">
        <v>600</v>
      </c>
    </row>
    <row r="40" spans="1:8" x14ac:dyDescent="0.2">
      <c r="A40" t="s">
        <v>169</v>
      </c>
      <c r="B40" s="25"/>
      <c r="C40" s="64">
        <v>41990000</v>
      </c>
      <c r="D40" s="64">
        <v>41990000</v>
      </c>
      <c r="E40" s="37"/>
      <c r="F40" s="40">
        <v>41990000</v>
      </c>
      <c r="G40" s="40">
        <v>41990000</v>
      </c>
      <c r="H40" s="26"/>
    </row>
    <row r="41" spans="1:8" x14ac:dyDescent="0.2">
      <c r="A41" t="s">
        <v>170</v>
      </c>
      <c r="B41" s="25"/>
      <c r="C41" s="53"/>
      <c r="D41" s="64">
        <v>64990000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F527EE6C-1B40-CD4B-8E07-B52161A79A50}">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2DCB-3D76-2746-BB1B-0AFE934BA3D5}">
  <dimension ref="A1:L153"/>
  <sheetViews>
    <sheetView zoomScaleNormal="10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30990000</v>
      </c>
      <c r="D3" s="76">
        <v>30790000</v>
      </c>
      <c r="E3" s="25">
        <v>29990000</v>
      </c>
      <c r="F3" s="38">
        <v>30890000</v>
      </c>
      <c r="G3" s="38">
        <v>29990000</v>
      </c>
      <c r="H3" s="26">
        <v>-300</v>
      </c>
    </row>
    <row r="4" spans="1:12" x14ac:dyDescent="0.2">
      <c r="A4" t="s">
        <v>131</v>
      </c>
      <c r="B4" s="83"/>
      <c r="C4" s="68">
        <v>34990000</v>
      </c>
      <c r="D4" s="76">
        <v>34790000</v>
      </c>
      <c r="E4" s="34">
        <v>33490000</v>
      </c>
      <c r="F4" s="38">
        <v>33990000</v>
      </c>
      <c r="G4" s="38">
        <v>34190000</v>
      </c>
      <c r="H4" s="26">
        <v>-100</v>
      </c>
    </row>
    <row r="5" spans="1:12" x14ac:dyDescent="0.2">
      <c r="A5" t="s">
        <v>132</v>
      </c>
      <c r="B5" s="83"/>
      <c r="C5" s="68">
        <v>37990000</v>
      </c>
      <c r="D5" s="68">
        <v>37990000</v>
      </c>
      <c r="E5" s="34">
        <v>37190000</v>
      </c>
      <c r="F5" s="40">
        <v>37990000</v>
      </c>
      <c r="G5" s="40">
        <v>37490000</v>
      </c>
      <c r="H5" s="26"/>
    </row>
    <row r="6" spans="1:12" x14ac:dyDescent="0.2">
      <c r="A6" t="s">
        <v>133</v>
      </c>
      <c r="B6" s="83"/>
      <c r="C6" s="67">
        <v>14990000</v>
      </c>
      <c r="D6" s="68">
        <v>14990000</v>
      </c>
      <c r="E6" s="72">
        <v>12490000</v>
      </c>
      <c r="F6" s="72">
        <v>12490000</v>
      </c>
      <c r="G6" s="40">
        <v>15190000</v>
      </c>
      <c r="H6" s="26"/>
    </row>
    <row r="7" spans="1:12" x14ac:dyDescent="0.2">
      <c r="A7" t="s">
        <v>134</v>
      </c>
      <c r="B7" s="71"/>
      <c r="C7" s="69">
        <v>21290000</v>
      </c>
      <c r="D7" s="73">
        <v>20990000</v>
      </c>
      <c r="E7" s="34">
        <v>20490000</v>
      </c>
      <c r="F7" s="38">
        <v>20990000</v>
      </c>
      <c r="G7" s="38">
        <v>20790000</v>
      </c>
      <c r="H7" s="26">
        <v>-200</v>
      </c>
    </row>
    <row r="8" spans="1:12" x14ac:dyDescent="0.2">
      <c r="A8" t="s">
        <v>135</v>
      </c>
      <c r="B8" s="3"/>
      <c r="C8" s="54">
        <v>25090000</v>
      </c>
      <c r="D8" s="64">
        <v>24790000</v>
      </c>
      <c r="E8" s="34">
        <v>23490000</v>
      </c>
      <c r="F8" s="40">
        <v>24590000</v>
      </c>
      <c r="G8" s="40">
        <v>24490000</v>
      </c>
      <c r="H8" s="26"/>
    </row>
    <row r="9" spans="1:12" x14ac:dyDescent="0.2">
      <c r="A9" t="s">
        <v>136</v>
      </c>
      <c r="B9" s="25"/>
      <c r="C9" s="40" t="s">
        <v>31</v>
      </c>
      <c r="D9" s="40">
        <v>25590000</v>
      </c>
      <c r="E9" s="25">
        <v>24990000</v>
      </c>
      <c r="F9" s="80">
        <v>25690000</v>
      </c>
      <c r="G9" s="40">
        <v>24990000</v>
      </c>
      <c r="H9" s="26"/>
    </row>
    <row r="10" spans="1:12" x14ac:dyDescent="0.2">
      <c r="A10" t="s">
        <v>137</v>
      </c>
      <c r="B10" s="3"/>
      <c r="C10" s="53">
        <v>30590000</v>
      </c>
      <c r="D10" s="62">
        <v>30490000</v>
      </c>
      <c r="E10" s="25">
        <v>29690000</v>
      </c>
      <c r="F10" s="38">
        <v>30590000</v>
      </c>
      <c r="G10" s="40">
        <v>29690000</v>
      </c>
      <c r="H10" s="26"/>
    </row>
    <row r="11" spans="1:12" x14ac:dyDescent="0.2">
      <c r="A11" t="s">
        <v>102</v>
      </c>
      <c r="B11" s="25"/>
      <c r="C11" s="53">
        <v>17290000</v>
      </c>
      <c r="D11" s="62">
        <v>16990000</v>
      </c>
      <c r="E11" s="34">
        <v>16690000</v>
      </c>
      <c r="F11" s="38">
        <v>16990000</v>
      </c>
      <c r="G11" s="40">
        <v>16590000</v>
      </c>
      <c r="H11" s="26"/>
    </row>
    <row r="12" spans="1:12" x14ac:dyDescent="0.2">
      <c r="A12" t="s">
        <v>103</v>
      </c>
      <c r="B12" s="25"/>
      <c r="C12" s="53">
        <v>19590000</v>
      </c>
      <c r="D12" s="64" t="s">
        <v>31</v>
      </c>
      <c r="E12" s="25">
        <v>18490000</v>
      </c>
      <c r="F12" s="40">
        <v>17690000</v>
      </c>
      <c r="G12" s="40">
        <v>18490000</v>
      </c>
      <c r="H12" s="26"/>
    </row>
    <row r="13" spans="1:12" x14ac:dyDescent="0.2">
      <c r="A13" t="s">
        <v>40</v>
      </c>
      <c r="B13" s="25"/>
      <c r="C13" s="53">
        <v>13990000</v>
      </c>
      <c r="D13" s="62">
        <v>13690000</v>
      </c>
      <c r="E13" s="25">
        <v>13390000</v>
      </c>
      <c r="F13" s="38">
        <v>13590000</v>
      </c>
      <c r="G13" s="38">
        <v>12990000</v>
      </c>
      <c r="H13" s="26">
        <v>-500</v>
      </c>
    </row>
    <row r="14" spans="1:12" x14ac:dyDescent="0.2">
      <c r="A14" t="s">
        <v>37</v>
      </c>
      <c r="B14" s="3"/>
      <c r="C14" s="54">
        <v>12490000</v>
      </c>
      <c r="D14" s="54">
        <v>12190000</v>
      </c>
      <c r="E14" s="25">
        <v>11990000</v>
      </c>
      <c r="F14" s="38">
        <v>12190000</v>
      </c>
      <c r="G14" s="40">
        <v>11890000</v>
      </c>
      <c r="H14" s="26"/>
    </row>
    <row r="15" spans="1:12" x14ac:dyDescent="0.2">
      <c r="A15" t="s">
        <v>138</v>
      </c>
      <c r="B15" s="25"/>
      <c r="C15" s="54">
        <v>13590000</v>
      </c>
      <c r="D15" s="64">
        <v>13590000</v>
      </c>
      <c r="E15" s="34">
        <v>13290000</v>
      </c>
      <c r="F15" s="38">
        <v>13590000</v>
      </c>
      <c r="G15" s="40">
        <v>11590000</v>
      </c>
      <c r="H15" s="26"/>
    </row>
    <row r="16" spans="1:12" x14ac:dyDescent="0.2">
      <c r="A16" t="s">
        <v>139</v>
      </c>
      <c r="B16" s="3"/>
      <c r="C16" s="54">
        <v>9390000</v>
      </c>
      <c r="D16" s="62">
        <v>9490000</v>
      </c>
      <c r="E16" s="34">
        <v>9190000</v>
      </c>
      <c r="F16" s="38">
        <v>9390000</v>
      </c>
      <c r="G16" s="38">
        <v>8890000</v>
      </c>
      <c r="H16" s="26">
        <v>500</v>
      </c>
      <c r="J16" t="s">
        <v>140</v>
      </c>
      <c r="K16" t="s">
        <v>141</v>
      </c>
      <c r="L16" s="35" t="b">
        <v>1</v>
      </c>
    </row>
    <row r="17" spans="1:12" x14ac:dyDescent="0.2">
      <c r="A17" t="s">
        <v>142</v>
      </c>
      <c r="B17" s="3"/>
      <c r="C17" s="54">
        <v>16190000</v>
      </c>
      <c r="D17" s="62">
        <v>16190000</v>
      </c>
      <c r="E17" s="34">
        <v>15590000</v>
      </c>
      <c r="F17" s="38">
        <v>16190000</v>
      </c>
      <c r="G17" s="38">
        <v>15490000</v>
      </c>
      <c r="H17" s="26">
        <v>2300</v>
      </c>
      <c r="I17" s="26"/>
      <c r="J17" t="s">
        <v>2</v>
      </c>
      <c r="K17" t="s">
        <v>143</v>
      </c>
      <c r="L17" s="35" t="b">
        <v>1</v>
      </c>
    </row>
    <row r="18" spans="1:12" x14ac:dyDescent="0.2">
      <c r="A18" t="s">
        <v>144</v>
      </c>
      <c r="B18" s="25"/>
      <c r="C18" s="54">
        <v>21490000</v>
      </c>
      <c r="D18" s="62">
        <v>21490000</v>
      </c>
      <c r="E18" s="25">
        <v>20490000</v>
      </c>
      <c r="F18" s="38">
        <v>21490000</v>
      </c>
      <c r="G18" s="34">
        <v>21390000</v>
      </c>
      <c r="H18" s="79">
        <v>2500</v>
      </c>
      <c r="J18" t="s">
        <v>6</v>
      </c>
      <c r="K18" t="s">
        <v>145</v>
      </c>
      <c r="L18" s="35" t="b">
        <v>1</v>
      </c>
    </row>
    <row r="19" spans="1:12" x14ac:dyDescent="0.2">
      <c r="A19" t="s">
        <v>146</v>
      </c>
      <c r="B19" s="25"/>
      <c r="C19" s="25" t="s">
        <v>31</v>
      </c>
      <c r="D19" s="64">
        <v>27990000</v>
      </c>
      <c r="E19" s="25" t="s">
        <v>31</v>
      </c>
      <c r="F19" s="38">
        <v>27990000</v>
      </c>
      <c r="G19" s="34">
        <v>27190000</v>
      </c>
      <c r="H19" s="26">
        <v>-800</v>
      </c>
      <c r="J19" t="s">
        <v>3</v>
      </c>
      <c r="K19" t="s">
        <v>147</v>
      </c>
      <c r="L19" s="35" t="b">
        <v>1</v>
      </c>
    </row>
    <row r="20" spans="1:12" x14ac:dyDescent="0.2">
      <c r="A20" t="s">
        <v>148</v>
      </c>
      <c r="B20" s="3"/>
      <c r="C20" s="25" t="s">
        <v>31</v>
      </c>
      <c r="D20" s="64">
        <v>36290000</v>
      </c>
      <c r="E20" s="34">
        <v>34290000</v>
      </c>
      <c r="F20" s="40">
        <v>36490000</v>
      </c>
      <c r="G20" s="40">
        <v>33690000</v>
      </c>
      <c r="H20" s="26"/>
      <c r="J20" t="s">
        <v>149</v>
      </c>
      <c r="K20" t="s">
        <v>150</v>
      </c>
      <c r="L20" s="35" t="b">
        <v>1</v>
      </c>
    </row>
    <row r="21" spans="1:12" x14ac:dyDescent="0.2">
      <c r="A21" t="s">
        <v>151</v>
      </c>
      <c r="B21" s="3"/>
      <c r="C21" s="64">
        <v>29990000</v>
      </c>
      <c r="D21" s="64">
        <v>29990000</v>
      </c>
      <c r="E21" s="34">
        <v>28990000</v>
      </c>
      <c r="F21" s="40">
        <v>29990000</v>
      </c>
      <c r="G21" s="40">
        <v>29590000</v>
      </c>
      <c r="H21" s="26"/>
    </row>
    <row r="22" spans="1:12" x14ac:dyDescent="0.2">
      <c r="A22" t="s">
        <v>152</v>
      </c>
      <c r="B22" s="3"/>
      <c r="C22" s="25">
        <v>39990000</v>
      </c>
      <c r="D22" s="25">
        <v>39990000</v>
      </c>
      <c r="E22" s="34">
        <v>38990000</v>
      </c>
      <c r="F22" s="40">
        <v>39990000</v>
      </c>
      <c r="G22" s="40">
        <v>39590000</v>
      </c>
      <c r="H22" s="26"/>
    </row>
    <row r="23" spans="1:12" x14ac:dyDescent="0.2">
      <c r="A23" t="s">
        <v>153</v>
      </c>
      <c r="B23" s="25"/>
      <c r="C23" s="62">
        <v>6190000</v>
      </c>
      <c r="D23" s="62">
        <v>6090000</v>
      </c>
      <c r="E23" s="25">
        <v>6590000</v>
      </c>
      <c r="F23" s="80">
        <v>5990000</v>
      </c>
      <c r="G23" s="39">
        <v>6690000</v>
      </c>
      <c r="H23" s="26"/>
    </row>
    <row r="24" spans="1:12" x14ac:dyDescent="0.2">
      <c r="A24" t="s">
        <v>154</v>
      </c>
      <c r="B24" s="25"/>
      <c r="C24" s="62">
        <v>8090000</v>
      </c>
      <c r="D24" s="62">
        <v>8090000</v>
      </c>
      <c r="E24" s="25">
        <v>7990000</v>
      </c>
      <c r="F24" s="80">
        <v>8190000</v>
      </c>
      <c r="G24" s="40">
        <v>8290000</v>
      </c>
      <c r="H24" s="26"/>
    </row>
    <row r="25" spans="1:12" x14ac:dyDescent="0.2">
      <c r="A25" t="s">
        <v>155</v>
      </c>
      <c r="B25" s="25"/>
      <c r="C25" s="62">
        <v>7190000</v>
      </c>
      <c r="D25" s="62">
        <v>7190000</v>
      </c>
      <c r="E25" s="25">
        <v>7290000</v>
      </c>
      <c r="F25" s="80">
        <v>7290000</v>
      </c>
      <c r="G25" s="40">
        <v>7590000</v>
      </c>
      <c r="H25" s="26"/>
    </row>
    <row r="26" spans="1:12" x14ac:dyDescent="0.2">
      <c r="A26" t="s">
        <v>156</v>
      </c>
      <c r="B26" s="25"/>
      <c r="C26" s="62">
        <v>8790000</v>
      </c>
      <c r="D26" s="62">
        <v>8790000</v>
      </c>
      <c r="E26" s="25">
        <v>8790000</v>
      </c>
      <c r="F26" s="40">
        <v>8990000</v>
      </c>
      <c r="G26" s="40">
        <v>8990000</v>
      </c>
      <c r="H26" s="26"/>
    </row>
    <row r="27" spans="1:12" x14ac:dyDescent="0.2">
      <c r="A27" t="s">
        <v>157</v>
      </c>
      <c r="B27" s="3"/>
      <c r="C27" s="62">
        <v>10690000</v>
      </c>
      <c r="D27" s="62">
        <v>10690000</v>
      </c>
      <c r="E27" s="34">
        <v>10790000</v>
      </c>
      <c r="F27" s="38">
        <v>10890000</v>
      </c>
      <c r="G27" s="40">
        <v>11090000</v>
      </c>
      <c r="H27" s="26"/>
    </row>
    <row r="28" spans="1:12" x14ac:dyDescent="0.2">
      <c r="A28" t="s">
        <v>158</v>
      </c>
      <c r="B28" s="3"/>
      <c r="C28" s="62">
        <v>14090000</v>
      </c>
      <c r="D28" s="62">
        <v>14190000</v>
      </c>
      <c r="E28" s="25">
        <v>13590000</v>
      </c>
      <c r="F28" s="40">
        <v>14290000</v>
      </c>
      <c r="G28" s="40">
        <v>14290000</v>
      </c>
      <c r="H28" s="26"/>
    </row>
    <row r="29" spans="1:12" x14ac:dyDescent="0.2">
      <c r="A29" t="s">
        <v>159</v>
      </c>
      <c r="B29" s="3"/>
      <c r="C29" s="62">
        <v>11890000</v>
      </c>
      <c r="D29" s="62">
        <v>11790000</v>
      </c>
      <c r="E29" s="34">
        <v>12190000</v>
      </c>
      <c r="F29" s="80">
        <v>11790000</v>
      </c>
      <c r="G29" s="40">
        <v>11990000</v>
      </c>
      <c r="H29" s="26"/>
    </row>
    <row r="30" spans="1:12" x14ac:dyDescent="0.2">
      <c r="A30" t="s">
        <v>160</v>
      </c>
      <c r="B30" s="3"/>
      <c r="C30" s="62">
        <v>14990000</v>
      </c>
      <c r="D30" s="62">
        <v>19900000</v>
      </c>
      <c r="E30" s="25">
        <v>14390000</v>
      </c>
      <c r="F30" s="38">
        <v>15090000</v>
      </c>
      <c r="G30" s="39">
        <v>15290000</v>
      </c>
      <c r="H30" s="26"/>
    </row>
    <row r="31" spans="1:12" x14ac:dyDescent="0.2">
      <c r="A31" t="s">
        <v>161</v>
      </c>
      <c r="B31" s="25"/>
      <c r="C31" s="62">
        <v>23590000</v>
      </c>
      <c r="D31" s="62">
        <v>23590000</v>
      </c>
      <c r="E31" s="25">
        <v>23490000</v>
      </c>
      <c r="F31" s="38">
        <v>23590000</v>
      </c>
      <c r="G31" s="39">
        <v>23990000</v>
      </c>
      <c r="H31" s="26"/>
    </row>
    <row r="32" spans="1:12" x14ac:dyDescent="0.2">
      <c r="A32" t="s">
        <v>120</v>
      </c>
      <c r="B32" s="3"/>
      <c r="C32" s="54">
        <v>5190000</v>
      </c>
      <c r="D32" s="62">
        <v>5290000</v>
      </c>
      <c r="E32" s="34">
        <v>4290000</v>
      </c>
      <c r="F32" s="38">
        <v>5190000</v>
      </c>
      <c r="G32" s="39">
        <v>5590000</v>
      </c>
      <c r="H32" s="26"/>
    </row>
    <row r="33" spans="1:8" x14ac:dyDescent="0.2">
      <c r="A33" t="s">
        <v>162</v>
      </c>
      <c r="B33" s="3"/>
      <c r="C33" s="54">
        <v>4790000</v>
      </c>
      <c r="D33" s="62">
        <v>4690000</v>
      </c>
      <c r="E33" s="34">
        <v>4490000</v>
      </c>
      <c r="F33" s="38">
        <v>4690000</v>
      </c>
      <c r="G33" s="34">
        <v>4490000</v>
      </c>
      <c r="H33" s="26">
        <v>100</v>
      </c>
    </row>
    <row r="34" spans="1:8" x14ac:dyDescent="0.2">
      <c r="A34" t="s">
        <v>163</v>
      </c>
      <c r="B34" s="3"/>
      <c r="C34" s="54">
        <v>3590000</v>
      </c>
      <c r="D34" s="62">
        <v>3550000</v>
      </c>
      <c r="E34" s="34">
        <v>3290000</v>
      </c>
      <c r="F34" s="34">
        <v>3550000</v>
      </c>
      <c r="G34" s="38">
        <v>3390000</v>
      </c>
      <c r="H34" s="26">
        <v>400</v>
      </c>
    </row>
    <row r="35" spans="1:8" x14ac:dyDescent="0.2">
      <c r="A35" t="s">
        <v>164</v>
      </c>
      <c r="B35" s="3"/>
      <c r="C35" s="38">
        <v>6790000</v>
      </c>
      <c r="D35" s="62">
        <v>6790000</v>
      </c>
      <c r="E35" s="72">
        <v>6490000</v>
      </c>
      <c r="F35" s="40">
        <v>6790000</v>
      </c>
      <c r="G35" s="38">
        <v>6590000</v>
      </c>
      <c r="H35" s="26">
        <v>200</v>
      </c>
    </row>
    <row r="36" spans="1:8" x14ac:dyDescent="0.2">
      <c r="A36" t="s">
        <v>165</v>
      </c>
      <c r="B36" s="25"/>
      <c r="C36" s="53">
        <v>19690000</v>
      </c>
      <c r="D36" s="64">
        <v>19690000</v>
      </c>
      <c r="E36" s="37"/>
      <c r="F36" s="40">
        <v>19690000</v>
      </c>
      <c r="G36" s="40">
        <v>18990000</v>
      </c>
      <c r="H36" s="26"/>
    </row>
    <row r="37" spans="1:8" x14ac:dyDescent="0.2">
      <c r="A37" t="s">
        <v>166</v>
      </c>
      <c r="B37" s="3"/>
      <c r="C37" s="53">
        <v>25290000</v>
      </c>
      <c r="D37" s="64">
        <v>24990000</v>
      </c>
      <c r="E37" s="37"/>
      <c r="F37" s="40">
        <v>24990000</v>
      </c>
      <c r="G37" s="40">
        <v>24490000</v>
      </c>
      <c r="H37" s="26">
        <v>200</v>
      </c>
    </row>
    <row r="38" spans="1:8" x14ac:dyDescent="0.2">
      <c r="A38" t="s">
        <v>167</v>
      </c>
      <c r="B38" s="25"/>
      <c r="C38" s="62">
        <v>29290000</v>
      </c>
      <c r="D38" s="62">
        <v>29990000</v>
      </c>
      <c r="E38" s="37"/>
      <c r="F38" s="38">
        <v>29990000</v>
      </c>
      <c r="G38" s="38">
        <v>29990000</v>
      </c>
      <c r="H38" s="26">
        <v>1700</v>
      </c>
    </row>
    <row r="39" spans="1:8" x14ac:dyDescent="0.2">
      <c r="A39" t="s">
        <v>168</v>
      </c>
      <c r="B39" s="25"/>
      <c r="C39" s="53" t="s">
        <v>31</v>
      </c>
      <c r="D39" s="64">
        <v>37990000</v>
      </c>
      <c r="E39" s="37"/>
      <c r="F39" s="40">
        <v>38590000</v>
      </c>
      <c r="G39" s="38">
        <v>38390000</v>
      </c>
      <c r="H39" s="26">
        <v>-600</v>
      </c>
    </row>
    <row r="40" spans="1:8" x14ac:dyDescent="0.2">
      <c r="A40" t="s">
        <v>169</v>
      </c>
      <c r="B40" s="25"/>
      <c r="C40" s="64">
        <v>41990000</v>
      </c>
      <c r="D40" s="64">
        <v>41990000</v>
      </c>
      <c r="E40" s="37"/>
      <c r="F40" s="40">
        <v>41990000</v>
      </c>
      <c r="G40" s="40">
        <v>41990000</v>
      </c>
      <c r="H40" s="26"/>
    </row>
    <row r="41" spans="1:8" x14ac:dyDescent="0.2">
      <c r="A41" t="s">
        <v>170</v>
      </c>
      <c r="B41" s="25"/>
      <c r="C41" s="53"/>
      <c r="D41" s="64">
        <v>64990000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FF5ABD9D-FC8F-244F-910F-8F4ED3F2B11B}">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FFA51-A6A9-9F48-95C3-F73B0D0F1F33}">
  <dimension ref="A1:L153"/>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68">
        <v>24990000</v>
      </c>
      <c r="E2" s="72">
        <v>24490000</v>
      </c>
      <c r="F2" s="40">
        <v>24990000</v>
      </c>
      <c r="G2" s="40">
        <v>24990000</v>
      </c>
    </row>
    <row r="3" spans="1:12" x14ac:dyDescent="0.2">
      <c r="A3" t="s">
        <v>130</v>
      </c>
      <c r="B3" s="83"/>
      <c r="C3" s="68">
        <v>30990000</v>
      </c>
      <c r="D3" s="68">
        <v>30790000</v>
      </c>
      <c r="E3" s="25">
        <v>29990000</v>
      </c>
      <c r="F3" s="38">
        <v>30790000</v>
      </c>
      <c r="G3" s="40">
        <v>29990000</v>
      </c>
      <c r="H3" s="26"/>
    </row>
    <row r="4" spans="1:12" x14ac:dyDescent="0.2">
      <c r="A4" t="s">
        <v>131</v>
      </c>
      <c r="B4" s="83"/>
      <c r="C4" s="68">
        <v>34990000</v>
      </c>
      <c r="D4" s="76">
        <v>33990000</v>
      </c>
      <c r="E4" s="25">
        <v>33490000</v>
      </c>
      <c r="F4" s="38">
        <v>34590000</v>
      </c>
      <c r="G4" s="38">
        <v>33990000</v>
      </c>
      <c r="H4" s="26">
        <v>-200</v>
      </c>
    </row>
    <row r="5" spans="1:12" x14ac:dyDescent="0.2">
      <c r="A5" t="s">
        <v>132</v>
      </c>
      <c r="B5" s="83"/>
      <c r="C5" s="68">
        <v>37990000</v>
      </c>
      <c r="D5" s="68">
        <v>37990000</v>
      </c>
      <c r="E5" s="34">
        <v>36490000</v>
      </c>
      <c r="F5" s="38">
        <v>37890000</v>
      </c>
      <c r="G5" s="38">
        <v>37290000</v>
      </c>
      <c r="H5" s="26">
        <v>-200</v>
      </c>
    </row>
    <row r="6" spans="1:12" x14ac:dyDescent="0.2">
      <c r="A6" t="s">
        <v>133</v>
      </c>
      <c r="B6" s="83"/>
      <c r="C6" s="67">
        <v>14990000</v>
      </c>
      <c r="D6" s="68">
        <v>14990000</v>
      </c>
      <c r="E6" s="72">
        <v>12490000</v>
      </c>
      <c r="F6" s="72">
        <v>12490000</v>
      </c>
      <c r="G6" s="40">
        <v>15190000</v>
      </c>
      <c r="H6" s="26"/>
    </row>
    <row r="7" spans="1:12" x14ac:dyDescent="0.2">
      <c r="A7" t="s">
        <v>134</v>
      </c>
      <c r="B7" s="71"/>
      <c r="C7" s="69">
        <v>21290000</v>
      </c>
      <c r="D7" s="70">
        <v>20990000</v>
      </c>
      <c r="E7" s="25">
        <v>20490000</v>
      </c>
      <c r="F7" s="40">
        <v>20990000</v>
      </c>
      <c r="G7" s="38">
        <v>20590000</v>
      </c>
      <c r="H7" s="26">
        <v>-200</v>
      </c>
    </row>
    <row r="8" spans="1:12" x14ac:dyDescent="0.2">
      <c r="A8" t="s">
        <v>135</v>
      </c>
      <c r="B8" s="3"/>
      <c r="C8" s="53">
        <v>25090000</v>
      </c>
      <c r="D8" s="64">
        <v>24790000</v>
      </c>
      <c r="E8" s="25">
        <v>23490000</v>
      </c>
      <c r="F8" s="40">
        <v>24690000</v>
      </c>
      <c r="G8" s="38">
        <v>23990000</v>
      </c>
      <c r="H8" s="26">
        <v>-500</v>
      </c>
    </row>
    <row r="9" spans="1:12" x14ac:dyDescent="0.2">
      <c r="A9" t="s">
        <v>136</v>
      </c>
      <c r="B9" s="25"/>
      <c r="C9" s="40">
        <v>25590000</v>
      </c>
      <c r="D9" s="40">
        <v>25590000</v>
      </c>
      <c r="E9" s="25">
        <v>24990000</v>
      </c>
      <c r="F9" s="38">
        <v>25490000</v>
      </c>
      <c r="G9" s="40">
        <v>24990000</v>
      </c>
      <c r="H9" s="26"/>
    </row>
    <row r="10" spans="1:12" x14ac:dyDescent="0.2">
      <c r="A10" t="s">
        <v>137</v>
      </c>
      <c r="B10" s="3"/>
      <c r="C10" s="54">
        <v>31590000</v>
      </c>
      <c r="D10" s="62">
        <v>31490000</v>
      </c>
      <c r="E10" s="25">
        <v>30990000</v>
      </c>
      <c r="F10" s="38">
        <v>31390000</v>
      </c>
      <c r="G10" s="38">
        <v>29990000</v>
      </c>
      <c r="H10" s="26">
        <v>300</v>
      </c>
    </row>
    <row r="11" spans="1:12" x14ac:dyDescent="0.2">
      <c r="A11" t="s">
        <v>102</v>
      </c>
      <c r="B11" s="25"/>
      <c r="C11" s="53">
        <v>17290000</v>
      </c>
      <c r="D11" s="62">
        <v>17090000</v>
      </c>
      <c r="E11" s="25">
        <v>16690000</v>
      </c>
      <c r="F11" s="40">
        <v>16990000</v>
      </c>
      <c r="G11" s="40">
        <v>16590000</v>
      </c>
      <c r="H11" s="26"/>
    </row>
    <row r="12" spans="1:12" x14ac:dyDescent="0.2">
      <c r="A12" t="s">
        <v>103</v>
      </c>
      <c r="B12" s="25"/>
      <c r="C12" s="53">
        <v>19590000</v>
      </c>
      <c r="D12" s="64" t="s">
        <v>31</v>
      </c>
      <c r="E12" s="64" t="s">
        <v>31</v>
      </c>
      <c r="F12" s="40">
        <v>17690000</v>
      </c>
      <c r="G12" s="40">
        <v>18490000</v>
      </c>
      <c r="H12" s="26"/>
    </row>
    <row r="13" spans="1:12" x14ac:dyDescent="0.2">
      <c r="A13" t="s">
        <v>40</v>
      </c>
      <c r="B13" s="25"/>
      <c r="C13" s="53">
        <v>13990000</v>
      </c>
      <c r="D13" s="64">
        <v>13690000</v>
      </c>
      <c r="E13" s="25">
        <v>13390000</v>
      </c>
      <c r="F13" s="40">
        <v>13590000</v>
      </c>
      <c r="G13" s="40">
        <v>12990000</v>
      </c>
      <c r="H13" s="26">
        <v>-500</v>
      </c>
    </row>
    <row r="14" spans="1:12" x14ac:dyDescent="0.2">
      <c r="A14" t="s">
        <v>37</v>
      </c>
      <c r="B14" s="3"/>
      <c r="C14" s="53">
        <v>12490000</v>
      </c>
      <c r="D14" s="54">
        <v>11990000</v>
      </c>
      <c r="E14" s="25">
        <v>11990000</v>
      </c>
      <c r="F14" s="40">
        <v>12190000</v>
      </c>
      <c r="G14" s="40">
        <v>11890000</v>
      </c>
      <c r="H14" s="26"/>
    </row>
    <row r="15" spans="1:12" x14ac:dyDescent="0.2">
      <c r="A15" t="s">
        <v>138</v>
      </c>
      <c r="B15" s="25"/>
      <c r="C15" s="53">
        <v>13590000</v>
      </c>
      <c r="D15" s="64">
        <v>13590000</v>
      </c>
      <c r="E15" s="25">
        <v>13290000</v>
      </c>
      <c r="F15" s="40">
        <v>13590000</v>
      </c>
      <c r="G15" s="40">
        <v>11590000</v>
      </c>
      <c r="H15" s="26"/>
    </row>
    <row r="16" spans="1:12" x14ac:dyDescent="0.2">
      <c r="A16" t="s">
        <v>139</v>
      </c>
      <c r="B16" s="3"/>
      <c r="C16" s="53">
        <v>9390000</v>
      </c>
      <c r="D16" s="62">
        <v>9190000</v>
      </c>
      <c r="E16" s="25">
        <v>9190000</v>
      </c>
      <c r="F16" s="40">
        <v>9390000</v>
      </c>
      <c r="G16" s="40">
        <v>8890000</v>
      </c>
      <c r="H16" s="26"/>
      <c r="J16" t="s">
        <v>140</v>
      </c>
      <c r="K16" t="s">
        <v>141</v>
      </c>
      <c r="L16" s="35" t="b">
        <v>1</v>
      </c>
    </row>
    <row r="17" spans="1:12" x14ac:dyDescent="0.2">
      <c r="A17" t="s">
        <v>142</v>
      </c>
      <c r="B17" s="3"/>
      <c r="C17" s="53">
        <v>16190000</v>
      </c>
      <c r="D17" s="64">
        <v>16190000</v>
      </c>
      <c r="E17" s="25">
        <v>15590000</v>
      </c>
      <c r="F17" s="40">
        <v>16190000</v>
      </c>
      <c r="G17" s="40">
        <v>15490000</v>
      </c>
      <c r="H17" s="26"/>
      <c r="I17" s="26"/>
      <c r="J17" t="s">
        <v>2</v>
      </c>
      <c r="K17" t="s">
        <v>143</v>
      </c>
      <c r="L17" s="35" t="b">
        <v>1</v>
      </c>
    </row>
    <row r="18" spans="1:12" x14ac:dyDescent="0.2">
      <c r="A18" t="s">
        <v>144</v>
      </c>
      <c r="B18" s="25"/>
      <c r="C18" s="53">
        <v>21490000</v>
      </c>
      <c r="D18" s="64">
        <v>21490000</v>
      </c>
      <c r="E18" s="25">
        <v>20490000</v>
      </c>
      <c r="F18" s="40">
        <v>21490000</v>
      </c>
      <c r="G18" s="40">
        <v>21390000</v>
      </c>
      <c r="H18" s="79"/>
      <c r="J18" t="s">
        <v>6</v>
      </c>
      <c r="K18" t="s">
        <v>145</v>
      </c>
      <c r="L18" s="35" t="b">
        <v>1</v>
      </c>
    </row>
    <row r="19" spans="1:12" x14ac:dyDescent="0.2">
      <c r="A19" t="s">
        <v>146</v>
      </c>
      <c r="B19" s="25"/>
      <c r="C19" s="25" t="s">
        <v>31</v>
      </c>
      <c r="D19" s="64">
        <v>27990000</v>
      </c>
      <c r="E19" s="25" t="s">
        <v>31</v>
      </c>
      <c r="F19" s="40">
        <v>27990000</v>
      </c>
      <c r="G19" s="40">
        <v>27190000</v>
      </c>
      <c r="H19" s="26"/>
      <c r="J19" t="s">
        <v>3</v>
      </c>
      <c r="K19" t="s">
        <v>147</v>
      </c>
      <c r="L19" s="35" t="b">
        <v>1</v>
      </c>
    </row>
    <row r="20" spans="1:12" x14ac:dyDescent="0.2">
      <c r="A20" t="s">
        <v>148</v>
      </c>
      <c r="B20" s="3"/>
      <c r="C20" s="25" t="s">
        <v>31</v>
      </c>
      <c r="D20" s="64">
        <v>36290000</v>
      </c>
      <c r="E20" s="25" t="s">
        <v>31</v>
      </c>
      <c r="F20" s="40">
        <v>36490000</v>
      </c>
      <c r="G20" s="40">
        <v>33690000</v>
      </c>
      <c r="H20" s="26"/>
      <c r="J20" t="s">
        <v>149</v>
      </c>
      <c r="K20" t="s">
        <v>150</v>
      </c>
      <c r="L20" s="35" t="b">
        <v>1</v>
      </c>
    </row>
    <row r="21" spans="1:12" x14ac:dyDescent="0.2">
      <c r="A21" t="s">
        <v>151</v>
      </c>
      <c r="B21" s="3"/>
      <c r="C21" s="64">
        <v>29990000</v>
      </c>
      <c r="D21" s="64">
        <v>29990000</v>
      </c>
      <c r="E21" s="25">
        <v>28990000</v>
      </c>
      <c r="F21" s="40">
        <v>29990000</v>
      </c>
      <c r="G21" s="38">
        <v>28990000</v>
      </c>
      <c r="H21" s="26">
        <v>-600</v>
      </c>
    </row>
    <row r="22" spans="1:12" x14ac:dyDescent="0.2">
      <c r="A22" t="s">
        <v>152</v>
      </c>
      <c r="B22" s="3"/>
      <c r="C22" s="25">
        <v>39990000</v>
      </c>
      <c r="D22" s="25">
        <v>39990000</v>
      </c>
      <c r="E22" s="25">
        <v>38990000</v>
      </c>
      <c r="F22" s="40">
        <v>39990000</v>
      </c>
      <c r="G22" s="40">
        <v>39590000</v>
      </c>
      <c r="H22" s="26"/>
    </row>
    <row r="23" spans="1:12" x14ac:dyDescent="0.2">
      <c r="A23" t="s">
        <v>153</v>
      </c>
      <c r="B23" s="25"/>
      <c r="C23" s="62">
        <v>5990000</v>
      </c>
      <c r="D23" s="62">
        <v>5890000</v>
      </c>
      <c r="E23" s="34">
        <v>6190000</v>
      </c>
      <c r="F23" s="40">
        <v>5990000</v>
      </c>
      <c r="G23" s="39">
        <v>6690000</v>
      </c>
      <c r="H23" s="26"/>
    </row>
    <row r="24" spans="1:12" x14ac:dyDescent="0.2">
      <c r="A24" t="s">
        <v>154</v>
      </c>
      <c r="B24" s="25"/>
      <c r="C24" s="62">
        <v>7990000</v>
      </c>
      <c r="D24" s="62">
        <v>7990000</v>
      </c>
      <c r="E24" s="34">
        <v>7690000</v>
      </c>
      <c r="F24" s="38">
        <v>7990000</v>
      </c>
      <c r="G24" s="38">
        <v>7990000</v>
      </c>
      <c r="H24" s="26">
        <v>-300</v>
      </c>
    </row>
    <row r="25" spans="1:12" x14ac:dyDescent="0.2">
      <c r="A25" t="s">
        <v>155</v>
      </c>
      <c r="B25" s="25"/>
      <c r="C25" s="64">
        <v>7190000</v>
      </c>
      <c r="D25" s="64">
        <v>7190000</v>
      </c>
      <c r="E25" s="34">
        <v>7190000</v>
      </c>
      <c r="F25" s="38">
        <v>7190000</v>
      </c>
      <c r="G25" s="38">
        <v>7190000</v>
      </c>
      <c r="H25" s="26">
        <v>-400</v>
      </c>
    </row>
    <row r="26" spans="1:12" x14ac:dyDescent="0.2">
      <c r="A26" t="s">
        <v>156</v>
      </c>
      <c r="B26" s="25"/>
      <c r="C26" s="64">
        <v>8790000</v>
      </c>
      <c r="D26" s="62">
        <v>8790000</v>
      </c>
      <c r="E26" s="34">
        <v>8490000</v>
      </c>
      <c r="F26" s="38">
        <v>8790000</v>
      </c>
      <c r="G26" s="40">
        <v>8990000</v>
      </c>
      <c r="H26" s="26"/>
    </row>
    <row r="27" spans="1:12" x14ac:dyDescent="0.2">
      <c r="A27" t="s">
        <v>157</v>
      </c>
      <c r="B27" s="3"/>
      <c r="C27" s="62">
        <v>10590000</v>
      </c>
      <c r="D27" s="62">
        <v>10490000</v>
      </c>
      <c r="E27" s="34">
        <v>10790000</v>
      </c>
      <c r="F27" s="38">
        <v>10490000</v>
      </c>
      <c r="G27" s="38">
        <v>9990000</v>
      </c>
      <c r="H27" s="26">
        <v>-1100</v>
      </c>
    </row>
    <row r="28" spans="1:12" x14ac:dyDescent="0.2">
      <c r="A28" t="s">
        <v>158</v>
      </c>
      <c r="B28" s="3"/>
      <c r="C28" s="62">
        <v>13990000</v>
      </c>
      <c r="D28" s="62">
        <v>13990000</v>
      </c>
      <c r="E28" s="34">
        <v>13690000</v>
      </c>
      <c r="F28" s="38">
        <v>13690000</v>
      </c>
      <c r="G28" s="38">
        <v>13990000</v>
      </c>
      <c r="H28" s="26">
        <v>-300</v>
      </c>
    </row>
    <row r="29" spans="1:12" x14ac:dyDescent="0.2">
      <c r="A29" t="s">
        <v>159</v>
      </c>
      <c r="B29" s="3"/>
      <c r="C29" s="64">
        <v>11890000</v>
      </c>
      <c r="D29" s="64">
        <v>11790000</v>
      </c>
      <c r="E29" s="34">
        <v>11690000</v>
      </c>
      <c r="F29" s="80">
        <v>11890000</v>
      </c>
      <c r="G29" s="38">
        <v>11750000</v>
      </c>
      <c r="H29" s="26">
        <v>-200</v>
      </c>
    </row>
    <row r="30" spans="1:12" x14ac:dyDescent="0.2">
      <c r="A30" t="s">
        <v>160</v>
      </c>
      <c r="B30" s="3"/>
      <c r="C30" s="62">
        <v>14890000</v>
      </c>
      <c r="D30" s="62">
        <v>14890000</v>
      </c>
      <c r="E30" s="34">
        <v>14490000</v>
      </c>
      <c r="F30" s="38">
        <v>14890000</v>
      </c>
      <c r="G30" s="39">
        <v>15290000</v>
      </c>
      <c r="H30" s="26"/>
    </row>
    <row r="31" spans="1:12" x14ac:dyDescent="0.2">
      <c r="A31" t="s">
        <v>161</v>
      </c>
      <c r="B31" s="25"/>
      <c r="C31" s="62">
        <v>23390000</v>
      </c>
      <c r="D31" s="62">
        <v>23390000</v>
      </c>
      <c r="E31" s="25">
        <v>23490000</v>
      </c>
      <c r="F31" s="38">
        <v>23390000</v>
      </c>
      <c r="G31" s="39">
        <v>23990000</v>
      </c>
      <c r="H31" s="26"/>
    </row>
    <row r="32" spans="1:12" x14ac:dyDescent="0.2">
      <c r="A32" t="s">
        <v>120</v>
      </c>
      <c r="B32" s="3"/>
      <c r="C32" s="54">
        <v>4990000</v>
      </c>
      <c r="D32" s="62">
        <v>5290000</v>
      </c>
      <c r="E32" s="25">
        <v>4290000</v>
      </c>
      <c r="F32" s="38">
        <v>5090000</v>
      </c>
      <c r="G32" s="39">
        <v>5590000</v>
      </c>
      <c r="H32" s="26"/>
    </row>
    <row r="33" spans="1:8" x14ac:dyDescent="0.2">
      <c r="A33" t="s">
        <v>162</v>
      </c>
      <c r="B33" s="3"/>
      <c r="C33" s="54">
        <v>4490000</v>
      </c>
      <c r="D33" s="62">
        <v>4490000</v>
      </c>
      <c r="E33" s="34">
        <v>4290000</v>
      </c>
      <c r="F33" s="38">
        <v>4490000</v>
      </c>
      <c r="G33" s="39">
        <v>4490000</v>
      </c>
      <c r="H33" s="26"/>
    </row>
    <row r="34" spans="1:8" x14ac:dyDescent="0.2">
      <c r="A34" t="s">
        <v>163</v>
      </c>
      <c r="B34" s="3"/>
      <c r="C34" s="54">
        <v>3090000</v>
      </c>
      <c r="D34" s="62">
        <v>3090000</v>
      </c>
      <c r="E34" s="34">
        <v>3190000</v>
      </c>
      <c r="F34" s="34">
        <v>3090000</v>
      </c>
      <c r="G34" s="38">
        <v>3390000</v>
      </c>
      <c r="H34" s="26">
        <v>100</v>
      </c>
    </row>
    <row r="35" spans="1:8" x14ac:dyDescent="0.2">
      <c r="A35" t="s">
        <v>164</v>
      </c>
      <c r="B35" s="3"/>
      <c r="C35" s="40">
        <v>6790000</v>
      </c>
      <c r="D35" s="62">
        <v>6790000</v>
      </c>
      <c r="E35" s="72">
        <v>6490000</v>
      </c>
      <c r="F35" s="40">
        <v>6790000</v>
      </c>
      <c r="G35" s="38">
        <v>6390000</v>
      </c>
      <c r="H35" s="26">
        <v>100</v>
      </c>
    </row>
    <row r="36" spans="1:8" x14ac:dyDescent="0.2">
      <c r="A36" t="s">
        <v>165</v>
      </c>
      <c r="B36" s="25"/>
      <c r="C36" s="53">
        <v>19690000</v>
      </c>
      <c r="D36" s="62">
        <v>19390000</v>
      </c>
      <c r="E36" s="37"/>
      <c r="F36" s="38">
        <v>19490000</v>
      </c>
      <c r="G36" s="40">
        <v>18990000</v>
      </c>
      <c r="H36" s="26"/>
    </row>
    <row r="37" spans="1:8" x14ac:dyDescent="0.2">
      <c r="A37" t="s">
        <v>166</v>
      </c>
      <c r="B37" s="3"/>
      <c r="C37" s="53">
        <v>25290000</v>
      </c>
      <c r="D37" s="62">
        <v>24490000</v>
      </c>
      <c r="E37" s="37"/>
      <c r="F37" s="38">
        <v>25090000</v>
      </c>
      <c r="G37" s="40">
        <v>24490000</v>
      </c>
      <c r="H37" s="26"/>
    </row>
    <row r="38" spans="1:8" x14ac:dyDescent="0.2">
      <c r="A38" t="s">
        <v>167</v>
      </c>
      <c r="B38" s="25"/>
      <c r="C38" s="62">
        <v>29990000</v>
      </c>
      <c r="D38" s="64">
        <v>29990000</v>
      </c>
      <c r="E38" s="37"/>
      <c r="F38" s="40">
        <v>29990000</v>
      </c>
      <c r="G38" s="40">
        <v>29990000</v>
      </c>
      <c r="H38" s="26"/>
    </row>
    <row r="39" spans="1:8" x14ac:dyDescent="0.2">
      <c r="A39" t="s">
        <v>168</v>
      </c>
      <c r="B39" s="25"/>
      <c r="C39" s="53" t="s">
        <v>31</v>
      </c>
      <c r="D39" s="64">
        <v>37990000</v>
      </c>
      <c r="E39" s="37"/>
      <c r="F39" s="40">
        <v>38590000</v>
      </c>
      <c r="G39" s="40">
        <v>38390000</v>
      </c>
      <c r="H39" s="26"/>
    </row>
    <row r="40" spans="1:8" x14ac:dyDescent="0.2">
      <c r="A40" t="s">
        <v>169</v>
      </c>
      <c r="B40" s="25"/>
      <c r="C40" s="64">
        <v>41990000</v>
      </c>
      <c r="D40" s="64">
        <v>41990000</v>
      </c>
      <c r="E40" s="37"/>
      <c r="F40" s="40">
        <v>41990000</v>
      </c>
      <c r="G40" s="40">
        <v>41990000</v>
      </c>
      <c r="H40" s="26"/>
    </row>
    <row r="41" spans="1:8" x14ac:dyDescent="0.2">
      <c r="A41" t="s">
        <v>170</v>
      </c>
      <c r="B41" s="25"/>
      <c r="C41" s="53" t="s">
        <v>31</v>
      </c>
      <c r="D41" s="64">
        <v>64490000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093CD229-158B-5C48-812A-24904EB2908A}">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F98E-1B90-4CE0-80FC-CE31ECD710F5}">
  <dimension ref="A1:L153"/>
  <sheetViews>
    <sheetView zoomScale="93"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76">
        <v>24890000</v>
      </c>
      <c r="E2" s="72">
        <v>24490000</v>
      </c>
      <c r="F2" s="38">
        <v>24690000</v>
      </c>
      <c r="G2" s="38">
        <v>24690000</v>
      </c>
    </row>
    <row r="3" spans="1:12" x14ac:dyDescent="0.2">
      <c r="A3" t="s">
        <v>130</v>
      </c>
      <c r="B3" s="83"/>
      <c r="C3" s="76">
        <v>30890000</v>
      </c>
      <c r="D3" s="76">
        <v>30590000</v>
      </c>
      <c r="E3" s="25">
        <v>29990000</v>
      </c>
      <c r="F3" s="38">
        <v>30590000</v>
      </c>
      <c r="G3" s="40">
        <v>29990000</v>
      </c>
      <c r="H3" s="26"/>
    </row>
    <row r="4" spans="1:12" x14ac:dyDescent="0.2">
      <c r="A4" t="s">
        <v>131</v>
      </c>
      <c r="B4" s="83"/>
      <c r="C4" s="76">
        <v>34690000</v>
      </c>
      <c r="D4" s="76">
        <v>34390000</v>
      </c>
      <c r="E4" s="25">
        <v>33490000</v>
      </c>
      <c r="F4" s="38">
        <v>34390000</v>
      </c>
      <c r="G4" s="40">
        <v>33990000</v>
      </c>
      <c r="H4" s="26"/>
    </row>
    <row r="5" spans="1:12" x14ac:dyDescent="0.2">
      <c r="A5" t="s">
        <v>132</v>
      </c>
      <c r="B5" s="83"/>
      <c r="C5" s="68">
        <v>37990000</v>
      </c>
      <c r="D5" s="68">
        <v>37990000</v>
      </c>
      <c r="E5" s="34">
        <v>36690000</v>
      </c>
      <c r="F5" s="40">
        <v>37890000</v>
      </c>
      <c r="G5" s="40">
        <v>37290000</v>
      </c>
      <c r="H5" s="26"/>
    </row>
    <row r="6" spans="1:12" x14ac:dyDescent="0.2">
      <c r="A6" t="s">
        <v>133</v>
      </c>
      <c r="B6" s="83"/>
      <c r="C6" s="76">
        <v>15190000</v>
      </c>
      <c r="D6" s="76">
        <v>15190000</v>
      </c>
      <c r="E6" s="72">
        <v>12490000</v>
      </c>
      <c r="F6" s="72">
        <v>12490000</v>
      </c>
      <c r="G6" s="40">
        <v>15190000</v>
      </c>
      <c r="H6" s="26"/>
    </row>
    <row r="7" spans="1:12" x14ac:dyDescent="0.2">
      <c r="A7" t="s">
        <v>134</v>
      </c>
      <c r="B7" s="71"/>
      <c r="C7" s="73">
        <v>21190000</v>
      </c>
      <c r="D7" s="70">
        <v>20890000</v>
      </c>
      <c r="E7" s="25">
        <v>20490000</v>
      </c>
      <c r="F7" s="40">
        <v>20890000</v>
      </c>
      <c r="G7" s="40">
        <v>20590000</v>
      </c>
      <c r="H7" s="26"/>
    </row>
    <row r="8" spans="1:12" x14ac:dyDescent="0.2">
      <c r="A8" t="s">
        <v>135</v>
      </c>
      <c r="B8" s="3"/>
      <c r="C8" s="62">
        <v>24890000</v>
      </c>
      <c r="D8" s="62">
        <v>24590000</v>
      </c>
      <c r="E8" s="25">
        <v>23490000</v>
      </c>
      <c r="F8" s="40">
        <v>24590000</v>
      </c>
      <c r="G8" s="40">
        <v>23990000</v>
      </c>
      <c r="H8" s="26"/>
    </row>
    <row r="9" spans="1:12" x14ac:dyDescent="0.2">
      <c r="A9" t="s">
        <v>136</v>
      </c>
      <c r="B9" s="25"/>
      <c r="C9" s="40">
        <v>25590000</v>
      </c>
      <c r="D9" s="40">
        <v>25590000</v>
      </c>
      <c r="E9" s="25">
        <v>24990000</v>
      </c>
      <c r="F9" s="40">
        <v>25490000</v>
      </c>
      <c r="G9" s="40">
        <v>24990000</v>
      </c>
      <c r="H9" s="26"/>
    </row>
    <row r="10" spans="1:12" x14ac:dyDescent="0.2">
      <c r="A10" t="s">
        <v>137</v>
      </c>
      <c r="B10" s="3"/>
      <c r="C10" s="62">
        <v>31290000</v>
      </c>
      <c r="D10" s="62">
        <v>30990000</v>
      </c>
      <c r="E10" s="34">
        <v>30490000</v>
      </c>
      <c r="F10" s="38">
        <v>30990000</v>
      </c>
      <c r="G10" s="38">
        <v>30490000</v>
      </c>
      <c r="H10" s="26"/>
    </row>
    <row r="11" spans="1:12" x14ac:dyDescent="0.2">
      <c r="A11" t="s">
        <v>102</v>
      </c>
      <c r="B11" s="25"/>
      <c r="C11" s="64">
        <v>17290000</v>
      </c>
      <c r="D11" s="62">
        <v>16990000</v>
      </c>
      <c r="E11" s="25">
        <v>16690000</v>
      </c>
      <c r="F11" s="40">
        <v>16990000</v>
      </c>
      <c r="G11" s="40">
        <v>16590000</v>
      </c>
      <c r="H11" s="26"/>
    </row>
    <row r="12" spans="1:12" x14ac:dyDescent="0.2">
      <c r="A12" t="s">
        <v>103</v>
      </c>
      <c r="B12" s="25"/>
      <c r="C12" s="64">
        <v>19590000</v>
      </c>
      <c r="D12" s="64" t="s">
        <v>31</v>
      </c>
      <c r="E12" s="64" t="s">
        <v>31</v>
      </c>
      <c r="F12" s="40">
        <v>17690000</v>
      </c>
      <c r="G12" s="40">
        <v>18490000</v>
      </c>
      <c r="H12" s="26"/>
    </row>
    <row r="13" spans="1:12" x14ac:dyDescent="0.2">
      <c r="A13" t="s">
        <v>40</v>
      </c>
      <c r="B13" s="25"/>
      <c r="C13" s="64">
        <v>13990000</v>
      </c>
      <c r="D13" s="64">
        <v>13690000</v>
      </c>
      <c r="E13" s="25">
        <v>13390000</v>
      </c>
      <c r="F13" s="40">
        <v>13590000</v>
      </c>
      <c r="G13" s="40">
        <v>12990000</v>
      </c>
      <c r="H13" s="26"/>
    </row>
    <row r="14" spans="1:12" x14ac:dyDescent="0.2">
      <c r="A14" t="s">
        <v>37</v>
      </c>
      <c r="B14" s="3"/>
      <c r="C14" s="64">
        <v>12490000</v>
      </c>
      <c r="D14" s="54">
        <v>12190000</v>
      </c>
      <c r="E14" s="25">
        <v>11990000</v>
      </c>
      <c r="F14" s="40">
        <v>12090000</v>
      </c>
      <c r="G14" s="40">
        <v>11890000</v>
      </c>
      <c r="H14" s="26"/>
    </row>
    <row r="15" spans="1:12" x14ac:dyDescent="0.2">
      <c r="A15" t="s">
        <v>138</v>
      </c>
      <c r="B15" s="25"/>
      <c r="C15" s="62">
        <v>11790000</v>
      </c>
      <c r="D15" s="64">
        <v>11790000</v>
      </c>
      <c r="E15" s="34">
        <v>11290000</v>
      </c>
      <c r="F15" s="38">
        <v>11790000</v>
      </c>
      <c r="G15" s="40">
        <v>11590000</v>
      </c>
      <c r="H15" s="26"/>
    </row>
    <row r="16" spans="1:12" x14ac:dyDescent="0.2">
      <c r="A16" t="s">
        <v>139</v>
      </c>
      <c r="B16" s="3"/>
      <c r="C16" s="62">
        <v>8690000</v>
      </c>
      <c r="D16" s="62">
        <v>8690000</v>
      </c>
      <c r="E16" s="34">
        <v>8490000</v>
      </c>
      <c r="F16" s="38">
        <v>8690000</v>
      </c>
      <c r="G16" s="38">
        <v>8490000</v>
      </c>
      <c r="H16" s="26"/>
      <c r="J16" t="s">
        <v>140</v>
      </c>
      <c r="K16" t="s">
        <v>141</v>
      </c>
      <c r="L16" s="35" t="b">
        <v>1</v>
      </c>
    </row>
    <row r="17" spans="1:12" x14ac:dyDescent="0.2">
      <c r="A17" t="s">
        <v>142</v>
      </c>
      <c r="B17" s="3"/>
      <c r="C17" s="62">
        <v>13290000</v>
      </c>
      <c r="D17" s="62">
        <v>13290000</v>
      </c>
      <c r="E17" s="34">
        <v>12990000</v>
      </c>
      <c r="F17" s="38">
        <v>13290000</v>
      </c>
      <c r="G17" s="38">
        <v>13190000</v>
      </c>
      <c r="H17" s="26"/>
      <c r="I17" s="26"/>
      <c r="J17" t="s">
        <v>2</v>
      </c>
      <c r="K17" t="s">
        <v>143</v>
      </c>
      <c r="L17" s="35" t="b">
        <v>1</v>
      </c>
    </row>
    <row r="18" spans="1:12" x14ac:dyDescent="0.2">
      <c r="A18" t="s">
        <v>144</v>
      </c>
      <c r="B18" s="25"/>
      <c r="C18" s="62">
        <v>19290000</v>
      </c>
      <c r="D18" s="62">
        <v>19290000</v>
      </c>
      <c r="E18" s="25">
        <v>20490000</v>
      </c>
      <c r="F18" s="38">
        <v>19290000</v>
      </c>
      <c r="G18" s="38">
        <v>18690000</v>
      </c>
      <c r="H18" s="79"/>
      <c r="J18" t="s">
        <v>6</v>
      </c>
      <c r="K18" t="s">
        <v>145</v>
      </c>
      <c r="L18" s="35" t="b">
        <v>1</v>
      </c>
    </row>
    <row r="19" spans="1:12" x14ac:dyDescent="0.2">
      <c r="A19" t="s">
        <v>146</v>
      </c>
      <c r="B19" s="25"/>
      <c r="C19" s="25" t="s">
        <v>31</v>
      </c>
      <c r="D19" s="64">
        <v>27990000</v>
      </c>
      <c r="E19" s="25" t="s">
        <v>31</v>
      </c>
      <c r="F19" s="38">
        <v>28190000</v>
      </c>
      <c r="G19" s="40">
        <v>27190000</v>
      </c>
      <c r="H19" s="26"/>
      <c r="J19" t="s">
        <v>3</v>
      </c>
      <c r="K19" t="s">
        <v>147</v>
      </c>
      <c r="L19" s="35" t="b">
        <v>1</v>
      </c>
    </row>
    <row r="20" spans="1:12" x14ac:dyDescent="0.2">
      <c r="A20" t="s">
        <v>148</v>
      </c>
      <c r="B20" s="3"/>
      <c r="C20" s="25" t="s">
        <v>31</v>
      </c>
      <c r="D20" s="64">
        <v>36290000</v>
      </c>
      <c r="E20" s="25" t="s">
        <v>31</v>
      </c>
      <c r="F20" s="38">
        <v>36290000</v>
      </c>
      <c r="G20" s="40">
        <v>33690000</v>
      </c>
      <c r="H20" s="26"/>
      <c r="J20" t="s">
        <v>149</v>
      </c>
      <c r="K20" t="s">
        <v>150</v>
      </c>
      <c r="L20" s="35" t="b">
        <v>1</v>
      </c>
    </row>
    <row r="21" spans="1:12" x14ac:dyDescent="0.2">
      <c r="A21" t="s">
        <v>151</v>
      </c>
      <c r="B21" s="3"/>
      <c r="C21" s="64">
        <v>29990000</v>
      </c>
      <c r="D21" s="64">
        <v>29990000</v>
      </c>
      <c r="E21" s="25">
        <v>28990000</v>
      </c>
      <c r="F21" s="40">
        <v>29990000</v>
      </c>
      <c r="G21" s="40">
        <v>28990000</v>
      </c>
      <c r="H21" s="26"/>
    </row>
    <row r="22" spans="1:12" x14ac:dyDescent="0.2">
      <c r="A22" t="s">
        <v>152</v>
      </c>
      <c r="B22" s="3"/>
      <c r="C22" s="25">
        <v>39990000</v>
      </c>
      <c r="D22" s="25">
        <v>39990000</v>
      </c>
      <c r="E22" s="25">
        <v>38990000</v>
      </c>
      <c r="F22" s="40">
        <v>39990000</v>
      </c>
      <c r="G22" s="40">
        <v>39590000</v>
      </c>
      <c r="H22" s="26"/>
    </row>
    <row r="23" spans="1:12" x14ac:dyDescent="0.2">
      <c r="A23" t="s">
        <v>153</v>
      </c>
      <c r="B23" s="25"/>
      <c r="C23" s="62">
        <v>5890000</v>
      </c>
      <c r="D23" s="62">
        <v>5690000</v>
      </c>
      <c r="E23" s="34">
        <v>5890000</v>
      </c>
      <c r="F23" s="38">
        <v>5590000</v>
      </c>
      <c r="G23" s="34">
        <v>5990000</v>
      </c>
      <c r="H23" s="26"/>
    </row>
    <row r="24" spans="1:12" x14ac:dyDescent="0.2">
      <c r="A24" t="s">
        <v>154</v>
      </c>
      <c r="B24" s="25"/>
      <c r="C24" s="62">
        <v>7790000</v>
      </c>
      <c r="D24" s="62">
        <v>7990000</v>
      </c>
      <c r="E24" s="34">
        <v>7490000</v>
      </c>
      <c r="F24" s="38">
        <v>7690000</v>
      </c>
      <c r="G24" s="38">
        <v>7790000</v>
      </c>
      <c r="H24" s="26"/>
    </row>
    <row r="25" spans="1:12" x14ac:dyDescent="0.2">
      <c r="A25" t="s">
        <v>155</v>
      </c>
      <c r="B25" s="25"/>
      <c r="C25" s="62">
        <v>6990000</v>
      </c>
      <c r="D25" s="62">
        <v>6990000</v>
      </c>
      <c r="E25" s="34">
        <v>6490000</v>
      </c>
      <c r="F25" s="40">
        <v>7190000</v>
      </c>
      <c r="G25" s="40">
        <v>7190000</v>
      </c>
      <c r="H25" s="26"/>
    </row>
    <row r="26" spans="1:12" x14ac:dyDescent="0.2">
      <c r="A26" t="s">
        <v>156</v>
      </c>
      <c r="B26" s="25"/>
      <c r="C26" s="62">
        <v>8590000</v>
      </c>
      <c r="D26" s="64">
        <v>8790000</v>
      </c>
      <c r="E26" s="34">
        <v>7990000</v>
      </c>
      <c r="F26" s="40">
        <v>8790000</v>
      </c>
      <c r="G26" s="38">
        <v>8490000</v>
      </c>
      <c r="H26" s="26"/>
    </row>
    <row r="27" spans="1:12" x14ac:dyDescent="0.2">
      <c r="A27" t="s">
        <v>157</v>
      </c>
      <c r="B27" s="3"/>
      <c r="C27" s="62">
        <v>9290000</v>
      </c>
      <c r="D27" s="62">
        <v>9290000</v>
      </c>
      <c r="E27" s="34">
        <v>8490000</v>
      </c>
      <c r="F27" s="38">
        <v>9190000</v>
      </c>
      <c r="G27" s="38">
        <v>9190000</v>
      </c>
      <c r="H27" s="26"/>
    </row>
    <row r="28" spans="1:12" x14ac:dyDescent="0.2">
      <c r="A28" t="s">
        <v>158</v>
      </c>
      <c r="B28" s="3"/>
      <c r="C28" s="62">
        <v>12190000</v>
      </c>
      <c r="D28" s="62">
        <v>13990000</v>
      </c>
      <c r="E28" s="34">
        <v>11490000</v>
      </c>
      <c r="F28" s="38">
        <v>13690000</v>
      </c>
      <c r="G28" s="38">
        <v>13990000</v>
      </c>
      <c r="H28" s="26"/>
    </row>
    <row r="29" spans="1:12" x14ac:dyDescent="0.2">
      <c r="A29" t="s">
        <v>159</v>
      </c>
      <c r="B29" s="3"/>
      <c r="C29" s="62">
        <v>10150000</v>
      </c>
      <c r="D29" s="64">
        <v>10090000</v>
      </c>
      <c r="E29" s="34">
        <v>9190000</v>
      </c>
      <c r="F29" s="38">
        <v>10090000</v>
      </c>
      <c r="G29" s="38">
        <v>10150000</v>
      </c>
      <c r="H29" s="26"/>
    </row>
    <row r="30" spans="1:12" x14ac:dyDescent="0.2">
      <c r="A30" t="s">
        <v>160</v>
      </c>
      <c r="B30" s="3"/>
      <c r="C30" s="64">
        <v>14890000</v>
      </c>
      <c r="D30" s="62">
        <v>13090000</v>
      </c>
      <c r="E30" s="34">
        <v>12490000</v>
      </c>
      <c r="F30" s="38">
        <v>13290000</v>
      </c>
      <c r="G30" s="34">
        <v>13190000</v>
      </c>
      <c r="H30" s="26"/>
    </row>
    <row r="31" spans="1:12" x14ac:dyDescent="0.2">
      <c r="A31" t="s">
        <v>161</v>
      </c>
      <c r="B31" s="25"/>
      <c r="C31" s="62">
        <v>23190000</v>
      </c>
      <c r="D31" s="62">
        <v>23190000</v>
      </c>
      <c r="E31" s="34">
        <v>22990000</v>
      </c>
      <c r="F31" s="38">
        <v>22990000</v>
      </c>
      <c r="G31" s="34">
        <v>23390000</v>
      </c>
      <c r="H31" s="26"/>
    </row>
    <row r="32" spans="1:12" x14ac:dyDescent="0.2">
      <c r="A32" t="s">
        <v>120</v>
      </c>
      <c r="B32" s="3"/>
      <c r="C32" s="64">
        <v>4990000</v>
      </c>
      <c r="D32" s="62">
        <v>4290000</v>
      </c>
      <c r="E32" s="25">
        <v>4290000</v>
      </c>
      <c r="F32" s="38">
        <v>4990000</v>
      </c>
      <c r="G32" s="39">
        <v>5590000</v>
      </c>
      <c r="H32" s="26"/>
      <c r="J32" s="84"/>
    </row>
    <row r="33" spans="1:8" x14ac:dyDescent="0.2">
      <c r="A33" t="s">
        <v>162</v>
      </c>
      <c r="B33" s="3"/>
      <c r="C33" s="64">
        <v>4490000</v>
      </c>
      <c r="D33" s="62">
        <v>4390000</v>
      </c>
      <c r="E33" s="34">
        <v>4390000</v>
      </c>
      <c r="F33" s="38">
        <v>4490000</v>
      </c>
      <c r="G33" s="34">
        <v>4390000</v>
      </c>
      <c r="H33" s="26"/>
    </row>
    <row r="34" spans="1:8" x14ac:dyDescent="0.2">
      <c r="A34" t="s">
        <v>163</v>
      </c>
      <c r="B34" s="3"/>
      <c r="C34" s="64">
        <v>3090000</v>
      </c>
      <c r="D34" s="62">
        <v>2990000</v>
      </c>
      <c r="E34" s="34">
        <v>2990000</v>
      </c>
      <c r="F34" s="34">
        <v>2990000</v>
      </c>
      <c r="G34" s="38">
        <v>2990000</v>
      </c>
      <c r="H34" s="26"/>
    </row>
    <row r="35" spans="1:8" x14ac:dyDescent="0.2">
      <c r="A35" t="s">
        <v>164</v>
      </c>
      <c r="B35" s="3"/>
      <c r="C35" s="40">
        <v>6790000</v>
      </c>
      <c r="D35" s="64">
        <v>6790000</v>
      </c>
      <c r="E35" s="72">
        <v>6490000</v>
      </c>
      <c r="F35" s="40">
        <v>6790000</v>
      </c>
      <c r="G35" s="40">
        <v>6390000</v>
      </c>
      <c r="H35" s="26"/>
    </row>
    <row r="36" spans="1:8" x14ac:dyDescent="0.2">
      <c r="A36" t="s">
        <v>165</v>
      </c>
      <c r="B36" s="25"/>
      <c r="C36" s="64">
        <v>19690000</v>
      </c>
      <c r="D36" s="62">
        <v>19690000</v>
      </c>
      <c r="E36" s="37"/>
      <c r="F36" s="38">
        <v>19690000</v>
      </c>
      <c r="G36" s="40">
        <v>18990000</v>
      </c>
      <c r="H36" s="26"/>
    </row>
    <row r="37" spans="1:8" x14ac:dyDescent="0.2">
      <c r="A37" t="s">
        <v>166</v>
      </c>
      <c r="B37" s="3"/>
      <c r="C37" s="64">
        <v>25290000</v>
      </c>
      <c r="D37" s="62">
        <v>25090000</v>
      </c>
      <c r="E37" s="37"/>
      <c r="F37" s="38">
        <v>24990000</v>
      </c>
      <c r="G37" s="38">
        <v>24990000</v>
      </c>
      <c r="H37" s="26"/>
    </row>
    <row r="38" spans="1:8" x14ac:dyDescent="0.2">
      <c r="A38" t="s">
        <v>167</v>
      </c>
      <c r="B38" s="25"/>
      <c r="C38" s="64">
        <v>29990000</v>
      </c>
      <c r="D38" s="64">
        <v>29990000</v>
      </c>
      <c r="E38" s="37"/>
      <c r="F38" s="40">
        <v>29990000</v>
      </c>
      <c r="G38" s="38">
        <v>28290000</v>
      </c>
      <c r="H38" s="26"/>
    </row>
    <row r="39" spans="1:8" x14ac:dyDescent="0.2">
      <c r="A39" t="s">
        <v>168</v>
      </c>
      <c r="B39" s="25"/>
      <c r="C39" s="64" t="s">
        <v>31</v>
      </c>
      <c r="D39" s="64">
        <v>37990000</v>
      </c>
      <c r="E39" s="37"/>
      <c r="F39" s="40">
        <v>38590000</v>
      </c>
      <c r="G39" s="40">
        <v>38390000</v>
      </c>
      <c r="H39" s="26"/>
    </row>
    <row r="40" spans="1:8" x14ac:dyDescent="0.2">
      <c r="A40" t="s">
        <v>169</v>
      </c>
      <c r="B40" s="25"/>
      <c r="C40" s="64">
        <v>41990000</v>
      </c>
      <c r="D40" s="64">
        <v>41990000</v>
      </c>
      <c r="E40" s="37"/>
      <c r="F40" s="40">
        <v>41990000</v>
      </c>
      <c r="G40" s="40">
        <v>41990000</v>
      </c>
      <c r="H40" s="26"/>
    </row>
    <row r="41" spans="1:8" x14ac:dyDescent="0.2">
      <c r="A41" t="s">
        <v>170</v>
      </c>
      <c r="B41" s="25"/>
      <c r="C41" s="64" t="s">
        <v>31</v>
      </c>
      <c r="D41" s="64">
        <v>64490000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3171BB80-98FC-4161-BBA6-B95BCE3A8449}">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FBE1-1368-4A4F-95DD-F8632A1BA96C}">
  <dimension ref="A1:L153"/>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customWidth="1"/>
    <col min="6" max="6" width="14.33203125" customWidth="1"/>
    <col min="7" max="7" width="13" customWidth="1"/>
    <col min="8" max="8" width="12.1640625" customWidth="1"/>
  </cols>
  <sheetData>
    <row r="1" spans="1:12" x14ac:dyDescent="0.2">
      <c r="B1" s="47" t="s">
        <v>1</v>
      </c>
      <c r="C1" s="81" t="s">
        <v>0</v>
      </c>
      <c r="D1" s="81" t="s">
        <v>2</v>
      </c>
      <c r="E1" s="82" t="s">
        <v>6</v>
      </c>
      <c r="F1" s="82" t="s">
        <v>3</v>
      </c>
      <c r="G1" s="82" t="s">
        <v>100</v>
      </c>
    </row>
    <row r="2" spans="1:12" x14ac:dyDescent="0.2">
      <c r="A2" t="s">
        <v>129</v>
      </c>
      <c r="B2" s="83"/>
      <c r="C2" s="68">
        <v>24990000</v>
      </c>
      <c r="D2" s="76">
        <v>24690000</v>
      </c>
      <c r="E2" s="34">
        <v>24190000</v>
      </c>
      <c r="F2" s="40">
        <v>24690000</v>
      </c>
      <c r="G2" s="40">
        <v>24690000</v>
      </c>
    </row>
    <row r="3" spans="1:12" x14ac:dyDescent="0.2">
      <c r="A3" t="s">
        <v>130</v>
      </c>
      <c r="B3" s="83"/>
      <c r="C3" s="76">
        <v>30290000</v>
      </c>
      <c r="D3" s="76">
        <v>29990000</v>
      </c>
      <c r="E3" s="25">
        <v>29990000</v>
      </c>
      <c r="F3" s="38">
        <v>29990000</v>
      </c>
      <c r="G3" s="40">
        <v>29990000</v>
      </c>
      <c r="H3" s="26"/>
    </row>
    <row r="4" spans="1:12" x14ac:dyDescent="0.2">
      <c r="A4" t="s">
        <v>131</v>
      </c>
      <c r="B4" s="83"/>
      <c r="C4" s="68">
        <v>34690000</v>
      </c>
      <c r="D4" s="68">
        <v>34390000</v>
      </c>
      <c r="E4" s="25">
        <v>33490000</v>
      </c>
      <c r="F4" s="40">
        <v>34390000</v>
      </c>
      <c r="G4" s="40">
        <v>33990000</v>
      </c>
      <c r="H4" s="26"/>
    </row>
    <row r="5" spans="1:12" x14ac:dyDescent="0.2">
      <c r="A5" t="s">
        <v>132</v>
      </c>
      <c r="B5" s="83"/>
      <c r="C5" s="68">
        <v>37990000</v>
      </c>
      <c r="D5" s="68">
        <v>37790000</v>
      </c>
      <c r="E5" s="34">
        <v>36490000</v>
      </c>
      <c r="F5" s="38">
        <v>37790000</v>
      </c>
      <c r="G5" s="38">
        <v>37190000</v>
      </c>
      <c r="H5" s="26">
        <v>-100</v>
      </c>
    </row>
    <row r="6" spans="1:12" x14ac:dyDescent="0.2">
      <c r="A6" t="s">
        <v>133</v>
      </c>
      <c r="B6" s="83"/>
      <c r="C6" s="68">
        <v>15190000</v>
      </c>
      <c r="D6" s="68">
        <v>15190000</v>
      </c>
      <c r="E6" s="72">
        <v>12490000</v>
      </c>
      <c r="F6" s="72">
        <v>12490000</v>
      </c>
      <c r="G6" s="40">
        <v>15190000</v>
      </c>
      <c r="H6" s="26"/>
    </row>
    <row r="7" spans="1:12" x14ac:dyDescent="0.2">
      <c r="A7" t="s">
        <v>134</v>
      </c>
      <c r="B7" s="71"/>
      <c r="C7" s="70">
        <v>21190000</v>
      </c>
      <c r="D7" s="70">
        <v>20890000</v>
      </c>
      <c r="E7" s="25">
        <v>20490000</v>
      </c>
      <c r="F7" s="40">
        <v>20890000</v>
      </c>
      <c r="G7" s="40">
        <v>20590000</v>
      </c>
      <c r="H7" s="26"/>
    </row>
    <row r="8" spans="1:12" x14ac:dyDescent="0.2">
      <c r="A8" t="s">
        <v>135</v>
      </c>
      <c r="B8" s="3"/>
      <c r="C8" s="64">
        <v>24890000</v>
      </c>
      <c r="D8" s="62">
        <v>24490000</v>
      </c>
      <c r="E8" s="25">
        <v>23490000</v>
      </c>
      <c r="F8" s="40">
        <v>24490000</v>
      </c>
      <c r="G8" s="40">
        <v>23990000</v>
      </c>
      <c r="H8" s="26"/>
    </row>
    <row r="9" spans="1:12" x14ac:dyDescent="0.2">
      <c r="A9" t="s">
        <v>136</v>
      </c>
      <c r="B9" s="25"/>
      <c r="C9" s="40">
        <v>25590000</v>
      </c>
      <c r="D9" s="40">
        <v>25490000</v>
      </c>
      <c r="E9" s="25">
        <v>24990000</v>
      </c>
      <c r="F9" s="40">
        <v>25390000</v>
      </c>
      <c r="G9" s="40">
        <v>24990000</v>
      </c>
      <c r="H9" s="26"/>
    </row>
    <row r="10" spans="1:12" x14ac:dyDescent="0.2">
      <c r="A10" t="s">
        <v>137</v>
      </c>
      <c r="B10" s="3"/>
      <c r="C10" s="64">
        <v>31290000</v>
      </c>
      <c r="D10" s="64">
        <v>30990000</v>
      </c>
      <c r="E10" s="25">
        <v>30490000</v>
      </c>
      <c r="F10" s="40">
        <v>30990000</v>
      </c>
      <c r="G10" s="38">
        <v>30990000</v>
      </c>
      <c r="H10" s="26">
        <v>500</v>
      </c>
    </row>
    <row r="11" spans="1:12" x14ac:dyDescent="0.2">
      <c r="A11" t="s">
        <v>102</v>
      </c>
      <c r="B11" s="25"/>
      <c r="C11" s="64">
        <v>17290000</v>
      </c>
      <c r="D11" s="64">
        <v>16990000</v>
      </c>
      <c r="E11" s="25">
        <v>16690000</v>
      </c>
      <c r="F11" s="40">
        <v>16990000</v>
      </c>
      <c r="G11" s="40">
        <v>16590000</v>
      </c>
      <c r="H11" s="26"/>
    </row>
    <row r="12" spans="1:12" x14ac:dyDescent="0.2">
      <c r="A12" t="s">
        <v>103</v>
      </c>
      <c r="B12" s="25"/>
      <c r="C12" s="64">
        <v>19590000</v>
      </c>
      <c r="D12" s="64" t="s">
        <v>31</v>
      </c>
      <c r="E12" s="64" t="s">
        <v>31</v>
      </c>
      <c r="F12" s="40">
        <v>17690000</v>
      </c>
      <c r="G12" s="40">
        <v>18490000</v>
      </c>
      <c r="H12" s="26"/>
    </row>
    <row r="13" spans="1:12" x14ac:dyDescent="0.2">
      <c r="A13" t="s">
        <v>40</v>
      </c>
      <c r="B13" s="25"/>
      <c r="C13" s="62">
        <v>13790000</v>
      </c>
      <c r="D13" s="64">
        <v>13590000</v>
      </c>
      <c r="E13" s="25">
        <v>13390000</v>
      </c>
      <c r="F13" s="40">
        <v>13590000</v>
      </c>
      <c r="G13" s="40">
        <v>12990000</v>
      </c>
      <c r="H13" s="26"/>
    </row>
    <row r="14" spans="1:12" x14ac:dyDescent="0.2">
      <c r="A14" t="s">
        <v>37</v>
      </c>
      <c r="B14" s="3"/>
      <c r="C14" s="62">
        <v>12390000</v>
      </c>
      <c r="D14" s="54">
        <v>12090000</v>
      </c>
      <c r="E14" s="25">
        <v>11990000</v>
      </c>
      <c r="F14" s="40">
        <v>12090000</v>
      </c>
      <c r="G14" s="40">
        <v>11890000</v>
      </c>
      <c r="H14" s="26"/>
    </row>
    <row r="15" spans="1:12" x14ac:dyDescent="0.2">
      <c r="A15" t="s">
        <v>138</v>
      </c>
      <c r="B15" s="25"/>
      <c r="C15" s="64">
        <v>11790000</v>
      </c>
      <c r="D15" s="64">
        <v>11790000</v>
      </c>
      <c r="E15" s="25">
        <v>11290000</v>
      </c>
      <c r="F15" s="40">
        <v>11790000</v>
      </c>
      <c r="G15" s="40">
        <v>11590000</v>
      </c>
      <c r="H15" s="26"/>
    </row>
    <row r="16" spans="1:12" x14ac:dyDescent="0.2">
      <c r="A16" t="s">
        <v>139</v>
      </c>
      <c r="B16" s="3"/>
      <c r="C16" s="64">
        <v>8690000</v>
      </c>
      <c r="D16" s="62">
        <v>8490000</v>
      </c>
      <c r="E16" s="34">
        <v>8390000</v>
      </c>
      <c r="F16" s="38">
        <v>8490000</v>
      </c>
      <c r="G16" s="40">
        <v>8490000</v>
      </c>
      <c r="H16" s="26"/>
      <c r="J16" t="s">
        <v>140</v>
      </c>
      <c r="K16" t="s">
        <v>141</v>
      </c>
      <c r="L16" s="35" t="b">
        <v>1</v>
      </c>
    </row>
    <row r="17" spans="1:12" x14ac:dyDescent="0.2">
      <c r="A17" t="s">
        <v>142</v>
      </c>
      <c r="B17" s="3"/>
      <c r="C17" s="62">
        <v>12890000</v>
      </c>
      <c r="D17" s="62">
        <v>12890000</v>
      </c>
      <c r="E17" s="34">
        <v>12490000</v>
      </c>
      <c r="F17" s="38">
        <v>12890000</v>
      </c>
      <c r="G17" s="38">
        <v>12890000</v>
      </c>
      <c r="H17" s="26">
        <v>-400</v>
      </c>
      <c r="I17" s="26"/>
      <c r="J17" t="s">
        <v>2</v>
      </c>
      <c r="K17" t="s">
        <v>143</v>
      </c>
      <c r="L17" s="35" t="b">
        <v>1</v>
      </c>
    </row>
    <row r="18" spans="1:12" x14ac:dyDescent="0.2">
      <c r="A18" t="s">
        <v>144</v>
      </c>
      <c r="B18" s="25"/>
      <c r="C18" s="62">
        <v>18690000</v>
      </c>
      <c r="D18" s="62">
        <v>18690000</v>
      </c>
      <c r="E18" s="25">
        <v>20490000</v>
      </c>
      <c r="F18" s="38">
        <v>18690000</v>
      </c>
      <c r="G18" s="40">
        <v>18690000</v>
      </c>
      <c r="H18" s="79"/>
      <c r="J18" t="s">
        <v>6</v>
      </c>
      <c r="K18" t="s">
        <v>145</v>
      </c>
      <c r="L18" s="35" t="b">
        <v>1</v>
      </c>
    </row>
    <row r="19" spans="1:12" x14ac:dyDescent="0.2">
      <c r="A19" t="s">
        <v>146</v>
      </c>
      <c r="B19" s="25"/>
      <c r="C19" s="25" t="s">
        <v>31</v>
      </c>
      <c r="D19" s="64">
        <v>27990000</v>
      </c>
      <c r="E19" s="25" t="s">
        <v>31</v>
      </c>
      <c r="F19" s="40">
        <v>28190000</v>
      </c>
      <c r="G19" s="40">
        <v>27190000</v>
      </c>
      <c r="H19" s="26"/>
      <c r="J19" t="s">
        <v>3</v>
      </c>
      <c r="K19" t="s">
        <v>147</v>
      </c>
      <c r="L19" s="35" t="b">
        <v>1</v>
      </c>
    </row>
    <row r="20" spans="1:12" x14ac:dyDescent="0.2">
      <c r="A20" t="s">
        <v>148</v>
      </c>
      <c r="B20" s="3"/>
      <c r="C20" s="25" t="s">
        <v>31</v>
      </c>
      <c r="D20" s="64">
        <v>36290000</v>
      </c>
      <c r="E20" s="25">
        <v>34290000</v>
      </c>
      <c r="F20" s="40">
        <v>36290000</v>
      </c>
      <c r="G20" s="40">
        <v>33690000</v>
      </c>
      <c r="H20" s="26"/>
      <c r="J20" t="s">
        <v>149</v>
      </c>
      <c r="K20" t="s">
        <v>150</v>
      </c>
      <c r="L20" s="35" t="b">
        <v>1</v>
      </c>
    </row>
    <row r="21" spans="1:12" x14ac:dyDescent="0.2">
      <c r="A21" t="s">
        <v>151</v>
      </c>
      <c r="B21" s="3"/>
      <c r="C21" s="64">
        <v>29990000</v>
      </c>
      <c r="D21" s="64">
        <v>29990000</v>
      </c>
      <c r="E21" s="25">
        <v>28990000</v>
      </c>
      <c r="F21" s="40">
        <v>29990000</v>
      </c>
      <c r="G21" s="40">
        <v>28990000</v>
      </c>
      <c r="H21" s="26"/>
    </row>
    <row r="22" spans="1:12" x14ac:dyDescent="0.2">
      <c r="A22" t="s">
        <v>152</v>
      </c>
      <c r="B22" s="3"/>
      <c r="C22" s="25">
        <v>39990000</v>
      </c>
      <c r="D22" s="25">
        <v>39990000</v>
      </c>
      <c r="E22" s="25">
        <v>38990000</v>
      </c>
      <c r="F22" s="40">
        <v>39990000</v>
      </c>
      <c r="G22" s="40">
        <v>39590000</v>
      </c>
      <c r="H22" s="26"/>
    </row>
    <row r="23" spans="1:12" x14ac:dyDescent="0.2">
      <c r="A23" t="s">
        <v>153</v>
      </c>
      <c r="B23" s="25"/>
      <c r="C23" s="62">
        <v>5590000</v>
      </c>
      <c r="D23" s="62">
        <v>5490000</v>
      </c>
      <c r="E23" s="25">
        <v>5890000</v>
      </c>
      <c r="F23" s="40">
        <v>5590000</v>
      </c>
      <c r="G23" s="40">
        <v>5990000</v>
      </c>
      <c r="H23" s="26"/>
    </row>
    <row r="24" spans="1:12" x14ac:dyDescent="0.2">
      <c r="A24" t="s">
        <v>154</v>
      </c>
      <c r="B24" s="25"/>
      <c r="C24" s="64">
        <v>7790000</v>
      </c>
      <c r="D24" s="62">
        <v>7590000</v>
      </c>
      <c r="E24" s="34">
        <v>7090000</v>
      </c>
      <c r="F24" s="40">
        <v>7590000</v>
      </c>
      <c r="G24" s="40">
        <v>7790000</v>
      </c>
      <c r="H24" s="26"/>
    </row>
    <row r="25" spans="1:12" x14ac:dyDescent="0.2">
      <c r="A25" t="s">
        <v>155</v>
      </c>
      <c r="B25" s="25"/>
      <c r="C25" s="64">
        <v>6990000</v>
      </c>
      <c r="D25" s="64">
        <v>6990000</v>
      </c>
      <c r="E25" s="25">
        <v>6490000</v>
      </c>
      <c r="F25" s="40">
        <v>7190000</v>
      </c>
      <c r="G25" s="40">
        <v>7190000</v>
      </c>
      <c r="H25" s="26"/>
    </row>
    <row r="26" spans="1:12" x14ac:dyDescent="0.2">
      <c r="A26" t="s">
        <v>156</v>
      </c>
      <c r="B26" s="25"/>
      <c r="C26" s="62">
        <v>8390000</v>
      </c>
      <c r="D26" s="64">
        <v>8290000</v>
      </c>
      <c r="E26" s="25">
        <v>7990000</v>
      </c>
      <c r="F26" s="40">
        <v>8790000</v>
      </c>
      <c r="G26" s="40">
        <v>8490000</v>
      </c>
      <c r="H26" s="26"/>
    </row>
    <row r="27" spans="1:12" x14ac:dyDescent="0.2">
      <c r="A27" t="s">
        <v>157</v>
      </c>
      <c r="B27" s="3"/>
      <c r="C27" s="62">
        <v>9190000</v>
      </c>
      <c r="D27" s="62">
        <v>9190000</v>
      </c>
      <c r="E27" s="25">
        <v>8490000</v>
      </c>
      <c r="F27" s="40">
        <v>9190000</v>
      </c>
      <c r="G27" s="40">
        <v>9190000</v>
      </c>
      <c r="H27" s="26"/>
    </row>
    <row r="28" spans="1:12" x14ac:dyDescent="0.2">
      <c r="A28" t="s">
        <v>158</v>
      </c>
      <c r="B28" s="3"/>
      <c r="C28" s="64">
        <v>12190000</v>
      </c>
      <c r="D28" s="62">
        <v>12190000</v>
      </c>
      <c r="E28" s="25">
        <v>11490000</v>
      </c>
      <c r="F28" s="38">
        <v>12390000</v>
      </c>
      <c r="G28" s="40">
        <v>13990000</v>
      </c>
      <c r="H28" s="26"/>
    </row>
    <row r="29" spans="1:12" x14ac:dyDescent="0.2">
      <c r="A29" t="s">
        <v>159</v>
      </c>
      <c r="B29" s="3"/>
      <c r="C29" s="62">
        <v>9990000</v>
      </c>
      <c r="D29" s="64">
        <v>9990000</v>
      </c>
      <c r="E29" s="25">
        <v>9190000</v>
      </c>
      <c r="F29" s="40">
        <v>9990000</v>
      </c>
      <c r="G29" s="40">
        <v>10150000</v>
      </c>
      <c r="H29" s="26"/>
    </row>
    <row r="30" spans="1:12" x14ac:dyDescent="0.2">
      <c r="A30" t="s">
        <v>160</v>
      </c>
      <c r="B30" s="3"/>
      <c r="C30" s="62">
        <v>13150000</v>
      </c>
      <c r="D30" s="64">
        <v>13090000</v>
      </c>
      <c r="E30" s="25">
        <v>12490000</v>
      </c>
      <c r="F30" s="40">
        <v>13290000</v>
      </c>
      <c r="G30" s="40">
        <v>13190000</v>
      </c>
      <c r="H30" s="26"/>
    </row>
    <row r="31" spans="1:12" x14ac:dyDescent="0.2">
      <c r="A31" t="s">
        <v>161</v>
      </c>
      <c r="B31" s="25"/>
      <c r="C31" s="64">
        <v>23190000</v>
      </c>
      <c r="D31" s="62">
        <v>23190000</v>
      </c>
      <c r="E31" s="25">
        <v>22990000</v>
      </c>
      <c r="F31" s="40">
        <v>22990000</v>
      </c>
      <c r="G31" s="40">
        <v>23390000</v>
      </c>
      <c r="H31" s="26"/>
    </row>
    <row r="32" spans="1:12" x14ac:dyDescent="0.2">
      <c r="A32" t="s">
        <v>120</v>
      </c>
      <c r="B32" s="3"/>
      <c r="C32" s="64">
        <v>4990000</v>
      </c>
      <c r="D32" s="62">
        <v>4990000</v>
      </c>
      <c r="E32" s="25">
        <v>4290000</v>
      </c>
      <c r="F32" s="40">
        <v>4950000</v>
      </c>
      <c r="G32" s="40">
        <v>5590000</v>
      </c>
      <c r="H32" s="26"/>
      <c r="J32" s="84"/>
    </row>
    <row r="33" spans="1:8" x14ac:dyDescent="0.2">
      <c r="A33" t="s">
        <v>162</v>
      </c>
      <c r="B33" s="3"/>
      <c r="C33" s="64">
        <v>4490000</v>
      </c>
      <c r="D33" s="64">
        <v>4390000</v>
      </c>
      <c r="E33" s="25">
        <v>4390000</v>
      </c>
      <c r="F33" s="40">
        <v>4450000</v>
      </c>
      <c r="G33" s="40">
        <v>4390000</v>
      </c>
      <c r="H33" s="26"/>
    </row>
    <row r="34" spans="1:8" x14ac:dyDescent="0.2">
      <c r="A34" t="s">
        <v>163</v>
      </c>
      <c r="B34" s="3"/>
      <c r="C34" s="64">
        <v>3090000</v>
      </c>
      <c r="D34" s="62">
        <v>3050000</v>
      </c>
      <c r="E34" s="25">
        <v>2990000</v>
      </c>
      <c r="F34" s="39">
        <v>3050000</v>
      </c>
      <c r="G34" s="40">
        <v>2990000</v>
      </c>
      <c r="H34" s="26"/>
    </row>
    <row r="35" spans="1:8" x14ac:dyDescent="0.2">
      <c r="A35" t="s">
        <v>164</v>
      </c>
      <c r="B35" s="3"/>
      <c r="C35" s="40">
        <v>6790000</v>
      </c>
      <c r="D35" s="64">
        <v>6790000</v>
      </c>
      <c r="E35" s="72">
        <v>6490000</v>
      </c>
      <c r="F35" s="40">
        <v>6790000</v>
      </c>
      <c r="G35" s="38">
        <v>6490000</v>
      </c>
      <c r="H35" s="26">
        <v>100</v>
      </c>
    </row>
    <row r="36" spans="1:8" x14ac:dyDescent="0.2">
      <c r="A36" t="s">
        <v>165</v>
      </c>
      <c r="B36" s="25"/>
      <c r="C36" s="64">
        <v>19690000</v>
      </c>
      <c r="D36" s="64">
        <v>19690000</v>
      </c>
      <c r="E36" s="37"/>
      <c r="F36" s="40">
        <v>19690000</v>
      </c>
      <c r="G36" s="40">
        <v>18990000</v>
      </c>
      <c r="H36" s="26"/>
    </row>
    <row r="37" spans="1:8" x14ac:dyDescent="0.2">
      <c r="A37" t="s">
        <v>166</v>
      </c>
      <c r="B37" s="3"/>
      <c r="C37" s="64">
        <v>25290000</v>
      </c>
      <c r="D37" s="62">
        <v>24990000</v>
      </c>
      <c r="E37" s="37"/>
      <c r="F37" s="40">
        <v>24990000</v>
      </c>
      <c r="G37" s="38">
        <v>24690000</v>
      </c>
      <c r="H37" s="26">
        <v>-300</v>
      </c>
    </row>
    <row r="38" spans="1:8" x14ac:dyDescent="0.2">
      <c r="A38" t="s">
        <v>167</v>
      </c>
      <c r="B38" s="25"/>
      <c r="C38" s="64">
        <v>29990000</v>
      </c>
      <c r="D38" s="64">
        <v>29990000</v>
      </c>
      <c r="E38" s="37"/>
      <c r="F38" s="40">
        <v>29990000</v>
      </c>
      <c r="G38" s="40">
        <v>28290000</v>
      </c>
      <c r="H38" s="26"/>
    </row>
    <row r="39" spans="1:8" x14ac:dyDescent="0.2">
      <c r="A39" t="s">
        <v>168</v>
      </c>
      <c r="B39" s="25"/>
      <c r="C39" s="64" t="s">
        <v>31</v>
      </c>
      <c r="D39" s="64">
        <v>37990000</v>
      </c>
      <c r="E39" s="37"/>
      <c r="F39" s="40">
        <v>38590000</v>
      </c>
      <c r="G39" s="40">
        <v>38390000</v>
      </c>
      <c r="H39" s="26"/>
    </row>
    <row r="40" spans="1:8" x14ac:dyDescent="0.2">
      <c r="A40" t="s">
        <v>169</v>
      </c>
      <c r="B40" s="25"/>
      <c r="C40" s="64">
        <v>41990000</v>
      </c>
      <c r="D40" s="64">
        <v>41990000</v>
      </c>
      <c r="E40" s="37"/>
      <c r="F40" s="40">
        <v>41990000</v>
      </c>
      <c r="G40" s="40">
        <v>41990000</v>
      </c>
      <c r="H40" s="26"/>
    </row>
    <row r="41" spans="1:8" x14ac:dyDescent="0.2">
      <c r="A41" t="s">
        <v>170</v>
      </c>
      <c r="B41" s="25"/>
      <c r="C41" s="64" t="s">
        <v>31</v>
      </c>
      <c r="D41" s="64">
        <v>64490000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0576409F-833B-40D8-A462-C694CCF44551}">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52AE-24FC-46DD-881F-8043621A7A7A}">
  <dimension ref="A1:L153"/>
  <sheetViews>
    <sheetView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7" t="s">
        <v>1</v>
      </c>
      <c r="C1" s="81" t="s">
        <v>0</v>
      </c>
      <c r="D1" s="81" t="s">
        <v>2</v>
      </c>
      <c r="E1" s="82" t="s">
        <v>6</v>
      </c>
      <c r="F1" s="82" t="s">
        <v>3</v>
      </c>
      <c r="G1" s="82" t="s">
        <v>100</v>
      </c>
    </row>
    <row r="2" spans="1:12" x14ac:dyDescent="0.2">
      <c r="A2" t="s">
        <v>129</v>
      </c>
      <c r="B2" s="83"/>
      <c r="C2" s="68">
        <v>24990000</v>
      </c>
      <c r="D2" s="76">
        <v>24490000</v>
      </c>
      <c r="E2" s="34">
        <v>24690000</v>
      </c>
      <c r="F2" s="38">
        <v>24890000</v>
      </c>
      <c r="G2" s="40">
        <v>24690000</v>
      </c>
    </row>
    <row r="3" spans="1:12" x14ac:dyDescent="0.2">
      <c r="A3" t="s">
        <v>130</v>
      </c>
      <c r="B3" s="83"/>
      <c r="C3" s="76">
        <v>26990000</v>
      </c>
      <c r="D3" s="76">
        <v>26490000</v>
      </c>
      <c r="E3" s="34">
        <v>25990000</v>
      </c>
      <c r="F3" s="38">
        <v>26490000</v>
      </c>
      <c r="G3" s="38">
        <v>25990000</v>
      </c>
      <c r="H3" s="26">
        <v>-4000</v>
      </c>
    </row>
    <row r="4" spans="1:12" x14ac:dyDescent="0.2">
      <c r="A4" t="s">
        <v>131</v>
      </c>
      <c r="B4" s="83"/>
      <c r="C4" s="68">
        <v>34690000</v>
      </c>
      <c r="D4" s="76">
        <v>33990000</v>
      </c>
      <c r="E4" s="34">
        <v>34090000</v>
      </c>
      <c r="F4" s="38">
        <v>34390000</v>
      </c>
      <c r="G4" s="40">
        <v>33990000</v>
      </c>
      <c r="H4" s="26"/>
    </row>
    <row r="5" spans="1:12" x14ac:dyDescent="0.2">
      <c r="A5" t="s">
        <v>132</v>
      </c>
      <c r="B5" s="83"/>
      <c r="C5" s="68">
        <v>37990000</v>
      </c>
      <c r="D5" s="76">
        <v>37690000</v>
      </c>
      <c r="E5" s="34">
        <v>36990000</v>
      </c>
      <c r="F5" s="38">
        <v>37690000</v>
      </c>
      <c r="G5" s="38">
        <v>36990000</v>
      </c>
      <c r="H5" s="26">
        <v>-200</v>
      </c>
    </row>
    <row r="6" spans="1:12" x14ac:dyDescent="0.2">
      <c r="A6" t="s">
        <v>133</v>
      </c>
      <c r="B6" s="83"/>
      <c r="C6" s="68">
        <v>15190000</v>
      </c>
      <c r="D6" s="68">
        <v>15990000</v>
      </c>
      <c r="E6" s="72">
        <v>12490000</v>
      </c>
      <c r="F6" s="72">
        <v>12490000</v>
      </c>
      <c r="G6" s="40">
        <v>15190000</v>
      </c>
      <c r="H6" s="26"/>
    </row>
    <row r="7" spans="1:12" x14ac:dyDescent="0.2">
      <c r="A7" t="s">
        <v>134</v>
      </c>
      <c r="B7" s="71"/>
      <c r="C7" s="73">
        <v>19990000</v>
      </c>
      <c r="D7" s="73">
        <v>19490000</v>
      </c>
      <c r="E7" s="34">
        <v>19690000</v>
      </c>
      <c r="F7" s="38">
        <v>19790000</v>
      </c>
      <c r="G7" s="38">
        <v>19690000</v>
      </c>
      <c r="H7" s="26">
        <v>-900</v>
      </c>
    </row>
    <row r="8" spans="1:12" x14ac:dyDescent="0.2">
      <c r="A8" t="s">
        <v>135</v>
      </c>
      <c r="B8" s="3"/>
      <c r="C8" s="62">
        <v>23990000</v>
      </c>
      <c r="D8" s="62">
        <v>23790000</v>
      </c>
      <c r="E8" s="25">
        <v>23490000</v>
      </c>
      <c r="F8" s="38">
        <v>23790000</v>
      </c>
      <c r="G8" s="38">
        <v>23390000</v>
      </c>
      <c r="H8" s="26">
        <v>-700</v>
      </c>
    </row>
    <row r="9" spans="1:12" x14ac:dyDescent="0.2">
      <c r="A9" t="s">
        <v>136</v>
      </c>
      <c r="B9" s="25"/>
      <c r="C9" s="64">
        <v>25590000</v>
      </c>
      <c r="D9" s="40">
        <v>25490000</v>
      </c>
      <c r="E9" s="25">
        <v>24990000</v>
      </c>
      <c r="F9" s="38">
        <v>25490000</v>
      </c>
      <c r="G9" s="40">
        <v>24990000</v>
      </c>
      <c r="H9" s="26"/>
    </row>
    <row r="10" spans="1:12" x14ac:dyDescent="0.2">
      <c r="A10" t="s">
        <v>137</v>
      </c>
      <c r="B10" s="3"/>
      <c r="C10" s="62">
        <v>31590000</v>
      </c>
      <c r="D10" s="62">
        <v>31290000</v>
      </c>
      <c r="E10" s="34">
        <v>30890000</v>
      </c>
      <c r="F10" s="38">
        <v>31390000</v>
      </c>
      <c r="G10" s="38">
        <v>31990000</v>
      </c>
      <c r="H10" s="26">
        <v>1000</v>
      </c>
    </row>
    <row r="11" spans="1:12" x14ac:dyDescent="0.2">
      <c r="A11" t="s">
        <v>102</v>
      </c>
      <c r="B11" s="25"/>
      <c r="C11" s="62">
        <v>16990000</v>
      </c>
      <c r="D11" s="62">
        <v>16490000</v>
      </c>
      <c r="E11" s="25">
        <v>16690000</v>
      </c>
      <c r="F11" s="38">
        <v>16790000</v>
      </c>
      <c r="G11" s="40">
        <v>16590000</v>
      </c>
      <c r="H11" s="26"/>
    </row>
    <row r="12" spans="1:12" x14ac:dyDescent="0.2">
      <c r="A12" t="s">
        <v>103</v>
      </c>
      <c r="B12" s="25"/>
      <c r="C12" s="64">
        <v>19590000</v>
      </c>
      <c r="D12" s="64" t="s">
        <v>31</v>
      </c>
      <c r="E12" s="64" t="s">
        <v>31</v>
      </c>
      <c r="F12" s="40">
        <v>17690000</v>
      </c>
      <c r="G12" s="40">
        <v>18490000</v>
      </c>
      <c r="H12" s="26"/>
    </row>
    <row r="13" spans="1:12" x14ac:dyDescent="0.2">
      <c r="A13" t="s">
        <v>40</v>
      </c>
      <c r="B13" s="25"/>
      <c r="C13" s="64">
        <v>13890000</v>
      </c>
      <c r="D13" s="62">
        <v>13390000</v>
      </c>
      <c r="E13" s="25">
        <v>13390000</v>
      </c>
      <c r="F13" s="40">
        <v>13590000</v>
      </c>
      <c r="G13" s="40">
        <v>12990000</v>
      </c>
      <c r="H13" s="26"/>
    </row>
    <row r="14" spans="1:12" x14ac:dyDescent="0.2">
      <c r="A14" t="s">
        <v>37</v>
      </c>
      <c r="B14" s="3"/>
      <c r="C14" s="64">
        <v>12490000</v>
      </c>
      <c r="D14" s="54">
        <v>11890000</v>
      </c>
      <c r="E14" s="25">
        <v>11990000</v>
      </c>
      <c r="F14" s="40">
        <v>12090000</v>
      </c>
      <c r="G14" s="40">
        <v>11890000</v>
      </c>
      <c r="H14" s="26"/>
    </row>
    <row r="15" spans="1:12" x14ac:dyDescent="0.2">
      <c r="A15" t="s">
        <v>138</v>
      </c>
      <c r="B15" s="25"/>
      <c r="C15" s="64">
        <v>11790000</v>
      </c>
      <c r="D15" s="62">
        <v>11490000</v>
      </c>
      <c r="E15" s="25">
        <v>11290000</v>
      </c>
      <c r="F15" s="40">
        <v>11790000</v>
      </c>
      <c r="G15" s="40">
        <v>11590000</v>
      </c>
      <c r="H15" s="26"/>
    </row>
    <row r="16" spans="1:12" x14ac:dyDescent="0.2">
      <c r="A16" t="s">
        <v>139</v>
      </c>
      <c r="B16" s="3"/>
      <c r="C16" s="62">
        <v>8490000</v>
      </c>
      <c r="D16" s="64">
        <v>8490000</v>
      </c>
      <c r="E16" s="34">
        <v>8490000</v>
      </c>
      <c r="F16" s="38">
        <v>8590000</v>
      </c>
      <c r="G16" s="38">
        <v>8390000</v>
      </c>
      <c r="H16" s="26">
        <v>-100</v>
      </c>
      <c r="J16" t="s">
        <v>140</v>
      </c>
      <c r="K16" t="s">
        <v>147</v>
      </c>
      <c r="L16" s="35" t="b">
        <v>1</v>
      </c>
    </row>
    <row r="17" spans="1:12" x14ac:dyDescent="0.2">
      <c r="A17" t="s">
        <v>142</v>
      </c>
      <c r="B17" s="3"/>
      <c r="C17" s="62">
        <v>15790000</v>
      </c>
      <c r="D17" s="62">
        <v>15790000</v>
      </c>
      <c r="E17" s="34">
        <v>15390000</v>
      </c>
      <c r="F17" s="38">
        <v>15790000</v>
      </c>
      <c r="G17" s="38">
        <v>15990000</v>
      </c>
      <c r="H17" s="26">
        <v>3100</v>
      </c>
      <c r="I17" s="26"/>
      <c r="J17" t="s">
        <v>2</v>
      </c>
      <c r="K17" t="s">
        <v>143</v>
      </c>
      <c r="L17" s="35" t="b">
        <v>1</v>
      </c>
    </row>
    <row r="18" spans="1:12" x14ac:dyDescent="0.2">
      <c r="A18" t="s">
        <v>144</v>
      </c>
      <c r="B18" s="25"/>
      <c r="C18" s="62">
        <v>21790000</v>
      </c>
      <c r="D18" s="62">
        <v>21190000</v>
      </c>
      <c r="E18" s="25">
        <v>20490000</v>
      </c>
      <c r="F18" s="38">
        <v>21390000</v>
      </c>
      <c r="G18" s="38">
        <v>20990000</v>
      </c>
      <c r="H18" s="79">
        <v>2300</v>
      </c>
      <c r="J18" t="s">
        <v>6</v>
      </c>
      <c r="K18" t="s">
        <v>145</v>
      </c>
      <c r="L18" s="35" t="b">
        <v>1</v>
      </c>
    </row>
    <row r="19" spans="1:12" x14ac:dyDescent="0.2">
      <c r="A19" t="s">
        <v>146</v>
      </c>
      <c r="B19" s="25"/>
      <c r="C19" s="25" t="s">
        <v>31</v>
      </c>
      <c r="D19" s="64">
        <v>27990000</v>
      </c>
      <c r="E19" s="25" t="s">
        <v>31</v>
      </c>
      <c r="F19" s="40">
        <v>28190000</v>
      </c>
      <c r="G19" s="25" t="s">
        <v>31</v>
      </c>
      <c r="H19" s="26"/>
      <c r="J19" t="s">
        <v>3</v>
      </c>
      <c r="K19" t="s">
        <v>141</v>
      </c>
      <c r="L19" s="35" t="b">
        <v>1</v>
      </c>
    </row>
    <row r="20" spans="1:12" x14ac:dyDescent="0.2">
      <c r="A20" t="s">
        <v>148</v>
      </c>
      <c r="B20" s="3"/>
      <c r="C20" s="25" t="s">
        <v>31</v>
      </c>
      <c r="D20" s="64">
        <v>36290000</v>
      </c>
      <c r="E20" s="25" t="s">
        <v>31</v>
      </c>
      <c r="F20" s="40">
        <v>36290000</v>
      </c>
      <c r="G20" s="25" t="s">
        <v>31</v>
      </c>
      <c r="H20" s="26"/>
      <c r="J20" t="s">
        <v>149</v>
      </c>
      <c r="K20" t="s">
        <v>150</v>
      </c>
      <c r="L20" s="35" t="b">
        <v>1</v>
      </c>
    </row>
    <row r="21" spans="1:12" x14ac:dyDescent="0.2">
      <c r="A21" t="s">
        <v>151</v>
      </c>
      <c r="B21" s="3"/>
      <c r="C21" s="64">
        <v>29990000</v>
      </c>
      <c r="D21" s="62">
        <v>29790000</v>
      </c>
      <c r="E21" s="25">
        <v>28990000</v>
      </c>
      <c r="F21" s="38">
        <v>29790000</v>
      </c>
      <c r="G21" s="40">
        <v>28990000</v>
      </c>
      <c r="H21" s="26"/>
    </row>
    <row r="22" spans="1:12" x14ac:dyDescent="0.2">
      <c r="A22" t="s">
        <v>152</v>
      </c>
      <c r="B22" s="3"/>
      <c r="C22" s="64">
        <v>39990000</v>
      </c>
      <c r="D22" s="25">
        <v>39990000</v>
      </c>
      <c r="E22" s="25">
        <v>38990000</v>
      </c>
      <c r="F22" s="40">
        <v>39990000</v>
      </c>
      <c r="G22" s="40">
        <v>39590000</v>
      </c>
      <c r="H22" s="26"/>
    </row>
    <row r="23" spans="1:12" x14ac:dyDescent="0.2">
      <c r="A23" t="s">
        <v>153</v>
      </c>
      <c r="B23" s="25"/>
      <c r="C23" s="64">
        <v>5690000</v>
      </c>
      <c r="D23" s="62">
        <v>5690000</v>
      </c>
      <c r="E23" s="34">
        <v>6190000</v>
      </c>
      <c r="F23" s="38">
        <v>6090000</v>
      </c>
      <c r="G23" s="38">
        <v>6390000</v>
      </c>
      <c r="H23" s="26">
        <v>400</v>
      </c>
    </row>
    <row r="24" spans="1:12" x14ac:dyDescent="0.2">
      <c r="A24" t="s">
        <v>154</v>
      </c>
      <c r="B24" s="25"/>
      <c r="C24" s="64">
        <v>7690000</v>
      </c>
      <c r="D24" s="62">
        <v>7690000</v>
      </c>
      <c r="E24" s="34">
        <v>7790000</v>
      </c>
      <c r="F24" s="38">
        <v>7790000</v>
      </c>
      <c r="G24" s="40">
        <v>7790000</v>
      </c>
      <c r="H24" s="26"/>
    </row>
    <row r="25" spans="1:12" x14ac:dyDescent="0.2">
      <c r="A25" t="s">
        <v>155</v>
      </c>
      <c r="B25" s="25"/>
      <c r="C25" s="64">
        <v>6990000</v>
      </c>
      <c r="D25" s="64">
        <v>6990000</v>
      </c>
      <c r="E25" s="34">
        <v>6990000</v>
      </c>
      <c r="F25" s="38">
        <v>6990000</v>
      </c>
      <c r="G25" s="38">
        <v>7290000</v>
      </c>
      <c r="H25" s="26">
        <v>100</v>
      </c>
    </row>
    <row r="26" spans="1:12" x14ac:dyDescent="0.2">
      <c r="A26" t="s">
        <v>156</v>
      </c>
      <c r="B26" s="25"/>
      <c r="C26" s="64">
        <v>8390000</v>
      </c>
      <c r="D26" s="62">
        <v>8290000</v>
      </c>
      <c r="E26" s="34">
        <v>8590000</v>
      </c>
      <c r="F26" s="38">
        <v>8490000</v>
      </c>
      <c r="G26" s="40">
        <v>8490000</v>
      </c>
      <c r="H26" s="26"/>
    </row>
    <row r="27" spans="1:12" x14ac:dyDescent="0.2">
      <c r="A27" t="s">
        <v>157</v>
      </c>
      <c r="B27" s="3"/>
      <c r="C27" s="64">
        <v>9290000</v>
      </c>
      <c r="D27" s="64">
        <v>9190000</v>
      </c>
      <c r="E27" s="34">
        <v>8990000</v>
      </c>
      <c r="F27" s="38">
        <v>9290000</v>
      </c>
      <c r="G27" s="38">
        <v>9390000</v>
      </c>
      <c r="H27" s="26">
        <v>200</v>
      </c>
    </row>
    <row r="28" spans="1:12" x14ac:dyDescent="0.2">
      <c r="A28" t="s">
        <v>158</v>
      </c>
      <c r="B28" s="3"/>
      <c r="C28" s="64">
        <v>12190000</v>
      </c>
      <c r="D28" s="62">
        <v>12190000</v>
      </c>
      <c r="E28" s="34">
        <v>11990000</v>
      </c>
      <c r="F28" s="40">
        <v>12390000</v>
      </c>
      <c r="G28" s="38">
        <v>12190000</v>
      </c>
      <c r="H28" s="26">
        <v>-1800</v>
      </c>
    </row>
    <row r="29" spans="1:12" x14ac:dyDescent="0.2">
      <c r="A29" t="s">
        <v>159</v>
      </c>
      <c r="B29" s="3"/>
      <c r="C29" s="64">
        <v>9990000</v>
      </c>
      <c r="D29" s="64">
        <v>9990000</v>
      </c>
      <c r="E29" s="34">
        <v>9690000</v>
      </c>
      <c r="F29" s="38">
        <v>10190000</v>
      </c>
      <c r="G29" s="40">
        <v>10150000</v>
      </c>
      <c r="H29" s="26"/>
    </row>
    <row r="30" spans="1:12" x14ac:dyDescent="0.2">
      <c r="A30" t="s">
        <v>160</v>
      </c>
      <c r="B30" s="3"/>
      <c r="C30" s="62" t="s">
        <v>31</v>
      </c>
      <c r="D30" s="62">
        <v>12990000</v>
      </c>
      <c r="E30" s="34">
        <v>12990000</v>
      </c>
      <c r="F30" s="40">
        <v>13290000</v>
      </c>
      <c r="G30" s="40">
        <v>13190000</v>
      </c>
      <c r="H30" s="26"/>
    </row>
    <row r="31" spans="1:12" x14ac:dyDescent="0.2">
      <c r="A31" t="s">
        <v>161</v>
      </c>
      <c r="B31" s="25"/>
      <c r="C31" s="64">
        <v>23190000</v>
      </c>
      <c r="D31" s="62">
        <v>23290000</v>
      </c>
      <c r="E31" s="34">
        <v>22490000</v>
      </c>
      <c r="F31" s="40">
        <v>22990000</v>
      </c>
      <c r="G31" s="38">
        <v>23290000</v>
      </c>
      <c r="H31" s="26">
        <v>-100</v>
      </c>
    </row>
    <row r="32" spans="1:12" x14ac:dyDescent="0.2">
      <c r="A32" t="s">
        <v>120</v>
      </c>
      <c r="B32" s="3"/>
      <c r="C32" s="64">
        <v>4990000</v>
      </c>
      <c r="D32" s="62">
        <v>4990000</v>
      </c>
      <c r="E32" s="34">
        <v>6490000</v>
      </c>
      <c r="F32" s="40">
        <v>4950000</v>
      </c>
      <c r="G32" s="40">
        <v>5590000</v>
      </c>
      <c r="H32" s="26"/>
      <c r="J32" s="84"/>
    </row>
    <row r="33" spans="1:8" x14ac:dyDescent="0.2">
      <c r="A33" t="s">
        <v>162</v>
      </c>
      <c r="B33" s="3"/>
      <c r="C33" s="64">
        <v>4490000</v>
      </c>
      <c r="D33" s="64">
        <v>4390000</v>
      </c>
      <c r="E33" s="25">
        <v>4390000</v>
      </c>
      <c r="F33" s="40">
        <v>4450000</v>
      </c>
      <c r="G33" s="40">
        <v>4390000</v>
      </c>
      <c r="H33" s="26"/>
    </row>
    <row r="34" spans="1:8" x14ac:dyDescent="0.2">
      <c r="A34" t="s">
        <v>163</v>
      </c>
      <c r="B34" s="3"/>
      <c r="C34" s="64">
        <v>3090000</v>
      </c>
      <c r="D34" s="64">
        <v>3050000</v>
      </c>
      <c r="E34" s="25">
        <v>2990000</v>
      </c>
      <c r="F34" s="39">
        <v>3050000</v>
      </c>
      <c r="G34" s="40">
        <v>2990000</v>
      </c>
      <c r="H34" s="26"/>
    </row>
    <row r="35" spans="1:8" x14ac:dyDescent="0.2">
      <c r="A35" t="s">
        <v>164</v>
      </c>
      <c r="B35" s="3"/>
      <c r="C35" s="64">
        <v>6790000</v>
      </c>
      <c r="D35" s="64">
        <v>6790000</v>
      </c>
      <c r="E35" s="72">
        <v>6490000</v>
      </c>
      <c r="F35" s="40">
        <v>6790000</v>
      </c>
      <c r="G35" s="40">
        <v>6490000</v>
      </c>
      <c r="H35" s="26"/>
    </row>
    <row r="36" spans="1:8" x14ac:dyDescent="0.2">
      <c r="A36" t="s">
        <v>165</v>
      </c>
      <c r="B36" s="25"/>
      <c r="C36" s="64">
        <v>19690000</v>
      </c>
      <c r="D36" s="62">
        <v>19190000</v>
      </c>
      <c r="E36" s="37"/>
      <c r="F36" s="40">
        <v>19690000</v>
      </c>
      <c r="G36" s="40">
        <v>18990000</v>
      </c>
      <c r="H36" s="26"/>
    </row>
    <row r="37" spans="1:8" x14ac:dyDescent="0.2">
      <c r="A37" t="s">
        <v>166</v>
      </c>
      <c r="B37" s="3"/>
      <c r="C37" s="64">
        <v>23990000</v>
      </c>
      <c r="D37" s="62">
        <v>24490000</v>
      </c>
      <c r="E37" s="37"/>
      <c r="F37" s="38">
        <v>23990000</v>
      </c>
      <c r="G37" s="38">
        <v>23690000</v>
      </c>
      <c r="H37" s="26">
        <v>-1000</v>
      </c>
    </row>
    <row r="38" spans="1:8" x14ac:dyDescent="0.2">
      <c r="A38" t="s">
        <v>167</v>
      </c>
      <c r="B38" s="25"/>
      <c r="C38" s="64">
        <v>29990000</v>
      </c>
      <c r="D38" s="62">
        <v>28990000</v>
      </c>
      <c r="E38" s="37"/>
      <c r="F38" s="38">
        <v>28990000</v>
      </c>
      <c r="G38" s="38">
        <v>28590000</v>
      </c>
      <c r="H38" s="26">
        <v>300</v>
      </c>
    </row>
    <row r="39" spans="1:8" x14ac:dyDescent="0.2">
      <c r="A39" t="s">
        <v>168</v>
      </c>
      <c r="B39" s="25"/>
      <c r="C39" s="64" t="s">
        <v>31</v>
      </c>
      <c r="D39" s="64">
        <v>37990000</v>
      </c>
      <c r="E39" s="37"/>
      <c r="F39" s="40">
        <v>38590000</v>
      </c>
      <c r="G39" s="40">
        <v>38390000</v>
      </c>
      <c r="H39" s="26"/>
    </row>
    <row r="40" spans="1:8" x14ac:dyDescent="0.2">
      <c r="A40" t="s">
        <v>169</v>
      </c>
      <c r="B40" s="25"/>
      <c r="C40" s="64">
        <v>41990000</v>
      </c>
      <c r="D40" s="64">
        <v>41990000</v>
      </c>
      <c r="E40" s="37"/>
      <c r="F40" s="40">
        <v>41990000</v>
      </c>
      <c r="G40" s="40">
        <v>41990000</v>
      </c>
      <c r="H40" s="26"/>
    </row>
    <row r="41" spans="1:8" x14ac:dyDescent="0.2">
      <c r="A41" t="s">
        <v>170</v>
      </c>
      <c r="B41" s="25"/>
      <c r="C41" s="64" t="s">
        <v>31</v>
      </c>
      <c r="D41" s="62">
        <v>63990000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6151CAF4-E95B-4878-A23D-09BB0A377360}">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686A-9DB7-694F-89D9-753CE66350A0}">
  <dimension ref="A1:L153"/>
  <sheetViews>
    <sheetView zoomScale="125" zoomScaleNormal="130" workbookViewId="0">
      <pane xSplit="2" ySplit="1" topLeftCell="C1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7" t="s">
        <v>1</v>
      </c>
      <c r="C1" s="81" t="s">
        <v>0</v>
      </c>
      <c r="D1" s="81" t="s">
        <v>2</v>
      </c>
      <c r="E1" s="82" t="s">
        <v>6</v>
      </c>
      <c r="F1" s="82" t="s">
        <v>3</v>
      </c>
      <c r="G1" s="82" t="s">
        <v>100</v>
      </c>
    </row>
    <row r="2" spans="1:12" x14ac:dyDescent="0.2">
      <c r="A2" t="s">
        <v>129</v>
      </c>
      <c r="B2" s="83"/>
      <c r="C2" s="68">
        <v>24990000</v>
      </c>
      <c r="D2" s="76">
        <v>24990000</v>
      </c>
      <c r="E2" s="34">
        <v>24190000</v>
      </c>
      <c r="F2" s="38">
        <v>24990000</v>
      </c>
      <c r="G2" s="38">
        <v>24790000</v>
      </c>
      <c r="H2">
        <v>100</v>
      </c>
    </row>
    <row r="3" spans="1:12" x14ac:dyDescent="0.2">
      <c r="A3" t="s">
        <v>130</v>
      </c>
      <c r="B3" s="83"/>
      <c r="C3" s="76">
        <v>26790000</v>
      </c>
      <c r="D3" s="68">
        <v>26490000</v>
      </c>
      <c r="E3" s="34">
        <v>25490000</v>
      </c>
      <c r="F3" s="40">
        <v>26490000</v>
      </c>
      <c r="G3" s="40">
        <v>25990000</v>
      </c>
      <c r="H3" s="26"/>
    </row>
    <row r="4" spans="1:12" x14ac:dyDescent="0.2">
      <c r="A4" t="s">
        <v>131</v>
      </c>
      <c r="B4" s="83"/>
      <c r="C4" s="68">
        <v>34690000</v>
      </c>
      <c r="D4" s="76">
        <v>34390000</v>
      </c>
      <c r="E4" s="34">
        <v>34190000</v>
      </c>
      <c r="F4" s="40">
        <v>34390000</v>
      </c>
      <c r="G4" s="38">
        <v>34090000</v>
      </c>
      <c r="H4" s="26">
        <v>100</v>
      </c>
    </row>
    <row r="5" spans="1:12" x14ac:dyDescent="0.2">
      <c r="A5" t="s">
        <v>132</v>
      </c>
      <c r="B5" s="83"/>
      <c r="C5" s="68">
        <v>37990000</v>
      </c>
      <c r="D5" s="68">
        <v>37690000</v>
      </c>
      <c r="E5" s="34">
        <v>36490000</v>
      </c>
      <c r="F5" s="40">
        <v>37690000</v>
      </c>
      <c r="G5" s="38">
        <v>37290000</v>
      </c>
      <c r="H5" s="26">
        <v>300</v>
      </c>
    </row>
    <row r="6" spans="1:12" x14ac:dyDescent="0.2">
      <c r="A6" t="s">
        <v>133</v>
      </c>
      <c r="B6" s="83"/>
      <c r="C6" s="68">
        <v>15990000</v>
      </c>
      <c r="D6" s="76">
        <v>15190000</v>
      </c>
      <c r="E6" s="72">
        <v>12490000</v>
      </c>
      <c r="F6" s="72">
        <v>12490000</v>
      </c>
      <c r="G6" s="40">
        <v>15190000</v>
      </c>
      <c r="H6" s="26"/>
    </row>
    <row r="7" spans="1:12" x14ac:dyDescent="0.2">
      <c r="A7" t="s">
        <v>134</v>
      </c>
      <c r="B7" s="71"/>
      <c r="C7" s="70">
        <v>19990000</v>
      </c>
      <c r="D7" s="73">
        <v>19790000</v>
      </c>
      <c r="E7" s="34">
        <v>19490000</v>
      </c>
      <c r="F7" s="40">
        <v>19790000</v>
      </c>
      <c r="G7" s="40">
        <v>19690000</v>
      </c>
      <c r="H7" s="26"/>
    </row>
    <row r="8" spans="1:12" x14ac:dyDescent="0.2">
      <c r="A8" t="s">
        <v>135</v>
      </c>
      <c r="B8" s="3"/>
      <c r="C8" s="64">
        <v>23990000</v>
      </c>
      <c r="D8" s="64">
        <v>23790000</v>
      </c>
      <c r="E8" s="34">
        <v>23190000</v>
      </c>
      <c r="F8" s="40">
        <v>23790000</v>
      </c>
      <c r="G8" s="40">
        <v>23390000</v>
      </c>
      <c r="H8" s="26"/>
    </row>
    <row r="9" spans="1:12" x14ac:dyDescent="0.2">
      <c r="A9" t="s">
        <v>136</v>
      </c>
      <c r="B9" s="25"/>
      <c r="C9" s="64">
        <v>25590000</v>
      </c>
      <c r="D9" s="40">
        <v>25490000</v>
      </c>
      <c r="E9" s="25">
        <v>24990000</v>
      </c>
      <c r="F9" s="38">
        <v>25590000</v>
      </c>
      <c r="G9" s="40">
        <v>24990000</v>
      </c>
      <c r="H9" s="26"/>
    </row>
    <row r="10" spans="1:12" x14ac:dyDescent="0.2">
      <c r="A10" t="s">
        <v>137</v>
      </c>
      <c r="B10" s="3"/>
      <c r="C10" s="64">
        <v>31590000</v>
      </c>
      <c r="D10" s="62">
        <v>31590000</v>
      </c>
      <c r="E10" s="25">
        <v>30890000</v>
      </c>
      <c r="F10" s="38">
        <v>31590000</v>
      </c>
      <c r="G10" s="38">
        <v>31190000</v>
      </c>
      <c r="H10" s="26">
        <v>-800</v>
      </c>
    </row>
    <row r="11" spans="1:12" x14ac:dyDescent="0.2">
      <c r="A11" t="s">
        <v>102</v>
      </c>
      <c r="B11" s="25"/>
      <c r="C11" s="64">
        <v>16990000</v>
      </c>
      <c r="D11" s="62">
        <v>16890000</v>
      </c>
      <c r="E11" s="34">
        <v>16490000</v>
      </c>
      <c r="F11" s="38">
        <v>16890000</v>
      </c>
      <c r="G11" s="38">
        <v>16390000</v>
      </c>
      <c r="H11" s="26">
        <v>-200</v>
      </c>
    </row>
    <row r="12" spans="1:12" x14ac:dyDescent="0.2">
      <c r="A12" t="s">
        <v>103</v>
      </c>
      <c r="B12" s="25"/>
      <c r="C12" s="64">
        <v>19590000</v>
      </c>
      <c r="D12" s="64" t="s">
        <v>31</v>
      </c>
      <c r="E12" s="64" t="s">
        <v>31</v>
      </c>
      <c r="F12" s="40">
        <v>17690000</v>
      </c>
      <c r="G12" s="40">
        <v>18490000</v>
      </c>
      <c r="H12" s="26"/>
    </row>
    <row r="13" spans="1:12" x14ac:dyDescent="0.2">
      <c r="A13" t="s">
        <v>40</v>
      </c>
      <c r="B13" s="25"/>
      <c r="C13" s="64">
        <v>13890000</v>
      </c>
      <c r="D13" s="64">
        <v>13590000</v>
      </c>
      <c r="E13" s="34">
        <v>13590000</v>
      </c>
      <c r="F13" s="40">
        <v>13590000</v>
      </c>
      <c r="G13" s="40">
        <v>12990000</v>
      </c>
      <c r="H13" s="26"/>
    </row>
    <row r="14" spans="1:12" x14ac:dyDescent="0.2">
      <c r="A14" t="s">
        <v>37</v>
      </c>
      <c r="B14" s="3"/>
      <c r="C14" s="64">
        <v>12490000</v>
      </c>
      <c r="D14" s="54">
        <v>12090000</v>
      </c>
      <c r="E14" s="34">
        <v>12090000</v>
      </c>
      <c r="F14" s="38">
        <v>11990000</v>
      </c>
      <c r="G14" s="40">
        <v>11890000</v>
      </c>
      <c r="H14" s="26"/>
    </row>
    <row r="15" spans="1:12" x14ac:dyDescent="0.2">
      <c r="A15" t="s">
        <v>138</v>
      </c>
      <c r="B15" s="25"/>
      <c r="C15" s="64">
        <v>11790000</v>
      </c>
      <c r="D15" s="62">
        <v>11790000</v>
      </c>
      <c r="E15" s="25">
        <v>11290000</v>
      </c>
      <c r="F15" s="40">
        <v>11790000</v>
      </c>
      <c r="G15" s="40">
        <v>11590000</v>
      </c>
      <c r="H15" s="26"/>
    </row>
    <row r="16" spans="1:12" x14ac:dyDescent="0.2">
      <c r="A16" t="s">
        <v>139</v>
      </c>
      <c r="B16" s="3"/>
      <c r="C16" s="64">
        <v>8490000</v>
      </c>
      <c r="D16" s="64">
        <v>8490000</v>
      </c>
      <c r="E16" s="25">
        <v>8490000</v>
      </c>
      <c r="F16" s="38">
        <v>8490000</v>
      </c>
      <c r="G16" s="40">
        <v>8390000</v>
      </c>
      <c r="H16" s="26"/>
      <c r="J16" t="s">
        <v>140</v>
      </c>
      <c r="K16" t="s">
        <v>147</v>
      </c>
      <c r="L16" s="35" t="b">
        <v>1</v>
      </c>
    </row>
    <row r="17" spans="1:12" x14ac:dyDescent="0.2">
      <c r="A17" t="s">
        <v>142</v>
      </c>
      <c r="B17" s="3"/>
      <c r="C17" s="62">
        <v>13690000</v>
      </c>
      <c r="D17" s="62">
        <v>15790000</v>
      </c>
      <c r="E17" s="34">
        <v>13290000</v>
      </c>
      <c r="F17" s="38">
        <v>13590000</v>
      </c>
      <c r="G17" s="38">
        <v>13290000</v>
      </c>
      <c r="H17" s="26">
        <f>15990-13290</f>
        <v>2700</v>
      </c>
      <c r="I17" s="26"/>
      <c r="J17" t="s">
        <v>2</v>
      </c>
      <c r="K17" t="s">
        <v>143</v>
      </c>
      <c r="L17" s="35" t="b">
        <v>1</v>
      </c>
    </row>
    <row r="18" spans="1:12" x14ac:dyDescent="0.2">
      <c r="A18" t="s">
        <v>144</v>
      </c>
      <c r="B18" s="25"/>
      <c r="C18" s="62">
        <v>19490000</v>
      </c>
      <c r="D18" s="62">
        <v>19290000</v>
      </c>
      <c r="E18" s="25"/>
      <c r="F18" s="38">
        <v>19290000</v>
      </c>
      <c r="G18" s="38">
        <v>19290000</v>
      </c>
      <c r="H18" s="79">
        <f>20990-19290</f>
        <v>1700</v>
      </c>
      <c r="J18" t="s">
        <v>6</v>
      </c>
      <c r="K18" t="s">
        <v>145</v>
      </c>
      <c r="L18" s="35" t="b">
        <v>1</v>
      </c>
    </row>
    <row r="19" spans="1:12" x14ac:dyDescent="0.2">
      <c r="A19" t="s">
        <v>146</v>
      </c>
      <c r="B19" s="25"/>
      <c r="C19" s="25" t="s">
        <v>31</v>
      </c>
      <c r="D19" s="64">
        <v>27990000</v>
      </c>
      <c r="E19" s="25" t="s">
        <v>31</v>
      </c>
      <c r="F19" s="38">
        <v>27990000</v>
      </c>
      <c r="G19" s="25" t="s">
        <v>31</v>
      </c>
      <c r="H19" s="26"/>
      <c r="J19" t="s">
        <v>3</v>
      </c>
      <c r="K19" t="s">
        <v>141</v>
      </c>
      <c r="L19" s="35" t="b">
        <v>1</v>
      </c>
    </row>
    <row r="20" spans="1:12" x14ac:dyDescent="0.2">
      <c r="A20" t="s">
        <v>148</v>
      </c>
      <c r="B20" s="3"/>
      <c r="C20" s="25" t="s">
        <v>31</v>
      </c>
      <c r="D20" s="64">
        <v>36290000</v>
      </c>
      <c r="E20" s="25" t="s">
        <v>31</v>
      </c>
      <c r="F20" s="40">
        <v>36290000</v>
      </c>
      <c r="G20" s="25" t="s">
        <v>31</v>
      </c>
      <c r="H20" s="26"/>
      <c r="J20" t="s">
        <v>149</v>
      </c>
      <c r="K20" t="s">
        <v>150</v>
      </c>
      <c r="L20" s="35" t="b">
        <v>1</v>
      </c>
    </row>
    <row r="21" spans="1:12" x14ac:dyDescent="0.2">
      <c r="A21" t="s">
        <v>151</v>
      </c>
      <c r="B21" s="3"/>
      <c r="C21" s="64">
        <v>29990000</v>
      </c>
      <c r="D21" s="64">
        <v>29790000</v>
      </c>
      <c r="E21" s="3">
        <v>27990000</v>
      </c>
      <c r="F21" s="38">
        <v>29790000</v>
      </c>
      <c r="G21" s="40">
        <v>28990000</v>
      </c>
      <c r="H21" s="26"/>
    </row>
    <row r="22" spans="1:12" x14ac:dyDescent="0.2">
      <c r="A22" t="s">
        <v>152</v>
      </c>
      <c r="B22" s="3"/>
      <c r="C22" s="64">
        <v>39990000</v>
      </c>
      <c r="D22" s="34">
        <v>39590000</v>
      </c>
      <c r="E22" s="25">
        <v>38990000</v>
      </c>
      <c r="F22" s="38">
        <v>39590000</v>
      </c>
      <c r="G22" s="40">
        <v>39590000</v>
      </c>
      <c r="H22" s="26"/>
    </row>
    <row r="23" spans="1:12" x14ac:dyDescent="0.2">
      <c r="A23" t="s">
        <v>153</v>
      </c>
      <c r="B23" s="25"/>
      <c r="C23" s="62">
        <v>6590000</v>
      </c>
      <c r="D23" s="62">
        <v>6390000</v>
      </c>
      <c r="E23" s="25">
        <v>6190000</v>
      </c>
      <c r="F23" s="38">
        <v>6390000</v>
      </c>
      <c r="G23" s="38">
        <v>6190000</v>
      </c>
      <c r="H23" s="26">
        <v>-200</v>
      </c>
    </row>
    <row r="24" spans="1:12" x14ac:dyDescent="0.2">
      <c r="A24" t="s">
        <v>154</v>
      </c>
      <c r="B24" s="25"/>
      <c r="C24" s="62">
        <v>8390000</v>
      </c>
      <c r="D24" s="62">
        <v>8190000</v>
      </c>
      <c r="E24" s="25">
        <v>7790000</v>
      </c>
      <c r="F24" s="38">
        <v>8190000</v>
      </c>
      <c r="G24" s="40">
        <v>7790000</v>
      </c>
      <c r="H24" s="26"/>
    </row>
    <row r="25" spans="1:12" x14ac:dyDescent="0.2">
      <c r="A25" t="s">
        <v>155</v>
      </c>
      <c r="B25" s="25"/>
      <c r="C25" s="62">
        <v>7690000</v>
      </c>
      <c r="D25" s="64">
        <v>7290000</v>
      </c>
      <c r="E25" s="25">
        <v>6990000</v>
      </c>
      <c r="F25" s="38">
        <v>7490000</v>
      </c>
      <c r="G25" s="38">
        <v>7190000</v>
      </c>
      <c r="H25" s="26">
        <v>-100</v>
      </c>
    </row>
    <row r="26" spans="1:12" x14ac:dyDescent="0.2">
      <c r="A26" t="s">
        <v>156</v>
      </c>
      <c r="B26" s="25"/>
      <c r="C26" s="62">
        <v>9190000</v>
      </c>
      <c r="D26" s="62">
        <v>8990000</v>
      </c>
      <c r="E26" s="25">
        <v>8590000</v>
      </c>
      <c r="F26" s="38">
        <v>8990000</v>
      </c>
      <c r="G26" s="40">
        <v>8490000</v>
      </c>
      <c r="H26" s="26"/>
    </row>
    <row r="27" spans="1:12" x14ac:dyDescent="0.2">
      <c r="A27" t="s">
        <v>157</v>
      </c>
      <c r="B27" s="3"/>
      <c r="C27" s="62">
        <v>9490000</v>
      </c>
      <c r="D27" s="62">
        <v>9490000</v>
      </c>
      <c r="E27" s="25">
        <v>8990000</v>
      </c>
      <c r="F27" s="38">
        <v>9490000</v>
      </c>
      <c r="G27" s="38">
        <v>9190000</v>
      </c>
      <c r="H27" s="26">
        <v>-200</v>
      </c>
    </row>
    <row r="28" spans="1:12" x14ac:dyDescent="0.2">
      <c r="A28" t="s">
        <v>158</v>
      </c>
      <c r="B28" s="3"/>
      <c r="C28" s="62">
        <v>12490000</v>
      </c>
      <c r="D28" s="62">
        <v>12190000</v>
      </c>
      <c r="E28" s="25">
        <v>11990000</v>
      </c>
      <c r="F28" s="40">
        <v>12390000</v>
      </c>
      <c r="G28" s="40">
        <v>12190000</v>
      </c>
      <c r="H28" s="26"/>
    </row>
    <row r="29" spans="1:12" x14ac:dyDescent="0.2">
      <c r="A29" t="s">
        <v>159</v>
      </c>
      <c r="B29" s="3"/>
      <c r="C29" s="62">
        <v>10290000</v>
      </c>
      <c r="D29" s="62">
        <v>10090000</v>
      </c>
      <c r="E29" s="25">
        <v>9690000</v>
      </c>
      <c r="F29" s="38">
        <v>10090000</v>
      </c>
      <c r="G29" s="38">
        <v>9990000</v>
      </c>
      <c r="H29" s="26">
        <v>-200</v>
      </c>
    </row>
    <row r="30" spans="1:12" x14ac:dyDescent="0.2">
      <c r="A30" t="s">
        <v>160</v>
      </c>
      <c r="B30" s="3"/>
      <c r="C30" s="64">
        <v>13290000</v>
      </c>
      <c r="D30" s="62">
        <v>12990000</v>
      </c>
      <c r="E30" s="34">
        <v>12490000</v>
      </c>
      <c r="F30" s="40">
        <v>13290000</v>
      </c>
      <c r="G30" s="40">
        <v>13190000</v>
      </c>
      <c r="H30" s="26"/>
    </row>
    <row r="31" spans="1:12" x14ac:dyDescent="0.2">
      <c r="A31" t="s">
        <v>161</v>
      </c>
      <c r="B31" s="25"/>
      <c r="C31" s="64">
        <v>23290000</v>
      </c>
      <c r="D31" s="62">
        <v>22990000</v>
      </c>
      <c r="E31" s="25">
        <v>22490000</v>
      </c>
      <c r="F31" s="40">
        <v>22990000</v>
      </c>
      <c r="G31" s="40">
        <v>23290000</v>
      </c>
      <c r="H31" s="26"/>
    </row>
    <row r="32" spans="1:12" x14ac:dyDescent="0.2">
      <c r="A32" t="s">
        <v>120</v>
      </c>
      <c r="B32" s="3"/>
      <c r="C32" s="64">
        <v>4990000</v>
      </c>
      <c r="D32" s="62">
        <v>4990000</v>
      </c>
      <c r="E32" s="34">
        <v>4290000</v>
      </c>
      <c r="F32" s="40">
        <v>4950000</v>
      </c>
      <c r="G32" s="40">
        <v>5590000</v>
      </c>
      <c r="H32" s="26"/>
      <c r="J32" s="84"/>
    </row>
    <row r="33" spans="1:8" x14ac:dyDescent="0.2">
      <c r="A33" t="s">
        <v>162</v>
      </c>
      <c r="B33" s="3"/>
      <c r="C33" s="64">
        <v>4490000</v>
      </c>
      <c r="D33" s="64">
        <v>4290000</v>
      </c>
      <c r="E33" s="25">
        <v>4390000</v>
      </c>
      <c r="F33" s="40">
        <v>4450000</v>
      </c>
      <c r="G33" s="40">
        <v>4390000</v>
      </c>
      <c r="H33" s="26"/>
    </row>
    <row r="34" spans="1:8" x14ac:dyDescent="0.2">
      <c r="A34" t="s">
        <v>163</v>
      </c>
      <c r="B34" s="3"/>
      <c r="C34" s="64">
        <v>3090000</v>
      </c>
      <c r="D34" s="64">
        <v>2990000</v>
      </c>
      <c r="E34" s="25">
        <v>2990000</v>
      </c>
      <c r="F34" s="39">
        <v>3050000</v>
      </c>
      <c r="G34" s="40">
        <v>2990000</v>
      </c>
      <c r="H34" s="26"/>
    </row>
    <row r="35" spans="1:8" x14ac:dyDescent="0.2">
      <c r="A35" t="s">
        <v>164</v>
      </c>
      <c r="B35" s="3"/>
      <c r="C35" s="64">
        <v>6790000</v>
      </c>
      <c r="D35" s="64">
        <v>6790000</v>
      </c>
      <c r="E35" s="72">
        <v>6490000</v>
      </c>
      <c r="F35" s="40">
        <v>6790000</v>
      </c>
      <c r="G35" s="40">
        <v>6490000</v>
      </c>
      <c r="H35" s="26"/>
    </row>
    <row r="36" spans="1:8" x14ac:dyDescent="0.2">
      <c r="A36" t="s">
        <v>165</v>
      </c>
      <c r="B36" s="25"/>
      <c r="C36" s="64">
        <v>19690000</v>
      </c>
      <c r="D36" s="62">
        <v>19690000</v>
      </c>
      <c r="E36" s="37"/>
      <c r="F36" s="40">
        <v>19690000</v>
      </c>
      <c r="G36" s="40">
        <v>18990000</v>
      </c>
      <c r="H36" s="26"/>
    </row>
    <row r="37" spans="1:8" x14ac:dyDescent="0.2">
      <c r="A37" t="s">
        <v>166</v>
      </c>
      <c r="B37" s="3"/>
      <c r="C37" s="64">
        <v>23990000</v>
      </c>
      <c r="D37" s="62">
        <v>23990000</v>
      </c>
      <c r="E37" s="37"/>
      <c r="F37" s="40">
        <v>23990000</v>
      </c>
      <c r="G37" s="40">
        <v>23690000</v>
      </c>
      <c r="H37" s="26"/>
    </row>
    <row r="38" spans="1:8" x14ac:dyDescent="0.2">
      <c r="A38" t="s">
        <v>167</v>
      </c>
      <c r="B38" s="25"/>
      <c r="C38" s="64">
        <v>29990000</v>
      </c>
      <c r="D38" s="64">
        <v>28990000</v>
      </c>
      <c r="E38" s="37"/>
      <c r="F38" s="40">
        <v>28990000</v>
      </c>
      <c r="G38" s="40">
        <v>28590000</v>
      </c>
      <c r="H38" s="26"/>
    </row>
    <row r="39" spans="1:8" x14ac:dyDescent="0.2">
      <c r="A39" t="s">
        <v>168</v>
      </c>
      <c r="B39" s="25"/>
      <c r="C39" s="64" t="s">
        <v>31</v>
      </c>
      <c r="D39" s="64">
        <v>37990000</v>
      </c>
      <c r="E39" s="37"/>
      <c r="F39" s="40">
        <v>38590000</v>
      </c>
      <c r="G39" s="40">
        <v>38390000</v>
      </c>
      <c r="H39" s="26"/>
    </row>
    <row r="40" spans="1:8" x14ac:dyDescent="0.2">
      <c r="A40" t="s">
        <v>169</v>
      </c>
      <c r="B40" s="25"/>
      <c r="C40" s="64">
        <v>41990000</v>
      </c>
      <c r="D40" s="64">
        <v>41990000</v>
      </c>
      <c r="E40" s="37"/>
      <c r="F40" s="40">
        <v>41990000</v>
      </c>
      <c r="G40" s="40">
        <v>41990000</v>
      </c>
      <c r="H40" s="26"/>
    </row>
    <row r="41" spans="1:8" x14ac:dyDescent="0.2">
      <c r="A41" t="s">
        <v>170</v>
      </c>
      <c r="B41" s="25"/>
      <c r="C41" s="64" t="s">
        <v>31</v>
      </c>
      <c r="D41" s="64">
        <v>63990000</v>
      </c>
      <c r="E41" s="37"/>
      <c r="F41" s="40">
        <v>63990000</v>
      </c>
      <c r="G41" s="40">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33904253-E457-7143-9642-D4BE8F061686}">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FC23-46E4-6246-81BA-EF760330FDD2}">
  <dimension ref="A1:L153"/>
  <sheetViews>
    <sheetView zoomScaleNormal="130" workbookViewId="0">
      <pane xSplit="2" ySplit="1" topLeftCell="C10"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7" t="s">
        <v>1</v>
      </c>
      <c r="C1" s="81" t="s">
        <v>0</v>
      </c>
      <c r="D1" s="81" t="s">
        <v>2</v>
      </c>
      <c r="E1" s="82" t="s">
        <v>6</v>
      </c>
      <c r="F1" s="82" t="s">
        <v>3</v>
      </c>
      <c r="G1" s="82" t="s">
        <v>100</v>
      </c>
    </row>
    <row r="2" spans="1:12" x14ac:dyDescent="0.2">
      <c r="A2" t="s">
        <v>129</v>
      </c>
      <c r="B2" s="83"/>
      <c r="C2" s="85">
        <v>24990000</v>
      </c>
      <c r="D2" s="86">
        <v>24890000</v>
      </c>
      <c r="E2" s="87">
        <v>24190000</v>
      </c>
      <c r="F2" s="88">
        <v>24890000</v>
      </c>
      <c r="G2" s="89">
        <v>24790000</v>
      </c>
    </row>
    <row r="3" spans="1:12" x14ac:dyDescent="0.2">
      <c r="A3" t="s">
        <v>130</v>
      </c>
      <c r="B3" s="83"/>
      <c r="C3" s="86">
        <v>25990000</v>
      </c>
      <c r="D3" s="86">
        <v>25990000</v>
      </c>
      <c r="E3" s="87">
        <v>25490000</v>
      </c>
      <c r="F3" s="90">
        <v>25990000</v>
      </c>
      <c r="G3" s="89">
        <v>25990000</v>
      </c>
      <c r="H3" s="26"/>
    </row>
    <row r="4" spans="1:12" x14ac:dyDescent="0.2">
      <c r="A4" t="s">
        <v>131</v>
      </c>
      <c r="B4" s="83"/>
      <c r="C4" s="85">
        <v>34690000</v>
      </c>
      <c r="D4" s="85">
        <v>34390000</v>
      </c>
      <c r="E4" s="87">
        <v>34190000</v>
      </c>
      <c r="F4" s="91">
        <v>34390000</v>
      </c>
      <c r="G4" s="92">
        <v>33990000</v>
      </c>
      <c r="H4" s="26">
        <v>-100</v>
      </c>
    </row>
    <row r="5" spans="1:12" x14ac:dyDescent="0.2">
      <c r="A5" t="s">
        <v>132</v>
      </c>
      <c r="B5" s="83"/>
      <c r="C5" s="85">
        <v>37990000</v>
      </c>
      <c r="D5" s="85">
        <v>37690000</v>
      </c>
      <c r="E5" s="93">
        <v>36490000</v>
      </c>
      <c r="F5" s="91">
        <v>37690000</v>
      </c>
      <c r="G5" s="92">
        <v>36990000</v>
      </c>
      <c r="H5" s="26">
        <v>-300</v>
      </c>
    </row>
    <row r="6" spans="1:12" x14ac:dyDescent="0.2">
      <c r="A6" t="s">
        <v>133</v>
      </c>
      <c r="B6" s="83"/>
      <c r="C6" s="85">
        <v>15990000</v>
      </c>
      <c r="D6" s="87" t="s">
        <v>31</v>
      </c>
      <c r="E6" s="93">
        <v>12490000</v>
      </c>
      <c r="F6" s="94">
        <v>12490000</v>
      </c>
      <c r="G6" s="89">
        <v>15190000</v>
      </c>
      <c r="H6" s="26"/>
    </row>
    <row r="7" spans="1:12" x14ac:dyDescent="0.2">
      <c r="A7" t="s">
        <v>134</v>
      </c>
      <c r="B7" s="71"/>
      <c r="C7" s="95">
        <v>19990000</v>
      </c>
      <c r="D7" s="95">
        <v>19790000</v>
      </c>
      <c r="E7" s="96">
        <v>19390000</v>
      </c>
      <c r="F7" s="91">
        <v>19790000</v>
      </c>
      <c r="G7" s="92">
        <v>19490000</v>
      </c>
      <c r="H7" s="26">
        <v>-200</v>
      </c>
    </row>
    <row r="8" spans="1:12" x14ac:dyDescent="0.2">
      <c r="A8" t="s">
        <v>135</v>
      </c>
      <c r="B8" s="3"/>
      <c r="C8" s="87">
        <v>23990000</v>
      </c>
      <c r="D8" s="87">
        <v>23790000</v>
      </c>
      <c r="E8" s="96">
        <v>22990000</v>
      </c>
      <c r="F8" s="91">
        <v>23790000</v>
      </c>
      <c r="G8" s="89">
        <v>23390000</v>
      </c>
      <c r="H8" s="26"/>
    </row>
    <row r="9" spans="1:12" x14ac:dyDescent="0.2">
      <c r="A9" t="s">
        <v>136</v>
      </c>
      <c r="B9" s="25"/>
      <c r="C9" s="87">
        <v>25590000</v>
      </c>
      <c r="D9" s="89">
        <v>25490000</v>
      </c>
      <c r="E9" s="97">
        <v>24990000</v>
      </c>
      <c r="F9" s="91">
        <v>25590000</v>
      </c>
      <c r="G9" s="89">
        <v>24990000</v>
      </c>
      <c r="H9" s="26"/>
    </row>
    <row r="10" spans="1:12" x14ac:dyDescent="0.2">
      <c r="A10" t="s">
        <v>137</v>
      </c>
      <c r="B10" s="3"/>
      <c r="C10" s="98">
        <v>31990000</v>
      </c>
      <c r="D10" s="98">
        <v>31590000</v>
      </c>
      <c r="E10" s="97">
        <v>30890000</v>
      </c>
      <c r="F10" s="90">
        <v>31790000</v>
      </c>
      <c r="G10" s="89">
        <v>31190000</v>
      </c>
      <c r="H10" s="26"/>
    </row>
    <row r="11" spans="1:12" x14ac:dyDescent="0.2">
      <c r="A11" t="s">
        <v>102</v>
      </c>
      <c r="B11" s="25"/>
      <c r="C11" s="87">
        <v>16990000</v>
      </c>
      <c r="D11" s="87">
        <v>16890000</v>
      </c>
      <c r="E11" s="87">
        <v>16490000</v>
      </c>
      <c r="F11" s="91">
        <v>16890000</v>
      </c>
      <c r="G11" s="92">
        <v>16390000</v>
      </c>
      <c r="H11" s="26">
        <v>-200</v>
      </c>
    </row>
    <row r="12" spans="1:12" x14ac:dyDescent="0.2">
      <c r="A12" t="s">
        <v>103</v>
      </c>
      <c r="B12" s="25"/>
      <c r="C12" s="87">
        <v>18990000</v>
      </c>
      <c r="D12" s="87" t="s">
        <v>31</v>
      </c>
      <c r="E12" s="87" t="s">
        <v>31</v>
      </c>
      <c r="F12" s="91">
        <v>17690000</v>
      </c>
      <c r="G12" s="89">
        <v>18490000</v>
      </c>
      <c r="H12" s="26"/>
    </row>
    <row r="13" spans="1:12" x14ac:dyDescent="0.2">
      <c r="A13" t="s">
        <v>40</v>
      </c>
      <c r="B13" s="25"/>
      <c r="C13" s="87">
        <v>13890000</v>
      </c>
      <c r="D13" s="87">
        <v>13590000</v>
      </c>
      <c r="E13" s="87">
        <v>13590000</v>
      </c>
      <c r="F13" s="91">
        <v>13590000</v>
      </c>
      <c r="G13" s="89">
        <v>12990000</v>
      </c>
      <c r="H13" s="26"/>
    </row>
    <row r="14" spans="1:12" x14ac:dyDescent="0.2">
      <c r="A14" t="s">
        <v>37</v>
      </c>
      <c r="B14" s="3"/>
      <c r="C14" s="87">
        <v>12490000</v>
      </c>
      <c r="D14" s="99">
        <v>12090000</v>
      </c>
      <c r="E14" s="96">
        <v>11990000</v>
      </c>
      <c r="F14" s="90">
        <v>12090000</v>
      </c>
      <c r="G14" s="89">
        <v>11890000</v>
      </c>
      <c r="H14" s="26"/>
    </row>
    <row r="15" spans="1:12" x14ac:dyDescent="0.2">
      <c r="A15" t="s">
        <v>138</v>
      </c>
      <c r="B15" s="25"/>
      <c r="C15" s="98">
        <v>13590000</v>
      </c>
      <c r="D15" s="98">
        <v>13590000</v>
      </c>
      <c r="E15" s="96">
        <v>13490000</v>
      </c>
      <c r="F15" s="90">
        <v>13590000</v>
      </c>
      <c r="G15" s="89">
        <v>11590000</v>
      </c>
      <c r="H15" s="26"/>
    </row>
    <row r="16" spans="1:12" x14ac:dyDescent="0.2">
      <c r="A16" t="s">
        <v>139</v>
      </c>
      <c r="B16" s="3"/>
      <c r="C16" s="98">
        <v>9590000</v>
      </c>
      <c r="D16" s="98">
        <v>9490000</v>
      </c>
      <c r="E16" s="96">
        <v>9390000</v>
      </c>
      <c r="F16" s="90">
        <v>9490000</v>
      </c>
      <c r="G16" s="89">
        <v>8390000</v>
      </c>
      <c r="H16" s="26"/>
      <c r="J16" t="s">
        <v>140</v>
      </c>
      <c r="K16" t="s">
        <v>147</v>
      </c>
      <c r="L16" s="35" t="b">
        <v>1</v>
      </c>
    </row>
    <row r="17" spans="1:12" x14ac:dyDescent="0.2">
      <c r="A17" t="s">
        <v>142</v>
      </c>
      <c r="B17" s="3"/>
      <c r="C17" s="87">
        <v>13690000</v>
      </c>
      <c r="D17" s="98">
        <v>13590000</v>
      </c>
      <c r="E17" s="87">
        <v>13290000</v>
      </c>
      <c r="F17" s="91">
        <v>13590000</v>
      </c>
      <c r="G17" s="89">
        <v>13390000</v>
      </c>
      <c r="H17" s="26"/>
      <c r="I17" s="26"/>
      <c r="J17" t="s">
        <v>2</v>
      </c>
      <c r="K17" t="s">
        <v>143</v>
      </c>
      <c r="L17" s="35" t="b">
        <v>1</v>
      </c>
    </row>
    <row r="18" spans="1:12" x14ac:dyDescent="0.2">
      <c r="A18" t="s">
        <v>144</v>
      </c>
      <c r="B18" s="25"/>
      <c r="C18" s="87">
        <v>19490000</v>
      </c>
      <c r="D18" s="87">
        <v>19290000</v>
      </c>
      <c r="E18" s="97">
        <v>18990000</v>
      </c>
      <c r="F18" s="91">
        <v>19290000</v>
      </c>
      <c r="G18" s="92">
        <v>18990000</v>
      </c>
      <c r="H18" s="79">
        <v>-300</v>
      </c>
      <c r="J18" t="s">
        <v>6</v>
      </c>
      <c r="K18" t="s">
        <v>145</v>
      </c>
      <c r="L18" s="35" t="b">
        <v>1</v>
      </c>
    </row>
    <row r="19" spans="1:12" x14ac:dyDescent="0.2">
      <c r="A19" t="s">
        <v>146</v>
      </c>
      <c r="B19" s="25"/>
      <c r="C19" s="97" t="s">
        <v>31</v>
      </c>
      <c r="D19" s="87">
        <v>27990000</v>
      </c>
      <c r="E19" s="97" t="s">
        <v>31</v>
      </c>
      <c r="F19" s="91" t="s">
        <v>31</v>
      </c>
      <c r="G19" s="97" t="s">
        <v>31</v>
      </c>
      <c r="H19" s="26"/>
      <c r="J19" t="s">
        <v>3</v>
      </c>
      <c r="K19" t="s">
        <v>141</v>
      </c>
      <c r="L19" s="35" t="b">
        <v>1</v>
      </c>
    </row>
    <row r="20" spans="1:12" x14ac:dyDescent="0.2">
      <c r="A20" t="s">
        <v>148</v>
      </c>
      <c r="B20" s="3"/>
      <c r="C20" s="97" t="s">
        <v>31</v>
      </c>
      <c r="D20" s="87">
        <v>36290000</v>
      </c>
      <c r="E20" s="97" t="s">
        <v>31</v>
      </c>
      <c r="F20" s="91">
        <v>36290000</v>
      </c>
      <c r="G20" s="97" t="s">
        <v>31</v>
      </c>
      <c r="H20" s="26"/>
      <c r="J20" t="s">
        <v>149</v>
      </c>
      <c r="K20" t="s">
        <v>150</v>
      </c>
      <c r="L20" s="35" t="b">
        <v>1</v>
      </c>
    </row>
    <row r="21" spans="1:12" x14ac:dyDescent="0.2">
      <c r="A21" t="s">
        <v>151</v>
      </c>
      <c r="B21" s="3"/>
      <c r="C21" s="98">
        <v>29790000</v>
      </c>
      <c r="D21" s="87">
        <v>29790000</v>
      </c>
      <c r="E21" s="100">
        <v>28990000</v>
      </c>
      <c r="F21" s="91">
        <v>29790000</v>
      </c>
      <c r="G21" s="92">
        <v>29190000</v>
      </c>
      <c r="H21" s="26">
        <v>200</v>
      </c>
    </row>
    <row r="22" spans="1:12" x14ac:dyDescent="0.2">
      <c r="A22" t="s">
        <v>152</v>
      </c>
      <c r="B22" s="3"/>
      <c r="C22" s="87">
        <v>39590000</v>
      </c>
      <c r="D22" s="101">
        <v>39590000</v>
      </c>
      <c r="E22" s="97">
        <v>38990000</v>
      </c>
      <c r="F22" s="91">
        <v>39590000</v>
      </c>
      <c r="G22" s="89">
        <v>39590000</v>
      </c>
      <c r="H22" s="26"/>
    </row>
    <row r="23" spans="1:12" x14ac:dyDescent="0.2">
      <c r="A23" t="s">
        <v>153</v>
      </c>
      <c r="B23" s="25"/>
      <c r="C23" s="98">
        <v>6790000</v>
      </c>
      <c r="D23" s="98">
        <v>6790000</v>
      </c>
      <c r="E23" s="96">
        <v>6490000</v>
      </c>
      <c r="F23" s="90">
        <v>6790000</v>
      </c>
      <c r="G23" s="92">
        <v>6590000</v>
      </c>
      <c r="H23" s="26">
        <v>400</v>
      </c>
    </row>
    <row r="24" spans="1:12" x14ac:dyDescent="0.2">
      <c r="A24" t="s">
        <v>154</v>
      </c>
      <c r="B24" s="25"/>
      <c r="C24" s="87">
        <v>8390000</v>
      </c>
      <c r="D24" s="98">
        <v>8390000</v>
      </c>
      <c r="E24" s="96">
        <v>7990000</v>
      </c>
      <c r="F24" s="90">
        <v>8390000</v>
      </c>
      <c r="G24" s="92">
        <v>8290000</v>
      </c>
      <c r="H24" s="26">
        <v>500</v>
      </c>
    </row>
    <row r="25" spans="1:12" x14ac:dyDescent="0.2">
      <c r="A25" t="s">
        <v>155</v>
      </c>
      <c r="B25" s="25"/>
      <c r="C25" s="87">
        <v>7690000</v>
      </c>
      <c r="D25" s="98">
        <v>7690000</v>
      </c>
      <c r="E25" s="96">
        <v>7390000</v>
      </c>
      <c r="F25" s="90">
        <v>7690000</v>
      </c>
      <c r="G25" s="92">
        <v>7690000</v>
      </c>
      <c r="H25" s="26">
        <v>500</v>
      </c>
    </row>
    <row r="26" spans="1:12" x14ac:dyDescent="0.2">
      <c r="A26" t="s">
        <v>156</v>
      </c>
      <c r="B26" s="25"/>
      <c r="C26" s="87">
        <v>9190000</v>
      </c>
      <c r="D26" s="98">
        <v>9190000</v>
      </c>
      <c r="E26" s="96">
        <v>8990000</v>
      </c>
      <c r="F26" s="90">
        <v>9190000</v>
      </c>
      <c r="G26" s="92">
        <v>8990000</v>
      </c>
      <c r="H26" s="26">
        <v>500</v>
      </c>
    </row>
    <row r="27" spans="1:12" x14ac:dyDescent="0.2">
      <c r="A27" t="s">
        <v>157</v>
      </c>
      <c r="B27" s="3"/>
      <c r="C27" s="98">
        <v>11190000</v>
      </c>
      <c r="D27" s="98">
        <v>11190000</v>
      </c>
      <c r="E27" s="96">
        <v>10690000</v>
      </c>
      <c r="F27" s="90">
        <v>11190000</v>
      </c>
      <c r="G27" s="92">
        <v>10990000</v>
      </c>
      <c r="H27" s="26">
        <f>10990-9190</f>
        <v>1800</v>
      </c>
    </row>
    <row r="28" spans="1:12" x14ac:dyDescent="0.2">
      <c r="A28" t="s">
        <v>158</v>
      </c>
      <c r="B28" s="3"/>
      <c r="C28" s="98">
        <v>14090000</v>
      </c>
      <c r="D28" s="98">
        <v>14090000</v>
      </c>
      <c r="E28" s="96">
        <v>13990000</v>
      </c>
      <c r="F28" s="90">
        <v>14090000</v>
      </c>
      <c r="G28" s="92">
        <v>13990000</v>
      </c>
      <c r="H28" s="26">
        <f>13990-12190</f>
        <v>1800</v>
      </c>
    </row>
    <row r="29" spans="1:12" x14ac:dyDescent="0.2">
      <c r="A29" t="s">
        <v>159</v>
      </c>
      <c r="B29" s="3"/>
      <c r="C29" s="98">
        <v>11990000</v>
      </c>
      <c r="D29" s="98">
        <v>11900000</v>
      </c>
      <c r="E29" s="96">
        <v>11490000</v>
      </c>
      <c r="F29" s="90">
        <v>11990000</v>
      </c>
      <c r="G29" s="92">
        <v>11890000</v>
      </c>
      <c r="H29" s="26">
        <f>13990-12190</f>
        <v>1800</v>
      </c>
    </row>
    <row r="30" spans="1:12" x14ac:dyDescent="0.2">
      <c r="A30" t="s">
        <v>160</v>
      </c>
      <c r="B30" s="3"/>
      <c r="C30" s="98">
        <v>14090000</v>
      </c>
      <c r="D30" s="98">
        <v>14990000</v>
      </c>
      <c r="E30" s="96">
        <v>14490000</v>
      </c>
      <c r="F30" s="90">
        <v>14990000</v>
      </c>
      <c r="G30" s="92">
        <v>14990000</v>
      </c>
      <c r="H30" s="26">
        <f>14990-13190</f>
        <v>1800</v>
      </c>
    </row>
    <row r="31" spans="1:12" x14ac:dyDescent="0.2">
      <c r="A31" t="s">
        <v>161</v>
      </c>
      <c r="B31" s="25"/>
      <c r="C31" s="98">
        <v>23490000</v>
      </c>
      <c r="D31" s="87">
        <v>22990000</v>
      </c>
      <c r="E31" s="97">
        <v>22490000</v>
      </c>
      <c r="F31" s="91">
        <v>22990000</v>
      </c>
      <c r="G31" s="89">
        <v>22990000</v>
      </c>
      <c r="H31" s="26"/>
    </row>
    <row r="32" spans="1:12" x14ac:dyDescent="0.2">
      <c r="A32" t="s">
        <v>120</v>
      </c>
      <c r="B32" s="3"/>
      <c r="C32" s="98">
        <v>4890000</v>
      </c>
      <c r="D32" s="98">
        <v>4990000</v>
      </c>
      <c r="E32" s="87">
        <v>4290000</v>
      </c>
      <c r="F32" s="91">
        <v>4950000</v>
      </c>
      <c r="G32" s="89">
        <v>5590000</v>
      </c>
      <c r="H32" s="26"/>
      <c r="J32" s="84"/>
    </row>
    <row r="33" spans="1:8" x14ac:dyDescent="0.2">
      <c r="A33" t="s">
        <v>162</v>
      </c>
      <c r="B33" s="3"/>
      <c r="C33" s="98">
        <v>4690000</v>
      </c>
      <c r="D33" s="98">
        <v>4490000</v>
      </c>
      <c r="E33" s="96">
        <v>4490000</v>
      </c>
      <c r="F33" s="90">
        <v>4690000</v>
      </c>
      <c r="G33" s="92">
        <v>4590000</v>
      </c>
      <c r="H33" s="26">
        <v>200</v>
      </c>
    </row>
    <row r="34" spans="1:8" x14ac:dyDescent="0.2">
      <c r="A34" t="s">
        <v>163</v>
      </c>
      <c r="B34" s="3"/>
      <c r="C34" s="98">
        <v>3590000</v>
      </c>
      <c r="D34" s="98">
        <v>3550000</v>
      </c>
      <c r="E34" s="96">
        <v>3390000</v>
      </c>
      <c r="F34" s="90">
        <v>3550000</v>
      </c>
      <c r="G34" s="92">
        <v>3490000</v>
      </c>
      <c r="H34" s="26">
        <v>500</v>
      </c>
    </row>
    <row r="35" spans="1:8" x14ac:dyDescent="0.2">
      <c r="A35" t="s">
        <v>164</v>
      </c>
      <c r="B35" s="3"/>
      <c r="C35" s="87">
        <v>6790000</v>
      </c>
      <c r="D35" s="98">
        <v>6590000</v>
      </c>
      <c r="E35" s="93">
        <v>6490000</v>
      </c>
      <c r="F35" s="91">
        <v>6790000</v>
      </c>
      <c r="G35" s="89">
        <v>6490000</v>
      </c>
      <c r="H35" s="26"/>
    </row>
    <row r="36" spans="1:8" x14ac:dyDescent="0.2">
      <c r="A36" t="s">
        <v>165</v>
      </c>
      <c r="B36" s="25"/>
      <c r="C36" s="87">
        <v>19690000</v>
      </c>
      <c r="D36" s="98">
        <v>19690000</v>
      </c>
      <c r="E36" s="102"/>
      <c r="F36" s="91">
        <v>19690000</v>
      </c>
      <c r="G36" s="89">
        <v>18990000</v>
      </c>
      <c r="H36" s="26"/>
    </row>
    <row r="37" spans="1:8" x14ac:dyDescent="0.2">
      <c r="A37" t="s">
        <v>166</v>
      </c>
      <c r="B37" s="3"/>
      <c r="C37" s="87">
        <v>23990000</v>
      </c>
      <c r="D37" s="98">
        <v>23990000</v>
      </c>
      <c r="E37" s="102"/>
      <c r="F37" s="91">
        <v>23990000</v>
      </c>
      <c r="G37" s="89">
        <v>23490000</v>
      </c>
      <c r="H37" s="26">
        <v>-200</v>
      </c>
    </row>
    <row r="38" spans="1:8" x14ac:dyDescent="0.2">
      <c r="A38" t="s">
        <v>167</v>
      </c>
      <c r="B38" s="25"/>
      <c r="C38" s="87">
        <v>28990000</v>
      </c>
      <c r="D38" s="87">
        <v>28990000</v>
      </c>
      <c r="E38" s="102"/>
      <c r="F38" s="91">
        <v>28990000</v>
      </c>
      <c r="G38" s="89">
        <v>28590000</v>
      </c>
      <c r="H38" s="26"/>
    </row>
    <row r="39" spans="1:8" x14ac:dyDescent="0.2">
      <c r="A39" t="s">
        <v>168</v>
      </c>
      <c r="B39" s="25"/>
      <c r="C39" s="87" t="s">
        <v>31</v>
      </c>
      <c r="D39" s="87">
        <v>37990000</v>
      </c>
      <c r="E39" s="102"/>
      <c r="F39" s="91">
        <v>38590000</v>
      </c>
      <c r="G39" s="89">
        <v>38390000</v>
      </c>
      <c r="H39" s="26"/>
    </row>
    <row r="40" spans="1:8" x14ac:dyDescent="0.2">
      <c r="A40" t="s">
        <v>169</v>
      </c>
      <c r="B40" s="25"/>
      <c r="C40" s="87">
        <v>41690000</v>
      </c>
      <c r="D40" s="87">
        <v>41690000</v>
      </c>
      <c r="E40" s="102"/>
      <c r="F40" s="91">
        <v>41990000</v>
      </c>
      <c r="G40" s="89">
        <v>41990000</v>
      </c>
      <c r="H40" s="26"/>
    </row>
    <row r="41" spans="1:8" x14ac:dyDescent="0.2">
      <c r="A41" t="s">
        <v>170</v>
      </c>
      <c r="B41" s="25"/>
      <c r="C41" s="87" t="s">
        <v>31</v>
      </c>
      <c r="D41" s="87">
        <v>63990000</v>
      </c>
      <c r="E41" s="102"/>
      <c r="F41" s="91">
        <v>63990000</v>
      </c>
      <c r="G41" s="89">
        <v>63990000</v>
      </c>
    </row>
    <row r="42" spans="1:8" x14ac:dyDescent="0.2">
      <c r="C42" s="60"/>
      <c r="D42" s="60"/>
    </row>
    <row r="43" spans="1:8" x14ac:dyDescent="0.2">
      <c r="C43" s="60"/>
      <c r="D43" s="60"/>
    </row>
    <row r="44" spans="1:8" x14ac:dyDescent="0.2">
      <c r="C44" s="60"/>
      <c r="D44" s="60"/>
    </row>
    <row r="45" spans="1:8" x14ac:dyDescent="0.2">
      <c r="C45" s="60"/>
      <c r="D45" s="60"/>
    </row>
    <row r="46" spans="1:8" x14ac:dyDescent="0.2">
      <c r="C46" s="60"/>
      <c r="D46" s="60"/>
    </row>
    <row r="47" spans="1:8" x14ac:dyDescent="0.2">
      <c r="C47" s="60"/>
      <c r="D47" s="60"/>
    </row>
    <row r="48" spans="1:8"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1" id="{0247A231-1C98-4A47-BE56-85388B842B51}">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3857-0A99-4F27-A701-FF7036E28FFD}">
  <dimension ref="A1:L153"/>
  <sheetViews>
    <sheetView zoomScaleNormal="130" workbookViewId="0">
      <pane xSplit="2" ySplit="1" topLeftCell="C1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style="6" customWidth="1"/>
    <col min="6" max="6" width="14.33203125" customWidth="1"/>
    <col min="7" max="7" width="13" customWidth="1"/>
    <col min="8" max="8" width="13.5" customWidth="1"/>
    <col min="9" max="9" width="11" style="114"/>
  </cols>
  <sheetData>
    <row r="1" spans="1:12" x14ac:dyDescent="0.2">
      <c r="B1" s="47" t="s">
        <v>1</v>
      </c>
      <c r="C1" s="81" t="s">
        <v>0</v>
      </c>
      <c r="D1" s="81" t="s">
        <v>2</v>
      </c>
      <c r="E1" s="116" t="s">
        <v>6</v>
      </c>
      <c r="F1" s="82" t="s">
        <v>3</v>
      </c>
      <c r="G1" s="82" t="s">
        <v>100</v>
      </c>
    </row>
    <row r="2" spans="1:12" x14ac:dyDescent="0.2">
      <c r="A2" t="s">
        <v>129</v>
      </c>
      <c r="B2" s="83"/>
      <c r="C2" s="85">
        <v>24990000</v>
      </c>
      <c r="D2" s="103">
        <v>24890000</v>
      </c>
      <c r="E2" s="117">
        <v>24190000</v>
      </c>
      <c r="F2" s="118">
        <v>24890000</v>
      </c>
      <c r="G2" s="111">
        <v>24790000</v>
      </c>
      <c r="I2" s="115">
        <f>E2-W3Q2FY26!E2</f>
        <v>0</v>
      </c>
    </row>
    <row r="3" spans="1:12" x14ac:dyDescent="0.2">
      <c r="A3" t="s">
        <v>130</v>
      </c>
      <c r="B3" s="83"/>
      <c r="C3" s="85">
        <v>25990000</v>
      </c>
      <c r="D3" s="103">
        <v>25790000</v>
      </c>
      <c r="E3" s="117">
        <v>25490000</v>
      </c>
      <c r="F3" s="90">
        <v>25790000</v>
      </c>
      <c r="G3" s="112">
        <v>25790000</v>
      </c>
      <c r="H3" s="26">
        <v>-200</v>
      </c>
      <c r="I3" s="115">
        <f>E3-W3Q2FY26!E3</f>
        <v>0</v>
      </c>
    </row>
    <row r="4" spans="1:12" x14ac:dyDescent="0.2">
      <c r="A4" t="s">
        <v>131</v>
      </c>
      <c r="B4" s="83"/>
      <c r="C4" s="85">
        <v>34690000</v>
      </c>
      <c r="D4" s="104">
        <v>34390000</v>
      </c>
      <c r="E4" s="117">
        <v>33590000</v>
      </c>
      <c r="F4" s="91">
        <v>34390000</v>
      </c>
      <c r="G4" s="111">
        <v>33990000</v>
      </c>
      <c r="H4" s="26"/>
      <c r="I4" s="115">
        <f>E4-W3Q2FY26!E4</f>
        <v>-600000</v>
      </c>
    </row>
    <row r="5" spans="1:12" x14ac:dyDescent="0.2">
      <c r="A5" t="s">
        <v>132</v>
      </c>
      <c r="B5" s="83"/>
      <c r="C5" s="85">
        <v>37990000</v>
      </c>
      <c r="D5" s="104">
        <v>37690000</v>
      </c>
      <c r="E5" s="93">
        <v>36490000</v>
      </c>
      <c r="F5" s="91">
        <v>37690000</v>
      </c>
      <c r="G5" s="112">
        <v>37190000</v>
      </c>
      <c r="H5" s="26">
        <v>200</v>
      </c>
      <c r="I5" s="115">
        <f>E5-W3Q2FY26!E5</f>
        <v>0</v>
      </c>
    </row>
    <row r="6" spans="1:12" x14ac:dyDescent="0.2">
      <c r="A6" t="s">
        <v>133</v>
      </c>
      <c r="B6" s="83"/>
      <c r="C6" s="85">
        <v>15990000</v>
      </c>
      <c r="D6" s="87" t="s">
        <v>31</v>
      </c>
      <c r="E6" s="93">
        <v>12490000</v>
      </c>
      <c r="F6" s="94">
        <v>12490000</v>
      </c>
      <c r="G6" s="111">
        <v>15190000</v>
      </c>
      <c r="H6" s="26"/>
      <c r="I6" s="115">
        <f>E6-W3Q2FY26!E6</f>
        <v>0</v>
      </c>
    </row>
    <row r="7" spans="1:12" x14ac:dyDescent="0.2">
      <c r="A7" t="s">
        <v>134</v>
      </c>
      <c r="B7" s="71"/>
      <c r="C7" s="95">
        <v>19990000</v>
      </c>
      <c r="D7" s="109">
        <v>19690000</v>
      </c>
      <c r="E7" s="96">
        <v>19390000</v>
      </c>
      <c r="F7" s="91">
        <v>19790000</v>
      </c>
      <c r="G7" s="111">
        <v>19490000</v>
      </c>
      <c r="H7" s="26"/>
      <c r="I7" s="115">
        <f>E7-W3Q2FY26!E7</f>
        <v>0</v>
      </c>
    </row>
    <row r="8" spans="1:12" x14ac:dyDescent="0.2">
      <c r="A8" t="s">
        <v>135</v>
      </c>
      <c r="B8" s="3"/>
      <c r="C8" s="87">
        <v>23990000</v>
      </c>
      <c r="D8" s="105">
        <v>23790000</v>
      </c>
      <c r="E8" s="96">
        <v>22990000</v>
      </c>
      <c r="F8" s="91">
        <v>23790000</v>
      </c>
      <c r="G8" s="111">
        <v>23390000</v>
      </c>
      <c r="H8" s="26"/>
      <c r="I8" s="115">
        <f>E8-W3Q2FY26!E8</f>
        <v>0</v>
      </c>
    </row>
    <row r="9" spans="1:12" x14ac:dyDescent="0.2">
      <c r="A9" t="s">
        <v>136</v>
      </c>
      <c r="B9" s="25"/>
      <c r="C9" s="87">
        <v>25590000</v>
      </c>
      <c r="D9" s="106">
        <v>25590000</v>
      </c>
      <c r="E9" s="97">
        <v>24990000</v>
      </c>
      <c r="F9" s="91">
        <v>25590000</v>
      </c>
      <c r="G9" s="111">
        <v>24990000</v>
      </c>
      <c r="H9" s="26"/>
      <c r="I9" s="115">
        <f>E9-W3Q2FY26!E9</f>
        <v>0</v>
      </c>
    </row>
    <row r="10" spans="1:12" x14ac:dyDescent="0.2">
      <c r="A10" t="s">
        <v>137</v>
      </c>
      <c r="B10" s="3"/>
      <c r="C10" s="98">
        <v>32590000</v>
      </c>
      <c r="D10" s="107">
        <v>32490000</v>
      </c>
      <c r="E10" s="97">
        <v>30890000</v>
      </c>
      <c r="F10" s="90">
        <v>32490000</v>
      </c>
      <c r="G10" s="111">
        <v>31190000</v>
      </c>
      <c r="H10" s="26"/>
      <c r="I10" s="115">
        <f>E10-W3Q2FY26!E10</f>
        <v>0</v>
      </c>
    </row>
    <row r="11" spans="1:12" x14ac:dyDescent="0.2">
      <c r="A11" t="s">
        <v>102</v>
      </c>
      <c r="B11" s="25"/>
      <c r="C11" s="87">
        <v>16990000</v>
      </c>
      <c r="D11" s="107">
        <v>16790000</v>
      </c>
      <c r="E11" s="117">
        <v>16490000</v>
      </c>
      <c r="F11" s="90">
        <v>16790000</v>
      </c>
      <c r="G11" s="111">
        <v>16390000</v>
      </c>
      <c r="H11" s="26"/>
      <c r="I11" s="115">
        <f>E11-W3Q2FY26!E11</f>
        <v>0</v>
      </c>
    </row>
    <row r="12" spans="1:12" x14ac:dyDescent="0.2">
      <c r="A12" t="s">
        <v>103</v>
      </c>
      <c r="B12" s="25"/>
      <c r="C12" s="87">
        <v>18990000</v>
      </c>
      <c r="D12" s="87" t="s">
        <v>31</v>
      </c>
      <c r="E12" s="117" t="s">
        <v>31</v>
      </c>
      <c r="F12" s="91">
        <v>17690000</v>
      </c>
      <c r="G12" s="111">
        <v>18490000</v>
      </c>
      <c r="H12" s="26"/>
      <c r="I12" s="115" t="e">
        <f>E12-W3Q2FY26!E12</f>
        <v>#VALUE!</v>
      </c>
    </row>
    <row r="13" spans="1:12" x14ac:dyDescent="0.2">
      <c r="A13" t="s">
        <v>40</v>
      </c>
      <c r="B13" s="25"/>
      <c r="C13" s="87">
        <v>13890000</v>
      </c>
      <c r="D13" s="105">
        <v>13590000</v>
      </c>
      <c r="E13" s="117">
        <v>13590000</v>
      </c>
      <c r="F13" s="91">
        <v>13590000</v>
      </c>
      <c r="G13" s="111">
        <v>12990000</v>
      </c>
      <c r="H13" s="26"/>
      <c r="I13" s="115">
        <f>E13-W3Q2FY26!E13</f>
        <v>0</v>
      </c>
    </row>
    <row r="14" spans="1:12" x14ac:dyDescent="0.2">
      <c r="A14" t="s">
        <v>37</v>
      </c>
      <c r="B14" s="3"/>
      <c r="C14" s="87">
        <v>12490000</v>
      </c>
      <c r="D14" s="108">
        <v>12090000</v>
      </c>
      <c r="E14" s="96">
        <v>11990000</v>
      </c>
      <c r="F14" s="91">
        <v>12090000</v>
      </c>
      <c r="G14" s="111">
        <v>11890000</v>
      </c>
      <c r="H14" s="26"/>
      <c r="I14" s="115">
        <f>E14-W3Q2FY26!E14</f>
        <v>0</v>
      </c>
    </row>
    <row r="15" spans="1:12" x14ac:dyDescent="0.2">
      <c r="A15" t="s">
        <v>138</v>
      </c>
      <c r="B15" s="25"/>
      <c r="C15" s="98">
        <v>13590000</v>
      </c>
      <c r="D15" s="107">
        <v>13390000</v>
      </c>
      <c r="E15" s="96">
        <v>13290000</v>
      </c>
      <c r="F15" s="90">
        <v>13390000</v>
      </c>
      <c r="G15" s="111">
        <v>11590000</v>
      </c>
      <c r="H15" s="26"/>
      <c r="I15" s="115">
        <f>E15-W3Q2FY26!E15</f>
        <v>-200000</v>
      </c>
    </row>
    <row r="16" spans="1:12" x14ac:dyDescent="0.2">
      <c r="A16" t="s">
        <v>139</v>
      </c>
      <c r="B16" s="3"/>
      <c r="C16" s="87">
        <v>9590000</v>
      </c>
      <c r="D16" s="107">
        <v>9390000</v>
      </c>
      <c r="E16" s="96">
        <v>9190000</v>
      </c>
      <c r="F16" s="90">
        <v>9590000</v>
      </c>
      <c r="G16" s="112">
        <v>8990000</v>
      </c>
      <c r="H16" s="26">
        <v>600</v>
      </c>
      <c r="I16" s="115">
        <f>E16-W3Q2FY26!E16</f>
        <v>-200000</v>
      </c>
      <c r="J16" t="s">
        <v>140</v>
      </c>
      <c r="K16" t="s">
        <v>147</v>
      </c>
      <c r="L16" s="35" t="b">
        <v>1</v>
      </c>
    </row>
    <row r="17" spans="1:12" x14ac:dyDescent="0.2">
      <c r="A17" t="s">
        <v>142</v>
      </c>
      <c r="B17" s="3"/>
      <c r="C17" s="98">
        <v>16090000</v>
      </c>
      <c r="D17" s="107">
        <v>16090000</v>
      </c>
      <c r="E17" s="117">
        <v>15390000</v>
      </c>
      <c r="F17" s="90">
        <v>16090000</v>
      </c>
      <c r="G17" s="112">
        <v>13390000</v>
      </c>
      <c r="H17" s="26">
        <f>15590-13390</f>
        <v>2200</v>
      </c>
      <c r="I17" s="115">
        <f>E17-W3Q2FY26!E17</f>
        <v>2100000</v>
      </c>
      <c r="J17" t="s">
        <v>2</v>
      </c>
      <c r="K17" t="s">
        <v>143</v>
      </c>
      <c r="L17" s="35" t="b">
        <v>1</v>
      </c>
    </row>
    <row r="18" spans="1:12" x14ac:dyDescent="0.2">
      <c r="A18" t="s">
        <v>144</v>
      </c>
      <c r="B18" s="25"/>
      <c r="C18" s="98">
        <v>21790000</v>
      </c>
      <c r="D18" s="107">
        <v>21790000</v>
      </c>
      <c r="E18" s="97">
        <v>20290000</v>
      </c>
      <c r="F18" s="90">
        <v>18990000</v>
      </c>
      <c r="G18" s="112">
        <v>18990000</v>
      </c>
      <c r="H18" s="79">
        <f>20490-18990</f>
        <v>1500</v>
      </c>
      <c r="I18" s="115">
        <f>E18-W3Q2FY26!E18</f>
        <v>1300000</v>
      </c>
      <c r="J18" t="s">
        <v>6</v>
      </c>
      <c r="K18" t="s">
        <v>145</v>
      </c>
      <c r="L18" s="35" t="b">
        <v>1</v>
      </c>
    </row>
    <row r="19" spans="1:12" x14ac:dyDescent="0.2">
      <c r="A19" t="s">
        <v>146</v>
      </c>
      <c r="B19" s="25"/>
      <c r="C19" s="97" t="s">
        <v>31</v>
      </c>
      <c r="D19" s="107">
        <v>28490000</v>
      </c>
      <c r="E19" s="97" t="s">
        <v>31</v>
      </c>
      <c r="F19" s="91" t="s">
        <v>31</v>
      </c>
      <c r="G19" s="113" t="s">
        <v>31</v>
      </c>
      <c r="H19" s="26"/>
      <c r="I19" s="115" t="e">
        <f>E19-W3Q2FY26!E19</f>
        <v>#VALUE!</v>
      </c>
      <c r="J19" t="s">
        <v>3</v>
      </c>
      <c r="K19" t="s">
        <v>141</v>
      </c>
      <c r="L19" s="35" t="b">
        <v>1</v>
      </c>
    </row>
    <row r="20" spans="1:12" x14ac:dyDescent="0.2">
      <c r="A20" t="s">
        <v>148</v>
      </c>
      <c r="B20" s="3"/>
      <c r="C20" s="97" t="s">
        <v>31</v>
      </c>
      <c r="D20" s="87">
        <v>36290000</v>
      </c>
      <c r="E20" s="97" t="s">
        <v>31</v>
      </c>
      <c r="F20" s="91">
        <v>36290000</v>
      </c>
      <c r="G20" s="113" t="s">
        <v>31</v>
      </c>
      <c r="H20" s="26"/>
      <c r="I20" s="115" t="e">
        <f>E20-W3Q2FY26!E20</f>
        <v>#VALUE!</v>
      </c>
      <c r="J20" t="s">
        <v>149</v>
      </c>
      <c r="K20" t="s">
        <v>150</v>
      </c>
      <c r="L20" s="35" t="b">
        <v>1</v>
      </c>
    </row>
    <row r="21" spans="1:12" x14ac:dyDescent="0.2">
      <c r="A21" t="s">
        <v>151</v>
      </c>
      <c r="B21" s="3"/>
      <c r="C21" s="98">
        <v>29690000</v>
      </c>
      <c r="D21" s="107">
        <v>29490000</v>
      </c>
      <c r="E21" s="100">
        <v>28990000</v>
      </c>
      <c r="F21" s="90">
        <v>29490000</v>
      </c>
      <c r="G21" s="111">
        <v>29190000</v>
      </c>
      <c r="H21" s="26"/>
      <c r="I21" s="115">
        <f>E21-W3Q2FY26!E21</f>
        <v>0</v>
      </c>
    </row>
    <row r="22" spans="1:12" x14ac:dyDescent="0.2">
      <c r="A22" t="s">
        <v>152</v>
      </c>
      <c r="B22" s="3"/>
      <c r="C22" s="87">
        <v>39590000</v>
      </c>
      <c r="D22" s="110">
        <v>39390000</v>
      </c>
      <c r="E22" s="97">
        <v>38990000</v>
      </c>
      <c r="F22" s="90">
        <v>39390000</v>
      </c>
      <c r="G22" s="111">
        <v>39590000</v>
      </c>
      <c r="H22" s="26"/>
      <c r="I22" s="115">
        <f>E22-W3Q2FY26!E22</f>
        <v>0</v>
      </c>
    </row>
    <row r="23" spans="1:12" x14ac:dyDescent="0.2">
      <c r="A23" t="s">
        <v>153</v>
      </c>
      <c r="B23" s="25"/>
      <c r="C23" s="87">
        <v>6790000</v>
      </c>
      <c r="D23" s="105">
        <v>6790000</v>
      </c>
      <c r="E23" s="96">
        <v>6490000</v>
      </c>
      <c r="F23" s="91">
        <v>6790000</v>
      </c>
      <c r="G23" s="111">
        <v>6590000</v>
      </c>
      <c r="H23" s="26"/>
      <c r="I23" s="115">
        <f>E23-W3Q2FY26!E23</f>
        <v>0</v>
      </c>
    </row>
    <row r="24" spans="1:12" x14ac:dyDescent="0.2">
      <c r="A24" t="s">
        <v>154</v>
      </c>
      <c r="B24" s="25"/>
      <c r="C24" s="87">
        <v>8390000</v>
      </c>
      <c r="D24" s="105">
        <v>8390000</v>
      </c>
      <c r="E24" s="96">
        <v>7990000</v>
      </c>
      <c r="F24" s="91">
        <v>8390000</v>
      </c>
      <c r="G24" s="111">
        <v>8290000</v>
      </c>
      <c r="H24" s="26"/>
      <c r="I24" s="115">
        <f>E24-W3Q2FY26!E24</f>
        <v>0</v>
      </c>
    </row>
    <row r="25" spans="1:12" x14ac:dyDescent="0.2">
      <c r="A25" t="s">
        <v>155</v>
      </c>
      <c r="B25" s="25"/>
      <c r="C25" s="87">
        <v>7690000</v>
      </c>
      <c r="D25" s="105">
        <v>7690000</v>
      </c>
      <c r="E25" s="96">
        <v>7390000</v>
      </c>
      <c r="F25" s="91">
        <v>7690000</v>
      </c>
      <c r="G25" s="111">
        <v>7690000</v>
      </c>
      <c r="H25" s="26"/>
      <c r="I25" s="115">
        <f>E25-W3Q2FY26!E25</f>
        <v>0</v>
      </c>
    </row>
    <row r="26" spans="1:12" x14ac:dyDescent="0.2">
      <c r="A26" t="s">
        <v>156</v>
      </c>
      <c r="B26" s="25"/>
      <c r="C26" s="87">
        <v>9190000</v>
      </c>
      <c r="D26" s="105">
        <v>9190000</v>
      </c>
      <c r="E26" s="96">
        <v>8990000</v>
      </c>
      <c r="F26" s="91">
        <v>9190000</v>
      </c>
      <c r="G26" s="111">
        <v>8990000</v>
      </c>
      <c r="H26" s="26"/>
      <c r="I26" s="115">
        <f>E26-W3Q2FY26!E26</f>
        <v>0</v>
      </c>
    </row>
    <row r="27" spans="1:12" x14ac:dyDescent="0.2">
      <c r="A27" t="s">
        <v>157</v>
      </c>
      <c r="B27" s="3"/>
      <c r="C27" s="87">
        <v>11190000</v>
      </c>
      <c r="D27" s="105">
        <v>11190000</v>
      </c>
      <c r="E27" s="96">
        <v>10690000</v>
      </c>
      <c r="F27" s="91">
        <v>11190000</v>
      </c>
      <c r="G27" s="111">
        <v>10990000</v>
      </c>
      <c r="H27" s="26"/>
      <c r="I27" s="115">
        <f>E27-W3Q2FY26!E27</f>
        <v>0</v>
      </c>
    </row>
    <row r="28" spans="1:12" x14ac:dyDescent="0.2">
      <c r="A28" t="s">
        <v>158</v>
      </c>
      <c r="B28" s="3"/>
      <c r="C28" s="98" t="s">
        <v>31</v>
      </c>
      <c r="D28" s="107">
        <v>14090000</v>
      </c>
      <c r="E28" s="96">
        <v>13990000</v>
      </c>
      <c r="F28" s="91">
        <v>14090000</v>
      </c>
      <c r="G28" s="111">
        <v>13990000</v>
      </c>
      <c r="H28" s="26"/>
      <c r="I28" s="115">
        <f>E28-W3Q2FY26!E28</f>
        <v>0</v>
      </c>
    </row>
    <row r="29" spans="1:12" x14ac:dyDescent="0.2">
      <c r="A29" t="s">
        <v>159</v>
      </c>
      <c r="B29" s="3"/>
      <c r="C29" s="87">
        <v>11990000</v>
      </c>
      <c r="D29" s="107">
        <v>11590000</v>
      </c>
      <c r="E29" s="96">
        <v>11490000</v>
      </c>
      <c r="F29" s="91">
        <v>11990000</v>
      </c>
      <c r="G29" s="111">
        <v>11890000</v>
      </c>
      <c r="H29" s="26"/>
      <c r="I29" s="115">
        <f>E29-W3Q2FY26!E29</f>
        <v>0</v>
      </c>
    </row>
    <row r="30" spans="1:12" x14ac:dyDescent="0.2">
      <c r="A30" t="s">
        <v>160</v>
      </c>
      <c r="B30" s="3"/>
      <c r="C30" s="98">
        <v>14990000</v>
      </c>
      <c r="D30" s="107">
        <v>14990000</v>
      </c>
      <c r="E30" s="96">
        <v>14490000</v>
      </c>
      <c r="F30" s="90">
        <v>14090000</v>
      </c>
      <c r="G30" s="111">
        <v>14990000</v>
      </c>
      <c r="H30" s="26"/>
      <c r="I30" s="115">
        <f>E30-W3Q2FY26!E30</f>
        <v>0</v>
      </c>
    </row>
    <row r="31" spans="1:12" x14ac:dyDescent="0.2">
      <c r="A31" t="s">
        <v>161</v>
      </c>
      <c r="B31" s="25"/>
      <c r="C31" s="87">
        <v>23490000</v>
      </c>
      <c r="D31" s="105">
        <v>22990000</v>
      </c>
      <c r="E31" s="97">
        <v>22490000</v>
      </c>
      <c r="F31" s="91">
        <v>22990000</v>
      </c>
      <c r="G31" s="111">
        <v>22990000</v>
      </c>
      <c r="H31" s="26"/>
      <c r="I31" s="115">
        <f>E31-W3Q2FY26!E31</f>
        <v>0</v>
      </c>
    </row>
    <row r="32" spans="1:12" x14ac:dyDescent="0.2">
      <c r="A32" t="s">
        <v>120</v>
      </c>
      <c r="B32" s="3"/>
      <c r="C32" s="98">
        <v>4990000</v>
      </c>
      <c r="D32" s="105">
        <v>4990000</v>
      </c>
      <c r="E32" s="117">
        <v>4290000</v>
      </c>
      <c r="F32" s="91">
        <v>4950000</v>
      </c>
      <c r="G32" s="111">
        <v>5590000</v>
      </c>
      <c r="H32" s="26"/>
      <c r="I32" s="115">
        <f>E32-W3Q2FY26!E32</f>
        <v>0</v>
      </c>
      <c r="J32" s="84"/>
    </row>
    <row r="33" spans="1:9" x14ac:dyDescent="0.2">
      <c r="A33" t="s">
        <v>162</v>
      </c>
      <c r="B33" s="3"/>
      <c r="C33" s="98">
        <v>4590000</v>
      </c>
      <c r="D33" s="105">
        <v>4490000</v>
      </c>
      <c r="E33" s="96">
        <v>4490000</v>
      </c>
      <c r="F33" s="90">
        <v>4550000</v>
      </c>
      <c r="G33" s="111">
        <v>4590000</v>
      </c>
      <c r="H33" s="26"/>
      <c r="I33" s="115">
        <f>E33-W3Q2FY26!E33</f>
        <v>0</v>
      </c>
    </row>
    <row r="34" spans="1:9" x14ac:dyDescent="0.2">
      <c r="A34" t="s">
        <v>163</v>
      </c>
      <c r="B34" s="3"/>
      <c r="C34" s="98">
        <v>3490000</v>
      </c>
      <c r="D34" s="105">
        <v>3490000</v>
      </c>
      <c r="E34" s="96">
        <v>3390000</v>
      </c>
      <c r="F34" s="90">
        <v>3450000</v>
      </c>
      <c r="G34" s="112">
        <v>3390000</v>
      </c>
      <c r="H34" s="26">
        <v>-100</v>
      </c>
      <c r="I34" s="115">
        <f>E34-W3Q2FY26!E34</f>
        <v>0</v>
      </c>
    </row>
    <row r="35" spans="1:9" x14ac:dyDescent="0.2">
      <c r="A35" t="s">
        <v>164</v>
      </c>
      <c r="B35" s="3"/>
      <c r="C35" s="87">
        <v>6590000</v>
      </c>
      <c r="D35" s="105">
        <v>6590000</v>
      </c>
      <c r="E35" s="93">
        <v>6390000</v>
      </c>
      <c r="F35" s="90">
        <v>6590000</v>
      </c>
      <c r="G35" s="111">
        <v>6490000</v>
      </c>
      <c r="H35" s="26"/>
      <c r="I35" s="115">
        <f>E35-W3Q2FY26!E35</f>
        <v>-100000</v>
      </c>
    </row>
    <row r="36" spans="1:9" x14ac:dyDescent="0.2">
      <c r="A36" t="s">
        <v>165</v>
      </c>
      <c r="B36" s="25"/>
      <c r="C36" s="87">
        <v>19690000</v>
      </c>
      <c r="D36" s="105">
        <v>19690000</v>
      </c>
      <c r="E36" s="102"/>
      <c r="F36" s="91">
        <v>19690000</v>
      </c>
      <c r="G36" s="111">
        <v>18990000</v>
      </c>
      <c r="H36" s="26"/>
      <c r="I36" s="115">
        <f>E36-W3Q2FY26!E36</f>
        <v>0</v>
      </c>
    </row>
    <row r="37" spans="1:9" x14ac:dyDescent="0.2">
      <c r="A37" t="s">
        <v>166</v>
      </c>
      <c r="B37" s="3"/>
      <c r="C37" s="98">
        <v>25290000</v>
      </c>
      <c r="D37" s="107">
        <v>25290000</v>
      </c>
      <c r="E37" s="102"/>
      <c r="F37" s="90">
        <v>25290000</v>
      </c>
      <c r="G37" s="112">
        <v>24990000</v>
      </c>
      <c r="H37" s="26">
        <v>1500</v>
      </c>
      <c r="I37" s="115">
        <f>E37-W3Q2FY26!E37</f>
        <v>0</v>
      </c>
    </row>
    <row r="38" spans="1:9" x14ac:dyDescent="0.2">
      <c r="A38" t="s">
        <v>167</v>
      </c>
      <c r="B38" s="25"/>
      <c r="C38" s="98">
        <v>29990000</v>
      </c>
      <c r="D38" s="107">
        <v>29990000</v>
      </c>
      <c r="E38" s="102"/>
      <c r="F38" s="90">
        <v>29990000</v>
      </c>
      <c r="G38" s="112">
        <v>29990000</v>
      </c>
      <c r="H38" s="26">
        <v>1400</v>
      </c>
      <c r="I38" s="115">
        <f>E38-W3Q2FY26!E38</f>
        <v>0</v>
      </c>
    </row>
    <row r="39" spans="1:9" x14ac:dyDescent="0.2">
      <c r="A39" t="s">
        <v>168</v>
      </c>
      <c r="B39" s="25"/>
      <c r="C39" s="87" t="s">
        <v>31</v>
      </c>
      <c r="D39" s="87" t="s">
        <v>31</v>
      </c>
      <c r="E39" s="102"/>
      <c r="F39" s="91">
        <v>38590000</v>
      </c>
      <c r="G39" s="111">
        <v>38390000</v>
      </c>
      <c r="H39" s="26"/>
      <c r="I39" s="115">
        <f>E39-W3Q2FY26!E39</f>
        <v>0</v>
      </c>
    </row>
    <row r="40" spans="1:9" x14ac:dyDescent="0.2">
      <c r="A40" t="s">
        <v>169</v>
      </c>
      <c r="B40" s="25"/>
      <c r="C40" s="98">
        <v>41890000</v>
      </c>
      <c r="D40" s="105">
        <v>41690000</v>
      </c>
      <c r="E40" s="102"/>
      <c r="F40" s="91">
        <v>41990000</v>
      </c>
      <c r="G40" s="111">
        <v>41990000</v>
      </c>
      <c r="H40" s="26"/>
      <c r="I40" s="115">
        <f>E40-W3Q2FY26!E40</f>
        <v>0</v>
      </c>
    </row>
    <row r="41" spans="1:9" x14ac:dyDescent="0.2">
      <c r="A41" t="s">
        <v>170</v>
      </c>
      <c r="B41" s="25"/>
      <c r="C41" s="87" t="s">
        <v>31</v>
      </c>
      <c r="D41" s="105">
        <v>63990000</v>
      </c>
      <c r="E41" s="102"/>
      <c r="F41" s="91">
        <v>63990000</v>
      </c>
      <c r="G41" s="111">
        <v>63990000</v>
      </c>
      <c r="I41" s="115">
        <f>E41-W3Q2FY26!E41</f>
        <v>0</v>
      </c>
    </row>
    <row r="42" spans="1:9" x14ac:dyDescent="0.2">
      <c r="C42" s="60"/>
      <c r="D42" s="60"/>
    </row>
    <row r="43" spans="1:9" x14ac:dyDescent="0.2">
      <c r="C43" s="60"/>
      <c r="D43" s="60"/>
    </row>
    <row r="44" spans="1:9" x14ac:dyDescent="0.2">
      <c r="C44" s="60"/>
      <c r="D44" s="60"/>
    </row>
    <row r="45" spans="1:9" x14ac:dyDescent="0.2">
      <c r="C45" s="60"/>
      <c r="D45" s="60"/>
    </row>
    <row r="46" spans="1:9" x14ac:dyDescent="0.2">
      <c r="C46" s="60"/>
      <c r="D46" s="60"/>
    </row>
    <row r="47" spans="1:9" x14ac:dyDescent="0.2">
      <c r="C47" s="60"/>
      <c r="D47" s="60"/>
    </row>
    <row r="48" spans="1:9"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conditionalFormatting sqref="E2:E41">
    <cfRule type="expression" dxfId="94" priority="2">
      <formula>$I2=0</formula>
    </cfRule>
  </conditionalFormatting>
  <conditionalFormatting sqref="E2:E1000">
    <cfRule type="expression" dxfId="93" priority="1">
      <formula>AND($I2&lt;&gt;0,$I2&lt;&gt;"")</formula>
    </cfRule>
  </conditionalFormatting>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B41E518D-D60A-4761-B665-109E870284D2}">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386E7-A44D-6146-B876-B90B414717AA}">
  <dimension ref="A1:L153"/>
  <sheetViews>
    <sheetView zoomScaleNormal="100" workbookViewId="0">
      <pane xSplit="2" ySplit="1" topLeftCell="C30"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style="6" customWidth="1"/>
    <col min="6" max="6" width="14.33203125" customWidth="1"/>
    <col min="7" max="7" width="13" customWidth="1"/>
    <col min="8" max="8" width="13.5" customWidth="1"/>
    <col min="9" max="9" width="11" style="114"/>
  </cols>
  <sheetData>
    <row r="1" spans="1:12" x14ac:dyDescent="0.2">
      <c r="B1" s="47" t="s">
        <v>1</v>
      </c>
      <c r="C1" s="81" t="s">
        <v>0</v>
      </c>
      <c r="D1" s="81" t="s">
        <v>2</v>
      </c>
      <c r="E1" s="116" t="s">
        <v>6</v>
      </c>
      <c r="F1" s="82" t="s">
        <v>3</v>
      </c>
      <c r="G1" s="82" t="s">
        <v>100</v>
      </c>
    </row>
    <row r="2" spans="1:12" x14ac:dyDescent="0.2">
      <c r="A2" t="s">
        <v>129</v>
      </c>
      <c r="B2" s="83"/>
      <c r="C2" s="85">
        <v>24990000</v>
      </c>
      <c r="D2" s="104">
        <v>24790000</v>
      </c>
      <c r="E2" s="117">
        <v>24190000</v>
      </c>
      <c r="F2" s="88">
        <v>24690000</v>
      </c>
      <c r="G2" s="111">
        <v>24790000</v>
      </c>
      <c r="I2" s="115">
        <f>E2-W4Q2FY26!E2</f>
        <v>0</v>
      </c>
    </row>
    <row r="3" spans="1:12" x14ac:dyDescent="0.2">
      <c r="A3" t="s">
        <v>130</v>
      </c>
      <c r="B3" s="83"/>
      <c r="C3" s="85">
        <v>25990000</v>
      </c>
      <c r="D3" s="104">
        <v>25790000</v>
      </c>
      <c r="E3" s="117">
        <v>25490000</v>
      </c>
      <c r="F3" s="91">
        <v>25790000</v>
      </c>
      <c r="G3" s="111">
        <v>25790000</v>
      </c>
      <c r="H3" s="26"/>
      <c r="I3" s="115">
        <f>E3-W4Q2FY26!E3</f>
        <v>0</v>
      </c>
    </row>
    <row r="4" spans="1:12" x14ac:dyDescent="0.2">
      <c r="A4" t="s">
        <v>131</v>
      </c>
      <c r="B4" s="83"/>
      <c r="C4" s="85">
        <v>34690000</v>
      </c>
      <c r="D4" s="104">
        <v>34390000</v>
      </c>
      <c r="E4" s="117">
        <v>33590000</v>
      </c>
      <c r="F4" s="91">
        <v>34390000</v>
      </c>
      <c r="G4" s="111">
        <v>33990000</v>
      </c>
      <c r="H4" s="26"/>
      <c r="I4" s="115">
        <f>E4-W4Q2FY26!E4</f>
        <v>0</v>
      </c>
    </row>
    <row r="5" spans="1:12" x14ac:dyDescent="0.2">
      <c r="A5" t="s">
        <v>132</v>
      </c>
      <c r="B5" s="83"/>
      <c r="C5" s="85">
        <v>37990000</v>
      </c>
      <c r="D5" s="104">
        <v>37690000</v>
      </c>
      <c r="E5" s="93">
        <v>36490000</v>
      </c>
      <c r="F5" s="91">
        <v>37690000</v>
      </c>
      <c r="G5" s="111">
        <v>37190000</v>
      </c>
      <c r="H5" s="26"/>
      <c r="I5" s="115">
        <f>E5-W4Q2FY26!E5</f>
        <v>0</v>
      </c>
    </row>
    <row r="6" spans="1:12" x14ac:dyDescent="0.2">
      <c r="A6" t="s">
        <v>133</v>
      </c>
      <c r="B6" s="83"/>
      <c r="C6" s="85">
        <v>15990000</v>
      </c>
      <c r="D6" s="87" t="s">
        <v>31</v>
      </c>
      <c r="E6" s="93">
        <v>12490000</v>
      </c>
      <c r="F6" s="120">
        <v>12870000</v>
      </c>
      <c r="G6" s="111">
        <v>15190000</v>
      </c>
      <c r="H6" s="26"/>
      <c r="I6" s="115">
        <f>E6-W4Q2FY26!E6</f>
        <v>0</v>
      </c>
    </row>
    <row r="7" spans="1:12" x14ac:dyDescent="0.2">
      <c r="A7" t="s">
        <v>134</v>
      </c>
      <c r="B7" s="71"/>
      <c r="C7" s="95">
        <v>19990000</v>
      </c>
      <c r="D7" s="119">
        <v>19690000</v>
      </c>
      <c r="E7" s="96">
        <v>19390000</v>
      </c>
      <c r="F7" s="90">
        <v>19690000</v>
      </c>
      <c r="G7" s="111">
        <v>19490000</v>
      </c>
      <c r="H7" s="26"/>
      <c r="I7" s="115">
        <f>E7-W4Q2FY26!E7</f>
        <v>0</v>
      </c>
    </row>
    <row r="8" spans="1:12" x14ac:dyDescent="0.2">
      <c r="A8" t="s">
        <v>135</v>
      </c>
      <c r="B8" s="3"/>
      <c r="C8" s="87">
        <v>23990000</v>
      </c>
      <c r="D8" s="105">
        <v>23690000</v>
      </c>
      <c r="E8" s="96">
        <v>22990000</v>
      </c>
      <c r="F8" s="90">
        <v>23690000</v>
      </c>
      <c r="G8" s="111">
        <v>23390000</v>
      </c>
      <c r="H8" s="26"/>
      <c r="I8" s="115">
        <f>E8-W4Q2FY26!E8</f>
        <v>0</v>
      </c>
    </row>
    <row r="9" spans="1:12" x14ac:dyDescent="0.2">
      <c r="A9" t="s">
        <v>136</v>
      </c>
      <c r="B9" s="25"/>
      <c r="C9" s="87">
        <v>25590000</v>
      </c>
      <c r="D9" s="106">
        <v>25590000</v>
      </c>
      <c r="E9" s="97" t="s">
        <v>31</v>
      </c>
      <c r="F9" s="90">
        <v>26990000</v>
      </c>
      <c r="G9" s="111">
        <v>24990000</v>
      </c>
      <c r="H9" s="26"/>
      <c r="I9" s="115" t="e">
        <f>E9-W4Q2FY26!E9</f>
        <v>#VALUE!</v>
      </c>
    </row>
    <row r="10" spans="1:12" x14ac:dyDescent="0.2">
      <c r="A10" t="s">
        <v>137</v>
      </c>
      <c r="B10" s="3"/>
      <c r="C10" s="98">
        <v>32990000</v>
      </c>
      <c r="D10" s="107">
        <v>32990000</v>
      </c>
      <c r="E10" s="97" t="s">
        <v>31</v>
      </c>
      <c r="F10" s="90">
        <v>32990000</v>
      </c>
      <c r="G10" s="111">
        <v>31190000</v>
      </c>
      <c r="H10" s="26"/>
      <c r="I10" s="115" t="e">
        <f>E10-W4Q2FY26!E10</f>
        <v>#VALUE!</v>
      </c>
    </row>
    <row r="11" spans="1:12" x14ac:dyDescent="0.2">
      <c r="A11" t="s">
        <v>102</v>
      </c>
      <c r="B11" s="25"/>
      <c r="C11" s="87">
        <v>16990000</v>
      </c>
      <c r="D11" s="105">
        <v>16790000</v>
      </c>
      <c r="E11" s="117">
        <v>16490000</v>
      </c>
      <c r="F11" s="91">
        <v>16790000</v>
      </c>
      <c r="G11" s="111">
        <v>16390000</v>
      </c>
      <c r="H11" s="26"/>
      <c r="I11" s="115">
        <f>E11-W4Q2FY26!E11</f>
        <v>0</v>
      </c>
    </row>
    <row r="12" spans="1:12" x14ac:dyDescent="0.2">
      <c r="A12" t="s">
        <v>103</v>
      </c>
      <c r="B12" s="25"/>
      <c r="C12" s="87">
        <v>18990000</v>
      </c>
      <c r="D12" s="87" t="s">
        <v>31</v>
      </c>
      <c r="E12" s="117" t="s">
        <v>31</v>
      </c>
      <c r="F12" s="91">
        <v>17690000</v>
      </c>
      <c r="G12" s="111">
        <v>18490000</v>
      </c>
      <c r="H12" s="26"/>
      <c r="I12" s="115" t="e">
        <f>E12-W4Q2FY26!E12</f>
        <v>#VALUE!</v>
      </c>
    </row>
    <row r="13" spans="1:12" x14ac:dyDescent="0.2">
      <c r="A13" t="s">
        <v>40</v>
      </c>
      <c r="B13" s="25"/>
      <c r="C13" s="87">
        <v>13890000</v>
      </c>
      <c r="D13" s="105">
        <v>13590000</v>
      </c>
      <c r="E13" s="117">
        <v>13590000</v>
      </c>
      <c r="F13" s="91">
        <v>13590000</v>
      </c>
      <c r="G13" s="111">
        <v>12990000</v>
      </c>
      <c r="H13" s="26"/>
      <c r="I13" s="115">
        <f>E13-W4Q2FY26!E13</f>
        <v>0</v>
      </c>
    </row>
    <row r="14" spans="1:12" x14ac:dyDescent="0.2">
      <c r="A14" t="s">
        <v>37</v>
      </c>
      <c r="B14" s="3"/>
      <c r="C14" s="87">
        <v>12490000</v>
      </c>
      <c r="D14" s="108">
        <v>12090000</v>
      </c>
      <c r="E14" s="96">
        <v>11990000</v>
      </c>
      <c r="F14" s="91">
        <v>12090000</v>
      </c>
      <c r="G14" s="111">
        <v>11890000</v>
      </c>
      <c r="H14" s="26"/>
      <c r="I14" s="115">
        <f>E14-W4Q2FY26!E14</f>
        <v>0</v>
      </c>
    </row>
    <row r="15" spans="1:12" x14ac:dyDescent="0.2">
      <c r="A15" t="s">
        <v>138</v>
      </c>
      <c r="B15" s="25"/>
      <c r="C15" s="98">
        <v>13390000</v>
      </c>
      <c r="D15" s="105">
        <v>13390000</v>
      </c>
      <c r="E15" s="96">
        <v>13290000</v>
      </c>
      <c r="F15" s="91">
        <v>13390000</v>
      </c>
      <c r="G15" s="111">
        <v>11590000</v>
      </c>
      <c r="H15" s="26"/>
      <c r="I15" s="115">
        <f>E15-W4Q2FY26!E15</f>
        <v>0</v>
      </c>
    </row>
    <row r="16" spans="1:12" x14ac:dyDescent="0.2">
      <c r="A16" t="s">
        <v>139</v>
      </c>
      <c r="B16" s="3"/>
      <c r="C16" s="87">
        <v>9590000</v>
      </c>
      <c r="D16" s="107">
        <v>9590000</v>
      </c>
      <c r="E16" s="96">
        <v>9190000</v>
      </c>
      <c r="F16" s="91">
        <v>9590000</v>
      </c>
      <c r="G16" s="111">
        <v>8990000</v>
      </c>
      <c r="H16" s="26"/>
      <c r="I16" s="115">
        <f>E16-W4Q2FY26!E16</f>
        <v>0</v>
      </c>
      <c r="J16" t="s">
        <v>140</v>
      </c>
      <c r="K16" t="s">
        <v>147</v>
      </c>
      <c r="L16" s="35" t="b">
        <v>1</v>
      </c>
    </row>
    <row r="17" spans="1:12" x14ac:dyDescent="0.2">
      <c r="A17" t="s">
        <v>142</v>
      </c>
      <c r="B17" s="3"/>
      <c r="C17" s="98">
        <v>13690000</v>
      </c>
      <c r="D17" s="107">
        <v>13490000</v>
      </c>
      <c r="E17" s="117">
        <v>13290000</v>
      </c>
      <c r="F17" s="90">
        <v>13490000</v>
      </c>
      <c r="G17" s="112">
        <v>13190000</v>
      </c>
      <c r="H17" s="26">
        <v>-200</v>
      </c>
      <c r="I17" s="115">
        <f>E17-W4Q2FY26!E17</f>
        <v>-2100000</v>
      </c>
      <c r="J17" t="s">
        <v>2</v>
      </c>
      <c r="K17" t="s">
        <v>143</v>
      </c>
      <c r="L17" s="35" t="b">
        <v>1</v>
      </c>
    </row>
    <row r="18" spans="1:12" x14ac:dyDescent="0.2">
      <c r="A18" t="s">
        <v>144</v>
      </c>
      <c r="B18" s="25"/>
      <c r="C18" s="98">
        <v>21790000</v>
      </c>
      <c r="D18" s="107">
        <v>19290000</v>
      </c>
      <c r="E18" s="97">
        <v>18990000</v>
      </c>
      <c r="F18" s="90">
        <v>19290000</v>
      </c>
      <c r="G18" s="111">
        <v>18990000</v>
      </c>
      <c r="H18" s="79"/>
      <c r="I18" s="115">
        <f>E18-W4Q2FY26!E18</f>
        <v>-1300000</v>
      </c>
      <c r="J18" t="s">
        <v>6</v>
      </c>
      <c r="K18" t="s">
        <v>145</v>
      </c>
      <c r="L18" s="35" t="b">
        <v>1</v>
      </c>
    </row>
    <row r="19" spans="1:12" x14ac:dyDescent="0.2">
      <c r="A19" t="s">
        <v>146</v>
      </c>
      <c r="B19" s="25"/>
      <c r="C19" s="97" t="s">
        <v>31</v>
      </c>
      <c r="D19" s="107">
        <v>28490000</v>
      </c>
      <c r="E19" s="97" t="s">
        <v>31</v>
      </c>
      <c r="F19" s="91" t="s">
        <v>31</v>
      </c>
      <c r="G19" s="113" t="s">
        <v>31</v>
      </c>
      <c r="H19" s="26"/>
      <c r="I19" s="115" t="e">
        <f>E19-W4Q2FY26!E19</f>
        <v>#VALUE!</v>
      </c>
      <c r="J19" t="s">
        <v>3</v>
      </c>
      <c r="K19" t="s">
        <v>141</v>
      </c>
      <c r="L19" s="35" t="b">
        <v>1</v>
      </c>
    </row>
    <row r="20" spans="1:12" x14ac:dyDescent="0.2">
      <c r="A20" t="s">
        <v>148</v>
      </c>
      <c r="B20" s="3"/>
      <c r="C20" s="97" t="s">
        <v>31</v>
      </c>
      <c r="D20" s="87">
        <v>36290000</v>
      </c>
      <c r="E20" s="97" t="s">
        <v>31</v>
      </c>
      <c r="F20" s="91">
        <v>36290000</v>
      </c>
      <c r="G20" s="113" t="s">
        <v>31</v>
      </c>
      <c r="H20" s="26"/>
      <c r="I20" s="115" t="e">
        <f>E20-W4Q2FY26!E20</f>
        <v>#VALUE!</v>
      </c>
      <c r="J20" t="s">
        <v>149</v>
      </c>
      <c r="K20" t="s">
        <v>150</v>
      </c>
      <c r="L20" s="35" t="b">
        <v>1</v>
      </c>
    </row>
    <row r="21" spans="1:12" x14ac:dyDescent="0.2">
      <c r="A21" t="s">
        <v>151</v>
      </c>
      <c r="B21" s="3"/>
      <c r="C21" s="98">
        <v>29490000</v>
      </c>
      <c r="D21" s="107">
        <v>29190000</v>
      </c>
      <c r="E21" s="100">
        <v>28990000</v>
      </c>
      <c r="F21" s="90">
        <v>29490000</v>
      </c>
      <c r="G21" s="112">
        <v>28990000</v>
      </c>
      <c r="H21" s="26">
        <v>-200</v>
      </c>
      <c r="I21" s="115">
        <f>E21-W4Q2FY26!E21</f>
        <v>0</v>
      </c>
    </row>
    <row r="22" spans="1:12" x14ac:dyDescent="0.2">
      <c r="A22" t="s">
        <v>152</v>
      </c>
      <c r="B22" s="3"/>
      <c r="C22" s="98">
        <v>39390000</v>
      </c>
      <c r="D22" s="110">
        <v>38590000</v>
      </c>
      <c r="E22" s="97">
        <v>38990000</v>
      </c>
      <c r="F22" s="90">
        <v>38990000</v>
      </c>
      <c r="G22" s="112">
        <v>38990000</v>
      </c>
      <c r="H22" s="26">
        <v>-600</v>
      </c>
      <c r="I22" s="115">
        <f>E22-W4Q2FY26!E22</f>
        <v>0</v>
      </c>
    </row>
    <row r="23" spans="1:12" x14ac:dyDescent="0.2">
      <c r="A23" t="s">
        <v>153</v>
      </c>
      <c r="B23" s="25"/>
      <c r="C23" s="87">
        <v>6790000</v>
      </c>
      <c r="D23" s="105">
        <v>6790000</v>
      </c>
      <c r="E23" s="96">
        <v>6490000</v>
      </c>
      <c r="F23" s="91">
        <v>6790000</v>
      </c>
      <c r="G23" s="111">
        <v>6590000</v>
      </c>
      <c r="H23" s="26"/>
      <c r="I23" s="115">
        <f>E23-W4Q2FY26!E23</f>
        <v>0</v>
      </c>
    </row>
    <row r="24" spans="1:12" x14ac:dyDescent="0.2">
      <c r="A24" t="s">
        <v>154</v>
      </c>
      <c r="B24" s="25"/>
      <c r="C24" s="87">
        <v>8390000</v>
      </c>
      <c r="D24" s="105">
        <v>8390000</v>
      </c>
      <c r="E24" s="96">
        <v>7990000</v>
      </c>
      <c r="F24" s="91">
        <v>8390000</v>
      </c>
      <c r="G24" s="111">
        <v>8290000</v>
      </c>
      <c r="H24" s="26"/>
      <c r="I24" s="115">
        <f>E24-W4Q2FY26!E24</f>
        <v>0</v>
      </c>
    </row>
    <row r="25" spans="1:12" x14ac:dyDescent="0.2">
      <c r="A25" t="s">
        <v>155</v>
      </c>
      <c r="B25" s="25"/>
      <c r="C25" s="87">
        <v>7690000</v>
      </c>
      <c r="D25" s="105">
        <v>7690000</v>
      </c>
      <c r="E25" s="96">
        <v>7390000</v>
      </c>
      <c r="F25" s="91">
        <v>7690000</v>
      </c>
      <c r="G25" s="111">
        <v>7690000</v>
      </c>
      <c r="H25" s="26"/>
      <c r="I25" s="115">
        <f>E25-W4Q2FY26!E25</f>
        <v>0</v>
      </c>
    </row>
    <row r="26" spans="1:12" x14ac:dyDescent="0.2">
      <c r="A26" t="s">
        <v>156</v>
      </c>
      <c r="B26" s="25"/>
      <c r="C26" s="87">
        <v>9190000</v>
      </c>
      <c r="D26" s="105">
        <v>9190000</v>
      </c>
      <c r="E26" s="96">
        <v>8990000</v>
      </c>
      <c r="F26" s="91">
        <v>9190000</v>
      </c>
      <c r="G26" s="111">
        <v>8990000</v>
      </c>
      <c r="H26" s="26"/>
      <c r="I26" s="115">
        <f>E26-W4Q2FY26!E26</f>
        <v>0</v>
      </c>
    </row>
    <row r="27" spans="1:12" x14ac:dyDescent="0.2">
      <c r="A27" t="s">
        <v>157</v>
      </c>
      <c r="B27" s="3"/>
      <c r="C27" s="87">
        <v>11190000</v>
      </c>
      <c r="D27" s="105">
        <v>11190000</v>
      </c>
      <c r="E27" s="96">
        <v>10690000</v>
      </c>
      <c r="F27" s="91">
        <v>11190000</v>
      </c>
      <c r="G27" s="111">
        <v>10990000</v>
      </c>
      <c r="H27" s="26"/>
      <c r="I27" s="115">
        <f>E27-W4Q2FY26!E27</f>
        <v>0</v>
      </c>
    </row>
    <row r="28" spans="1:12" x14ac:dyDescent="0.2">
      <c r="A28" t="s">
        <v>158</v>
      </c>
      <c r="B28" s="3"/>
      <c r="C28" s="98" t="s">
        <v>31</v>
      </c>
      <c r="D28" s="107">
        <v>14090000</v>
      </c>
      <c r="E28" s="96">
        <v>13990000</v>
      </c>
      <c r="F28" s="91">
        <v>14090000</v>
      </c>
      <c r="G28" s="111">
        <v>13990000</v>
      </c>
      <c r="H28" s="26"/>
      <c r="I28" s="115">
        <f>E28-W4Q2FY26!E28</f>
        <v>0</v>
      </c>
    </row>
    <row r="29" spans="1:12" x14ac:dyDescent="0.2">
      <c r="A29" t="s">
        <v>159</v>
      </c>
      <c r="B29" s="3"/>
      <c r="C29" s="87">
        <v>11990000</v>
      </c>
      <c r="D29" s="107">
        <v>11990000</v>
      </c>
      <c r="E29" s="96">
        <v>11490000</v>
      </c>
      <c r="F29" s="91">
        <v>11990000</v>
      </c>
      <c r="G29" s="111">
        <v>11890000</v>
      </c>
      <c r="H29" s="26"/>
      <c r="I29" s="115">
        <f>E29-W4Q2FY26!E29</f>
        <v>0</v>
      </c>
    </row>
    <row r="30" spans="1:12" x14ac:dyDescent="0.2">
      <c r="A30" t="s">
        <v>160</v>
      </c>
      <c r="B30" s="3"/>
      <c r="C30" s="98" t="s">
        <v>31</v>
      </c>
      <c r="D30" s="105">
        <v>14990000</v>
      </c>
      <c r="E30" s="96">
        <v>14490000</v>
      </c>
      <c r="F30" s="91">
        <v>14090000</v>
      </c>
      <c r="G30" s="111">
        <v>14990000</v>
      </c>
      <c r="H30" s="26"/>
      <c r="I30" s="115">
        <f>E30-W4Q2FY26!E30</f>
        <v>0</v>
      </c>
    </row>
    <row r="31" spans="1:12" x14ac:dyDescent="0.2">
      <c r="A31" t="s">
        <v>161</v>
      </c>
      <c r="B31" s="25"/>
      <c r="C31" s="87">
        <v>23490000</v>
      </c>
      <c r="D31" s="105">
        <v>22990000</v>
      </c>
      <c r="E31" s="97">
        <v>22490000</v>
      </c>
      <c r="F31" s="91">
        <v>22990000</v>
      </c>
      <c r="G31" s="111">
        <v>22990000</v>
      </c>
      <c r="H31" s="26"/>
      <c r="I31" s="115">
        <f>E31-W4Q2FY26!E31</f>
        <v>0</v>
      </c>
    </row>
    <row r="32" spans="1:12" x14ac:dyDescent="0.2">
      <c r="A32" t="s">
        <v>120</v>
      </c>
      <c r="B32" s="3"/>
      <c r="C32" s="98">
        <v>4890000</v>
      </c>
      <c r="D32" s="105">
        <v>4990000</v>
      </c>
      <c r="E32" s="117" t="s">
        <v>31</v>
      </c>
      <c r="F32" s="91">
        <v>4950000</v>
      </c>
      <c r="G32" s="111">
        <v>5590000</v>
      </c>
      <c r="H32" s="26"/>
      <c r="I32" s="115" t="e">
        <f>E32-W4Q2FY26!E32</f>
        <v>#VALUE!</v>
      </c>
      <c r="J32" s="84"/>
    </row>
    <row r="33" spans="1:9" x14ac:dyDescent="0.2">
      <c r="A33" t="s">
        <v>162</v>
      </c>
      <c r="B33" s="3"/>
      <c r="C33" s="87">
        <v>4590000</v>
      </c>
      <c r="D33" s="105">
        <v>4450000</v>
      </c>
      <c r="E33" s="96">
        <v>4490000</v>
      </c>
      <c r="F33" s="91">
        <v>4950000</v>
      </c>
      <c r="G33" s="112">
        <v>4890000</v>
      </c>
      <c r="H33" s="26">
        <v>300</v>
      </c>
      <c r="I33" s="115">
        <f>E33-W4Q2FY26!E33</f>
        <v>0</v>
      </c>
    </row>
    <row r="34" spans="1:9" x14ac:dyDescent="0.2">
      <c r="A34" t="s">
        <v>163</v>
      </c>
      <c r="B34" s="3"/>
      <c r="C34" s="98">
        <v>3390000</v>
      </c>
      <c r="D34" s="105">
        <v>3450000</v>
      </c>
      <c r="E34" s="96">
        <v>3390000</v>
      </c>
      <c r="F34" s="90">
        <v>3490000</v>
      </c>
      <c r="G34" s="111">
        <v>3390000</v>
      </c>
      <c r="H34" s="26"/>
      <c r="I34" s="115">
        <f>E34-W4Q2FY26!E34</f>
        <v>0</v>
      </c>
    </row>
    <row r="35" spans="1:9" x14ac:dyDescent="0.2">
      <c r="A35" t="s">
        <v>164</v>
      </c>
      <c r="B35" s="3"/>
      <c r="C35" s="87">
        <v>6590000</v>
      </c>
      <c r="D35" s="105">
        <v>6590000</v>
      </c>
      <c r="E35" s="93">
        <v>6390000</v>
      </c>
      <c r="F35" s="91">
        <v>6590000</v>
      </c>
      <c r="G35" s="112">
        <v>7090000</v>
      </c>
      <c r="H35" s="26">
        <v>600</v>
      </c>
      <c r="I35" s="115">
        <f>E35-W4Q2FY26!E35</f>
        <v>0</v>
      </c>
    </row>
    <row r="36" spans="1:9" x14ac:dyDescent="0.2">
      <c r="A36" t="s">
        <v>165</v>
      </c>
      <c r="B36" s="25"/>
      <c r="C36" s="87">
        <v>19690000</v>
      </c>
      <c r="D36" s="105">
        <v>19690000</v>
      </c>
      <c r="E36" s="102"/>
      <c r="F36" s="91">
        <v>19690000</v>
      </c>
      <c r="G36" s="111">
        <v>18990000</v>
      </c>
      <c r="H36" s="26"/>
      <c r="I36" s="115">
        <f>E36-W4Q2FY26!E36</f>
        <v>0</v>
      </c>
    </row>
    <row r="37" spans="1:9" x14ac:dyDescent="0.2">
      <c r="A37" t="s">
        <v>166</v>
      </c>
      <c r="B37" s="3"/>
      <c r="C37" s="98">
        <v>23990000</v>
      </c>
      <c r="D37" s="107">
        <v>23990000</v>
      </c>
      <c r="E37" s="102"/>
      <c r="F37" s="90">
        <v>23990000</v>
      </c>
      <c r="G37" s="112">
        <v>23790000</v>
      </c>
      <c r="H37" s="26">
        <v>-1200</v>
      </c>
      <c r="I37" s="115">
        <f>E37-W4Q2FY26!E37</f>
        <v>0</v>
      </c>
    </row>
    <row r="38" spans="1:9" x14ac:dyDescent="0.2">
      <c r="A38" t="s">
        <v>167</v>
      </c>
      <c r="B38" s="25"/>
      <c r="C38" s="98">
        <v>28990000</v>
      </c>
      <c r="D38" s="107">
        <v>28990000</v>
      </c>
      <c r="E38" s="102"/>
      <c r="F38" s="90">
        <v>28990000</v>
      </c>
      <c r="G38" s="112">
        <v>28590000</v>
      </c>
      <c r="H38" s="26">
        <v>-1200</v>
      </c>
      <c r="I38" s="115">
        <f>E38-W4Q2FY26!E38</f>
        <v>0</v>
      </c>
    </row>
    <row r="39" spans="1:9" x14ac:dyDescent="0.2">
      <c r="A39" t="s">
        <v>168</v>
      </c>
      <c r="B39" s="25"/>
      <c r="C39" s="87" t="s">
        <v>31</v>
      </c>
      <c r="D39" s="87" t="s">
        <v>31</v>
      </c>
      <c r="E39" s="102"/>
      <c r="F39" s="91">
        <v>38590000</v>
      </c>
      <c r="G39" s="111">
        <v>38390000</v>
      </c>
      <c r="H39" s="26"/>
      <c r="I39" s="115">
        <f>E39-W4Q2FY26!E39</f>
        <v>0</v>
      </c>
    </row>
    <row r="40" spans="1:9" x14ac:dyDescent="0.2">
      <c r="A40" t="s">
        <v>169</v>
      </c>
      <c r="B40" s="25"/>
      <c r="C40" s="87">
        <v>41890000</v>
      </c>
      <c r="D40" s="105">
        <v>41690000</v>
      </c>
      <c r="E40" s="102"/>
      <c r="F40" s="91">
        <v>41990000</v>
      </c>
      <c r="G40" s="111">
        <v>41990000</v>
      </c>
      <c r="H40" s="26"/>
      <c r="I40" s="115">
        <f>E40-W4Q2FY26!E40</f>
        <v>0</v>
      </c>
    </row>
    <row r="41" spans="1:9" x14ac:dyDescent="0.2">
      <c r="A41" t="s">
        <v>170</v>
      </c>
      <c r="B41" s="25"/>
      <c r="C41" s="87" t="s">
        <v>31</v>
      </c>
      <c r="D41" s="105">
        <v>63990000</v>
      </c>
      <c r="E41" s="102"/>
      <c r="F41" s="91">
        <v>63990000</v>
      </c>
      <c r="G41" s="111">
        <v>63990000</v>
      </c>
      <c r="I41" s="115">
        <f>E41-W4Q2FY26!E41</f>
        <v>0</v>
      </c>
    </row>
    <row r="42" spans="1:9" x14ac:dyDescent="0.2">
      <c r="C42" s="60"/>
      <c r="D42" s="60"/>
    </row>
    <row r="43" spans="1:9" x14ac:dyDescent="0.2">
      <c r="C43" s="60"/>
      <c r="D43" s="60"/>
    </row>
    <row r="44" spans="1:9" x14ac:dyDescent="0.2">
      <c r="C44" s="60"/>
      <c r="D44" s="60"/>
    </row>
    <row r="45" spans="1:9" x14ac:dyDescent="0.2">
      <c r="C45" s="60"/>
      <c r="D45" s="60"/>
    </row>
    <row r="46" spans="1:9" x14ac:dyDescent="0.2">
      <c r="C46" s="60"/>
      <c r="D46" s="60"/>
    </row>
    <row r="47" spans="1:9" x14ac:dyDescent="0.2">
      <c r="C47" s="60"/>
      <c r="D47" s="60"/>
    </row>
    <row r="48" spans="1:9"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conditionalFormatting sqref="E2:E41">
    <cfRule type="expression" dxfId="92" priority="2">
      <formula>$I2=0</formula>
    </cfRule>
  </conditionalFormatting>
  <conditionalFormatting sqref="E2:E1000">
    <cfRule type="expression" dxfId="91" priority="1">
      <formula>AND($I2&lt;&gt;0,$I2&lt;&gt;"")</formula>
    </cfRule>
  </conditionalFormatting>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6A641159-75E7-A04F-907C-8A9379D8937C}">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A422-AB89-4B38-8C44-751AC14A6715}">
  <dimension ref="A1:L153"/>
  <sheetViews>
    <sheetView zoomScale="140" zoomScaleNormal="140" workbookViewId="0">
      <pane xSplit="2" ySplit="1" topLeftCell="C25"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style="6" customWidth="1"/>
    <col min="6" max="6" width="14.33203125" customWidth="1"/>
    <col min="7" max="7" width="13" customWidth="1"/>
    <col min="8" max="8" width="13.5" customWidth="1"/>
    <col min="9" max="9" width="11.33203125" style="122" bestFit="1" customWidth="1"/>
  </cols>
  <sheetData>
    <row r="1" spans="1:12" x14ac:dyDescent="0.2">
      <c r="B1" s="47" t="s">
        <v>1</v>
      </c>
      <c r="C1" s="81" t="s">
        <v>0</v>
      </c>
      <c r="D1" s="81" t="s">
        <v>2</v>
      </c>
      <c r="E1" s="116" t="s">
        <v>6</v>
      </c>
      <c r="F1" s="82" t="s">
        <v>3</v>
      </c>
      <c r="G1" s="82" t="s">
        <v>100</v>
      </c>
    </row>
    <row r="2" spans="1:12" x14ac:dyDescent="0.2">
      <c r="A2" t="s">
        <v>129</v>
      </c>
      <c r="B2" s="83"/>
      <c r="C2" s="85">
        <v>24990000</v>
      </c>
      <c r="D2" s="104">
        <v>24690000</v>
      </c>
      <c r="E2" s="117">
        <v>24190000</v>
      </c>
      <c r="F2" s="88">
        <v>24190000</v>
      </c>
      <c r="G2" s="112">
        <v>24290000</v>
      </c>
      <c r="H2">
        <v>-500</v>
      </c>
      <c r="I2" s="122">
        <f>IFERROR(E2-W5Q2FY26!E2,"OOS")</f>
        <v>0</v>
      </c>
    </row>
    <row r="3" spans="1:12" x14ac:dyDescent="0.2">
      <c r="A3" t="s">
        <v>130</v>
      </c>
      <c r="B3" s="83"/>
      <c r="C3" s="85">
        <v>24990000</v>
      </c>
      <c r="D3" s="103">
        <v>25290000</v>
      </c>
      <c r="E3" s="117">
        <v>24390000</v>
      </c>
      <c r="F3" s="90">
        <v>24890000</v>
      </c>
      <c r="G3" s="112">
        <v>24990000</v>
      </c>
      <c r="H3" s="26">
        <v>-800</v>
      </c>
      <c r="I3" s="122">
        <f>IFERROR(E3-W5Q2FY26!E3,"OOS")</f>
        <v>-1100000</v>
      </c>
    </row>
    <row r="4" spans="1:12" x14ac:dyDescent="0.2">
      <c r="A4" t="s">
        <v>131</v>
      </c>
      <c r="B4" s="83"/>
      <c r="C4" s="85">
        <v>34690000</v>
      </c>
      <c r="D4" s="104">
        <v>34390000</v>
      </c>
      <c r="E4" s="117">
        <v>32790000</v>
      </c>
      <c r="F4" s="90">
        <v>33290000</v>
      </c>
      <c r="G4" s="111">
        <v>33990000</v>
      </c>
      <c r="H4" s="26"/>
      <c r="I4" s="122">
        <f>IFERROR(E4-W5Q2FY26!E4,"OOS")</f>
        <v>-800000</v>
      </c>
    </row>
    <row r="5" spans="1:12" x14ac:dyDescent="0.2">
      <c r="A5" t="s">
        <v>132</v>
      </c>
      <c r="B5" s="83"/>
      <c r="C5" s="85">
        <v>37990000</v>
      </c>
      <c r="D5" s="104">
        <v>37690000</v>
      </c>
      <c r="E5" s="93">
        <v>36490000</v>
      </c>
      <c r="F5" s="90">
        <v>36990000</v>
      </c>
      <c r="G5" s="112">
        <v>36990000</v>
      </c>
      <c r="H5" s="26">
        <v>-200</v>
      </c>
      <c r="I5" s="122">
        <f>IFERROR(E5-W5Q2FY26!E5,"OOS")</f>
        <v>0</v>
      </c>
    </row>
    <row r="6" spans="1:12" x14ac:dyDescent="0.2">
      <c r="A6" t="s">
        <v>133</v>
      </c>
      <c r="B6" s="83"/>
      <c r="C6" s="85">
        <v>15990000</v>
      </c>
      <c r="D6" s="87" t="s">
        <v>31</v>
      </c>
      <c r="E6" s="93">
        <v>12490000</v>
      </c>
      <c r="F6" s="120">
        <v>12490000</v>
      </c>
      <c r="G6" s="111">
        <v>15190000</v>
      </c>
      <c r="H6" s="26"/>
      <c r="I6" s="122">
        <f>IFERROR(E6-W5Q2FY26!E6,"OOS")</f>
        <v>0</v>
      </c>
    </row>
    <row r="7" spans="1:12" x14ac:dyDescent="0.2">
      <c r="A7" t="s">
        <v>134</v>
      </c>
      <c r="B7" s="71"/>
      <c r="C7" s="95">
        <v>19990000</v>
      </c>
      <c r="D7" s="119">
        <v>19690000</v>
      </c>
      <c r="E7" s="96">
        <v>19390000</v>
      </c>
      <c r="F7" s="90">
        <v>19590000</v>
      </c>
      <c r="G7" s="111">
        <v>19490000</v>
      </c>
      <c r="H7" s="26"/>
      <c r="I7" s="122">
        <f>IFERROR(E7-W5Q2FY26!E7,"OOS")</f>
        <v>0</v>
      </c>
    </row>
    <row r="8" spans="1:12" x14ac:dyDescent="0.2">
      <c r="A8" t="s">
        <v>135</v>
      </c>
      <c r="B8" s="3"/>
      <c r="C8" s="87">
        <v>23990000</v>
      </c>
      <c r="D8" s="105">
        <v>23690000</v>
      </c>
      <c r="E8" s="96">
        <v>22990000</v>
      </c>
      <c r="F8" s="90">
        <v>23590000</v>
      </c>
      <c r="G8" s="111">
        <v>23390000</v>
      </c>
      <c r="H8" s="26"/>
      <c r="I8" s="122">
        <f>IFERROR(E8-W5Q2FY26!E8,"OOS")</f>
        <v>0</v>
      </c>
    </row>
    <row r="9" spans="1:12" x14ac:dyDescent="0.2">
      <c r="A9" t="s">
        <v>136</v>
      </c>
      <c r="B9" s="25"/>
      <c r="C9" s="87">
        <v>25590000</v>
      </c>
      <c r="D9" s="106">
        <v>25590000</v>
      </c>
      <c r="E9" s="97" t="s">
        <v>31</v>
      </c>
      <c r="F9" s="90">
        <v>26590000</v>
      </c>
      <c r="G9" s="111">
        <v>24990000</v>
      </c>
      <c r="H9" s="26"/>
      <c r="I9" s="122" t="str">
        <f>IFERROR(E9-W5Q2FY26!E9,"OOS")</f>
        <v>OOS</v>
      </c>
    </row>
    <row r="10" spans="1:12" x14ac:dyDescent="0.2">
      <c r="A10" t="s">
        <v>137</v>
      </c>
      <c r="B10" s="3"/>
      <c r="C10" s="98">
        <v>31590000</v>
      </c>
      <c r="D10" s="107">
        <v>31490000</v>
      </c>
      <c r="E10" s="97" t="s">
        <v>31</v>
      </c>
      <c r="F10" s="90">
        <v>31490000</v>
      </c>
      <c r="G10" s="111">
        <v>31190000</v>
      </c>
      <c r="H10" s="26"/>
      <c r="I10" s="122" t="str">
        <f>IFERROR(E10-W5Q2FY26!E10,"OOS")</f>
        <v>OOS</v>
      </c>
    </row>
    <row r="11" spans="1:12" x14ac:dyDescent="0.2">
      <c r="A11" t="s">
        <v>102</v>
      </c>
      <c r="B11" s="25"/>
      <c r="C11" s="87">
        <v>16990000</v>
      </c>
      <c r="D11" s="105">
        <v>16790000</v>
      </c>
      <c r="E11" s="117">
        <v>16490000</v>
      </c>
      <c r="F11" s="91">
        <v>16790000</v>
      </c>
      <c r="G11" s="111">
        <v>16390000</v>
      </c>
      <c r="H11" s="26"/>
      <c r="I11" s="122">
        <f>IFERROR(E11-W5Q2FY26!E11,"OOS")</f>
        <v>0</v>
      </c>
    </row>
    <row r="12" spans="1:12" x14ac:dyDescent="0.2">
      <c r="A12" t="s">
        <v>103</v>
      </c>
      <c r="B12" s="25"/>
      <c r="C12" s="98">
        <v>19990000</v>
      </c>
      <c r="D12" s="87" t="s">
        <v>31</v>
      </c>
      <c r="E12" s="117" t="s">
        <v>31</v>
      </c>
      <c r="F12" s="91">
        <v>17690000</v>
      </c>
      <c r="G12" s="111">
        <v>18490000</v>
      </c>
      <c r="H12" s="26"/>
      <c r="I12" s="122" t="str">
        <f>IFERROR(E12-W5Q2FY26!E12,"OOS")</f>
        <v>OOS</v>
      </c>
    </row>
    <row r="13" spans="1:12" x14ac:dyDescent="0.2">
      <c r="A13" t="s">
        <v>40</v>
      </c>
      <c r="B13" s="25"/>
      <c r="C13" s="87">
        <v>13990000</v>
      </c>
      <c r="D13" s="107">
        <v>13890000</v>
      </c>
      <c r="E13" s="117">
        <v>13590000</v>
      </c>
      <c r="F13" s="90">
        <v>13890000</v>
      </c>
      <c r="G13" s="111">
        <v>12990000</v>
      </c>
      <c r="H13" s="26"/>
      <c r="I13" s="122">
        <f>IFERROR(E13-W5Q2FY26!E13,"OOS")</f>
        <v>0</v>
      </c>
    </row>
    <row r="14" spans="1:12" x14ac:dyDescent="0.2">
      <c r="A14" t="s">
        <v>37</v>
      </c>
      <c r="B14" s="3"/>
      <c r="C14" s="87">
        <v>12490000</v>
      </c>
      <c r="D14" s="121">
        <v>12290000</v>
      </c>
      <c r="E14" s="96">
        <v>11990000</v>
      </c>
      <c r="F14" s="90">
        <v>12290000</v>
      </c>
      <c r="G14" s="111">
        <v>11890000</v>
      </c>
      <c r="H14" s="26"/>
      <c r="I14" s="122">
        <f>IFERROR(E14-W5Q2FY26!E14,"OOS")</f>
        <v>0</v>
      </c>
    </row>
    <row r="15" spans="1:12" x14ac:dyDescent="0.2">
      <c r="A15" t="s">
        <v>138</v>
      </c>
      <c r="B15" s="25"/>
      <c r="C15" s="98">
        <v>11790000</v>
      </c>
      <c r="D15" s="107">
        <v>11790000</v>
      </c>
      <c r="E15" s="96">
        <v>11290000</v>
      </c>
      <c r="F15" s="90">
        <v>11790000</v>
      </c>
      <c r="G15" s="111">
        <v>11590000</v>
      </c>
      <c r="H15" s="26"/>
      <c r="I15" s="122">
        <f>IFERROR(E15-W5Q2FY26!E15,"OOS")</f>
        <v>-2000000</v>
      </c>
    </row>
    <row r="16" spans="1:12" x14ac:dyDescent="0.2">
      <c r="A16" t="s">
        <v>139</v>
      </c>
      <c r="B16" s="3"/>
      <c r="C16" s="107">
        <v>8490000</v>
      </c>
      <c r="D16" s="107">
        <v>8490000</v>
      </c>
      <c r="E16" s="96">
        <v>8490000</v>
      </c>
      <c r="F16" s="90">
        <v>8490000</v>
      </c>
      <c r="G16" s="112">
        <v>8290000</v>
      </c>
      <c r="H16" s="26">
        <v>-600</v>
      </c>
      <c r="I16" s="122">
        <f>IFERROR(E16-W5Q2FY26!E16,"OOS")</f>
        <v>-700000</v>
      </c>
      <c r="J16" t="s">
        <v>140</v>
      </c>
      <c r="K16" t="s">
        <v>147</v>
      </c>
      <c r="L16" s="35" t="b">
        <v>1</v>
      </c>
    </row>
    <row r="17" spans="1:12" x14ac:dyDescent="0.2">
      <c r="A17" t="s">
        <v>142</v>
      </c>
      <c r="B17" s="3"/>
      <c r="C17" s="98">
        <v>13690000</v>
      </c>
      <c r="D17" s="107">
        <v>13290000</v>
      </c>
      <c r="E17" s="117">
        <v>13290000</v>
      </c>
      <c r="F17" s="90">
        <v>13290000</v>
      </c>
      <c r="G17" s="111">
        <v>13190000</v>
      </c>
      <c r="H17" s="26"/>
      <c r="I17" s="122">
        <f>IFERROR(E17-W5Q2FY26!E17,"OOS")</f>
        <v>0</v>
      </c>
      <c r="J17" t="s">
        <v>2</v>
      </c>
      <c r="K17" t="s">
        <v>143</v>
      </c>
      <c r="L17" s="35" t="b">
        <v>1</v>
      </c>
    </row>
    <row r="18" spans="1:12" x14ac:dyDescent="0.2">
      <c r="A18" t="s">
        <v>144</v>
      </c>
      <c r="B18" s="25"/>
      <c r="C18" s="98">
        <v>19090000</v>
      </c>
      <c r="D18" s="107">
        <v>18990000</v>
      </c>
      <c r="E18" s="97">
        <v>18990000</v>
      </c>
      <c r="F18" s="90">
        <v>18990000</v>
      </c>
      <c r="G18" s="111">
        <v>18790000</v>
      </c>
      <c r="H18" s="79">
        <v>-200</v>
      </c>
      <c r="I18" s="122">
        <f>IFERROR(E18-W5Q2FY26!E18,"OOS")</f>
        <v>0</v>
      </c>
      <c r="J18" t="s">
        <v>6</v>
      </c>
      <c r="K18" t="s">
        <v>145</v>
      </c>
      <c r="L18" s="35" t="b">
        <v>1</v>
      </c>
    </row>
    <row r="19" spans="1:12" x14ac:dyDescent="0.2">
      <c r="A19" t="s">
        <v>146</v>
      </c>
      <c r="B19" s="25"/>
      <c r="C19" s="97" t="s">
        <v>31</v>
      </c>
      <c r="D19" s="107">
        <v>28490000</v>
      </c>
      <c r="E19" s="97" t="s">
        <v>31</v>
      </c>
      <c r="F19" s="91" t="s">
        <v>31</v>
      </c>
      <c r="G19" s="113" t="s">
        <v>31</v>
      </c>
      <c r="H19" s="26"/>
      <c r="I19" s="122" t="str">
        <f>IFERROR(E19-W5Q2FY26!E19,"OOS")</f>
        <v>OOS</v>
      </c>
      <c r="J19" t="s">
        <v>3</v>
      </c>
      <c r="K19" t="s">
        <v>141</v>
      </c>
      <c r="L19" s="35" t="b">
        <v>1</v>
      </c>
    </row>
    <row r="20" spans="1:12" x14ac:dyDescent="0.2">
      <c r="A20" t="s">
        <v>148</v>
      </c>
      <c r="B20" s="3"/>
      <c r="C20" s="97" t="s">
        <v>31</v>
      </c>
      <c r="D20" s="87">
        <v>36290000</v>
      </c>
      <c r="E20" s="97" t="s">
        <v>31</v>
      </c>
      <c r="F20" s="113" t="s">
        <v>31</v>
      </c>
      <c r="G20" s="113" t="s">
        <v>31</v>
      </c>
      <c r="H20" s="26"/>
      <c r="I20" s="122" t="str">
        <f>IFERROR(E20-W5Q2FY26!E20,"OOS")</f>
        <v>OOS</v>
      </c>
      <c r="J20" t="s">
        <v>149</v>
      </c>
      <c r="K20" t="s">
        <v>150</v>
      </c>
      <c r="L20" s="35" t="b">
        <v>1</v>
      </c>
    </row>
    <row r="21" spans="1:12" x14ac:dyDescent="0.2">
      <c r="A21" t="s">
        <v>151</v>
      </c>
      <c r="B21" s="3"/>
      <c r="C21" s="87">
        <v>29490000</v>
      </c>
      <c r="D21" s="105">
        <v>29190000</v>
      </c>
      <c r="E21" s="100">
        <v>28990000</v>
      </c>
      <c r="F21" s="90">
        <v>29190000</v>
      </c>
      <c r="G21" s="113">
        <v>28990000</v>
      </c>
      <c r="H21" s="26"/>
      <c r="I21" s="122">
        <f>IFERROR(E21-W5Q2FY26!E21,"OOS")</f>
        <v>0</v>
      </c>
    </row>
    <row r="22" spans="1:12" x14ac:dyDescent="0.2">
      <c r="A22" t="s">
        <v>152</v>
      </c>
      <c r="B22" s="3"/>
      <c r="C22" s="98">
        <v>38990000</v>
      </c>
      <c r="D22" s="110">
        <v>38590000</v>
      </c>
      <c r="E22" s="97">
        <v>38990000</v>
      </c>
      <c r="F22" s="91">
        <v>38990000</v>
      </c>
      <c r="G22" s="113">
        <v>38990000</v>
      </c>
      <c r="H22" s="26"/>
      <c r="I22" s="122">
        <f>IFERROR(E22-W5Q2FY26!E22,"OOS")</f>
        <v>0</v>
      </c>
    </row>
    <row r="23" spans="1:12" x14ac:dyDescent="0.2">
      <c r="A23" t="s">
        <v>153</v>
      </c>
      <c r="B23" s="25"/>
      <c r="C23" s="98">
        <v>6390000</v>
      </c>
      <c r="D23" s="107">
        <v>6290000</v>
      </c>
      <c r="E23" s="96">
        <v>6190000</v>
      </c>
      <c r="F23" s="90">
        <v>6290000</v>
      </c>
      <c r="G23" s="124">
        <v>6290000</v>
      </c>
      <c r="H23" s="26">
        <v>-300</v>
      </c>
      <c r="I23" s="122">
        <f>IFERROR(E23-W5Q2FY26!E23,"OOS")</f>
        <v>-300000</v>
      </c>
    </row>
    <row r="24" spans="1:12" x14ac:dyDescent="0.2">
      <c r="A24" t="s">
        <v>154</v>
      </c>
      <c r="B24" s="25"/>
      <c r="C24" s="98">
        <v>7890000</v>
      </c>
      <c r="D24" s="107">
        <v>7690000</v>
      </c>
      <c r="E24" s="96">
        <v>7790000</v>
      </c>
      <c r="F24" s="90">
        <v>7690000</v>
      </c>
      <c r="G24" s="112">
        <v>7690000</v>
      </c>
      <c r="H24" s="123">
        <v>-600</v>
      </c>
      <c r="I24" s="122">
        <f>IFERROR(E24-W5Q2FY26!E24,"OOS")</f>
        <v>-200000</v>
      </c>
    </row>
    <row r="25" spans="1:12" x14ac:dyDescent="0.2">
      <c r="A25" t="s">
        <v>155</v>
      </c>
      <c r="B25" s="25"/>
      <c r="C25" s="98">
        <v>7290000</v>
      </c>
      <c r="D25" s="107">
        <v>7290000</v>
      </c>
      <c r="E25" s="96">
        <v>6990000</v>
      </c>
      <c r="F25" s="90">
        <v>7290000</v>
      </c>
      <c r="G25" s="112">
        <v>7090000</v>
      </c>
      <c r="H25" s="26">
        <v>-600</v>
      </c>
      <c r="I25" s="122">
        <f>IFERROR(E25-W5Q2FY26!E25,"OOS")</f>
        <v>-400000</v>
      </c>
    </row>
    <row r="26" spans="1:12" x14ac:dyDescent="0.2">
      <c r="A26" t="s">
        <v>156</v>
      </c>
      <c r="B26" s="25"/>
      <c r="C26" s="87" t="s">
        <v>31</v>
      </c>
      <c r="D26" s="107">
        <v>8790000</v>
      </c>
      <c r="E26" s="96">
        <v>8590000</v>
      </c>
      <c r="F26" s="90">
        <v>8990000</v>
      </c>
      <c r="G26" s="112">
        <v>8690000</v>
      </c>
      <c r="H26" s="26">
        <v>-300</v>
      </c>
      <c r="I26" s="122">
        <f>IFERROR(E26-W5Q2FY26!E26,"OOS")</f>
        <v>-400000</v>
      </c>
    </row>
    <row r="27" spans="1:12" x14ac:dyDescent="0.2">
      <c r="A27" t="s">
        <v>157</v>
      </c>
      <c r="B27" s="3"/>
      <c r="C27" s="98">
        <v>9190000</v>
      </c>
      <c r="D27" s="105">
        <v>11190000</v>
      </c>
      <c r="E27" s="96">
        <v>8990000</v>
      </c>
      <c r="F27" s="90">
        <v>9190000</v>
      </c>
      <c r="G27" s="111">
        <v>8990000</v>
      </c>
      <c r="H27" s="26">
        <v>-2000</v>
      </c>
      <c r="I27" s="122">
        <f>IFERROR(E27-W5Q2FY26!E27,"OOS")</f>
        <v>-1700000</v>
      </c>
    </row>
    <row r="28" spans="1:12" x14ac:dyDescent="0.2">
      <c r="A28" t="s">
        <v>158</v>
      </c>
      <c r="B28" s="3"/>
      <c r="C28" s="98" t="s">
        <v>31</v>
      </c>
      <c r="D28" s="107">
        <v>12190000</v>
      </c>
      <c r="E28" s="96">
        <v>11990000</v>
      </c>
      <c r="F28" s="90">
        <v>12190000</v>
      </c>
      <c r="G28" s="111">
        <v>11990000</v>
      </c>
      <c r="H28" s="26">
        <v>-2000</v>
      </c>
      <c r="I28" s="122">
        <f>IFERROR(E28-W5Q2FY26!E28,"OOS")</f>
        <v>-2000000</v>
      </c>
    </row>
    <row r="29" spans="1:12" x14ac:dyDescent="0.2">
      <c r="A29" t="s">
        <v>159</v>
      </c>
      <c r="B29" s="3"/>
      <c r="C29" s="98">
        <v>10090000</v>
      </c>
      <c r="D29" s="107">
        <v>9990000</v>
      </c>
      <c r="E29" s="96">
        <v>9690000</v>
      </c>
      <c r="F29" s="90">
        <v>9990000</v>
      </c>
      <c r="G29" s="111">
        <v>9990000</v>
      </c>
      <c r="H29" s="26">
        <v>-2000</v>
      </c>
      <c r="I29" s="122">
        <f>IFERROR(E29-W5Q2FY26!E29,"OOS")</f>
        <v>-1800000</v>
      </c>
    </row>
    <row r="30" spans="1:12" x14ac:dyDescent="0.2">
      <c r="A30" t="s">
        <v>160</v>
      </c>
      <c r="B30" s="3"/>
      <c r="C30" s="98">
        <v>13090000</v>
      </c>
      <c r="D30" s="107">
        <v>12990000</v>
      </c>
      <c r="E30" s="96">
        <v>12490000</v>
      </c>
      <c r="F30" s="90">
        <v>12990000</v>
      </c>
      <c r="G30" s="111">
        <v>12990000</v>
      </c>
      <c r="H30" s="26">
        <v>-2000</v>
      </c>
      <c r="I30" s="122">
        <f>IFERROR(E30-W5Q2FY26!E30,"OOS")</f>
        <v>-2000000</v>
      </c>
    </row>
    <row r="31" spans="1:12" x14ac:dyDescent="0.2">
      <c r="A31" t="s">
        <v>161</v>
      </c>
      <c r="B31" s="25"/>
      <c r="C31" s="87">
        <v>23490000</v>
      </c>
      <c r="D31" s="105">
        <v>22990000</v>
      </c>
      <c r="E31" s="97">
        <v>22490000</v>
      </c>
      <c r="F31" s="91">
        <v>22990000</v>
      </c>
      <c r="G31" s="111">
        <v>22990000</v>
      </c>
      <c r="H31" s="26"/>
      <c r="I31" s="122">
        <f>IFERROR(E31-W5Q2FY26!E31,"OOS")</f>
        <v>0</v>
      </c>
    </row>
    <row r="32" spans="1:12" x14ac:dyDescent="0.2">
      <c r="A32" t="s">
        <v>120</v>
      </c>
      <c r="B32" s="3"/>
      <c r="C32" s="87">
        <v>4890000</v>
      </c>
      <c r="D32" s="105">
        <v>4990000</v>
      </c>
      <c r="E32" s="117" t="s">
        <v>31</v>
      </c>
      <c r="F32" s="91">
        <v>4950000</v>
      </c>
      <c r="G32" s="111">
        <v>5590000</v>
      </c>
      <c r="H32" s="26"/>
      <c r="I32" s="122" t="str">
        <f>IFERROR(E32-W5Q2FY26!E32,"OOS")</f>
        <v>OOS</v>
      </c>
      <c r="J32" s="84"/>
    </row>
    <row r="33" spans="1:9" x14ac:dyDescent="0.2">
      <c r="A33" t="s">
        <v>162</v>
      </c>
      <c r="B33" s="3"/>
      <c r="C33" s="98">
        <v>4290000</v>
      </c>
      <c r="D33" s="107">
        <v>4290000</v>
      </c>
      <c r="E33" s="96">
        <v>4390000</v>
      </c>
      <c r="F33" s="90">
        <v>4290000</v>
      </c>
      <c r="G33" s="112">
        <v>4290000</v>
      </c>
      <c r="H33" s="26">
        <v>-600</v>
      </c>
      <c r="I33" s="122">
        <f>IFERROR(E33-W5Q2FY26!E33,"OOS")</f>
        <v>-100000</v>
      </c>
    </row>
    <row r="34" spans="1:9" x14ac:dyDescent="0.2">
      <c r="A34" t="s">
        <v>163</v>
      </c>
      <c r="B34" s="3"/>
      <c r="C34" s="98">
        <v>2990000</v>
      </c>
      <c r="D34" s="107">
        <v>2990000</v>
      </c>
      <c r="E34" s="96">
        <v>2990000</v>
      </c>
      <c r="F34" s="90">
        <v>2990000</v>
      </c>
      <c r="G34" s="112">
        <v>2990000</v>
      </c>
      <c r="H34" s="26">
        <v>-400</v>
      </c>
      <c r="I34" s="122">
        <f>IFERROR(E34-W5Q2FY26!E34,"OOS")</f>
        <v>-400000</v>
      </c>
    </row>
    <row r="35" spans="1:9" x14ac:dyDescent="0.2">
      <c r="A35" t="s">
        <v>164</v>
      </c>
      <c r="B35" s="3"/>
      <c r="C35" s="98">
        <v>6490000</v>
      </c>
      <c r="D35" s="107">
        <v>6490000</v>
      </c>
      <c r="E35" s="93">
        <v>6290000</v>
      </c>
      <c r="F35" s="90">
        <v>6490000</v>
      </c>
      <c r="G35" s="112">
        <v>6490000</v>
      </c>
      <c r="H35" s="26">
        <v>-600</v>
      </c>
      <c r="I35" s="122">
        <f>IFERROR(E35-W5Q2FY26!E35,"OOS")</f>
        <v>-100000</v>
      </c>
    </row>
    <row r="36" spans="1:9" x14ac:dyDescent="0.2">
      <c r="A36" t="s">
        <v>165</v>
      </c>
      <c r="B36" s="25"/>
      <c r="C36" s="87">
        <v>19690000</v>
      </c>
      <c r="D36" s="105">
        <v>19690000</v>
      </c>
      <c r="E36" s="102"/>
      <c r="F36" s="91">
        <v>19690000</v>
      </c>
      <c r="G36" s="111">
        <v>18990000</v>
      </c>
      <c r="H36" s="26"/>
      <c r="I36" s="122">
        <f>IFERROR(E36-W5Q2FY26!E36,"OOS")</f>
        <v>0</v>
      </c>
    </row>
    <row r="37" spans="1:9" x14ac:dyDescent="0.2">
      <c r="A37" t="s">
        <v>166</v>
      </c>
      <c r="B37" s="3"/>
      <c r="C37" s="87">
        <v>23990000</v>
      </c>
      <c r="D37" s="105">
        <v>23990000</v>
      </c>
      <c r="E37" s="102"/>
      <c r="F37" s="91">
        <v>23990000</v>
      </c>
      <c r="G37" s="111">
        <v>23690000</v>
      </c>
      <c r="H37" s="26"/>
      <c r="I37" s="122">
        <f>IFERROR(E37-W5Q2FY26!E37,"OOS")</f>
        <v>0</v>
      </c>
    </row>
    <row r="38" spans="1:9" x14ac:dyDescent="0.2">
      <c r="A38" t="s">
        <v>167</v>
      </c>
      <c r="B38" s="25"/>
      <c r="C38" s="87">
        <v>28990000</v>
      </c>
      <c r="D38" s="105">
        <v>28990000</v>
      </c>
      <c r="E38" s="102"/>
      <c r="F38" s="91">
        <v>28990000</v>
      </c>
      <c r="G38" s="111">
        <v>28590000</v>
      </c>
      <c r="H38" s="26"/>
      <c r="I38" s="122">
        <f>IFERROR(E38-W5Q2FY26!E38,"OOS")</f>
        <v>0</v>
      </c>
    </row>
    <row r="39" spans="1:9" x14ac:dyDescent="0.2">
      <c r="A39" t="s">
        <v>168</v>
      </c>
      <c r="B39" s="25"/>
      <c r="C39" s="87" t="s">
        <v>31</v>
      </c>
      <c r="D39" s="87" t="s">
        <v>31</v>
      </c>
      <c r="E39" s="102"/>
      <c r="F39" s="91">
        <v>38590000</v>
      </c>
      <c r="G39" s="111">
        <v>38390000</v>
      </c>
      <c r="H39" s="26"/>
      <c r="I39" s="122">
        <f>IFERROR(E39-W5Q2FY26!E39,"OOS")</f>
        <v>0</v>
      </c>
    </row>
    <row r="40" spans="1:9" x14ac:dyDescent="0.2">
      <c r="A40" t="s">
        <v>169</v>
      </c>
      <c r="B40" s="25"/>
      <c r="C40" s="87">
        <v>41890000</v>
      </c>
      <c r="D40" s="107">
        <v>40690000</v>
      </c>
      <c r="E40" s="102"/>
      <c r="F40" s="91">
        <v>41990000</v>
      </c>
      <c r="G40" s="111">
        <v>41990000</v>
      </c>
      <c r="H40" s="26"/>
      <c r="I40" s="122">
        <f>IFERROR(E40-W5Q2FY26!E40,"OOS")</f>
        <v>0</v>
      </c>
    </row>
    <row r="41" spans="1:9" x14ac:dyDescent="0.2">
      <c r="A41" t="s">
        <v>170</v>
      </c>
      <c r="B41" s="25"/>
      <c r="C41" s="87" t="s">
        <v>31</v>
      </c>
      <c r="D41" s="105">
        <v>63990000</v>
      </c>
      <c r="E41" s="102"/>
      <c r="F41" s="91">
        <v>63990000</v>
      </c>
      <c r="G41" s="111">
        <v>63990000</v>
      </c>
      <c r="I41" s="122">
        <f>IFERROR(E41-W5Q2FY26!E41,"OOS")</f>
        <v>0</v>
      </c>
    </row>
    <row r="42" spans="1:9" x14ac:dyDescent="0.2">
      <c r="C42" s="60"/>
      <c r="D42" s="60"/>
    </row>
    <row r="43" spans="1:9" x14ac:dyDescent="0.2">
      <c r="C43" s="60"/>
      <c r="D43" s="60"/>
    </row>
    <row r="44" spans="1:9" x14ac:dyDescent="0.2">
      <c r="C44" s="60"/>
      <c r="D44" s="60"/>
    </row>
    <row r="45" spans="1:9" x14ac:dyDescent="0.2">
      <c r="C45" s="60"/>
      <c r="D45" s="60"/>
    </row>
    <row r="46" spans="1:9" x14ac:dyDescent="0.2">
      <c r="C46" s="60"/>
      <c r="D46" s="60"/>
    </row>
    <row r="47" spans="1:9" x14ac:dyDescent="0.2">
      <c r="C47" s="60"/>
      <c r="D47" s="60"/>
    </row>
    <row r="48" spans="1:9"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conditionalFormatting sqref="E2:E41">
    <cfRule type="expression" dxfId="90" priority="2">
      <formula>$I2=0</formula>
    </cfRule>
  </conditionalFormatting>
  <conditionalFormatting sqref="E2:E1000">
    <cfRule type="expression" dxfId="89" priority="1">
      <formula>AND($I2&lt;&gt;0,$I2&lt;&gt;"")</formula>
    </cfRule>
  </conditionalFormatting>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FD42E897-79AE-4241-8DF8-D739F465AC9B}">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1AC3-E67B-B941-8E5E-99A5742A7D5E}">
  <dimension ref="A1:L153"/>
  <sheetViews>
    <sheetView zoomScale="112" zoomScaleNormal="140" workbookViewId="0">
      <pane xSplit="2" ySplit="1" topLeftCell="C1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style="6" customWidth="1"/>
    <col min="6" max="6" width="14.33203125" customWidth="1"/>
    <col min="7" max="7" width="13" customWidth="1"/>
    <col min="8" max="8" width="13.5" customWidth="1"/>
    <col min="9" max="9" width="11.33203125" style="122" bestFit="1" customWidth="1"/>
  </cols>
  <sheetData>
    <row r="1" spans="1:12" x14ac:dyDescent="0.2">
      <c r="B1" s="47" t="s">
        <v>1</v>
      </c>
      <c r="C1" s="81" t="s">
        <v>0</v>
      </c>
      <c r="D1" s="81" t="s">
        <v>2</v>
      </c>
      <c r="E1" s="116" t="s">
        <v>6</v>
      </c>
      <c r="F1" s="82" t="s">
        <v>3</v>
      </c>
      <c r="G1" s="82" t="s">
        <v>100</v>
      </c>
    </row>
    <row r="2" spans="1:12" x14ac:dyDescent="0.2">
      <c r="A2" t="s">
        <v>129</v>
      </c>
      <c r="B2" s="83"/>
      <c r="C2" s="85">
        <v>24990000</v>
      </c>
      <c r="D2" s="104">
        <v>24990000</v>
      </c>
      <c r="E2" s="117">
        <v>24190000</v>
      </c>
      <c r="F2" s="88">
        <v>24390000</v>
      </c>
      <c r="G2" s="112">
        <v>24190000</v>
      </c>
      <c r="H2">
        <v>-100</v>
      </c>
      <c r="I2" s="122">
        <f>IFERROR(E2-W6Q2FY26!E2,"OOS")</f>
        <v>0</v>
      </c>
    </row>
    <row r="3" spans="1:12" x14ac:dyDescent="0.2">
      <c r="A3" t="s">
        <v>130</v>
      </c>
      <c r="B3" s="83"/>
      <c r="C3" s="85">
        <v>24990000</v>
      </c>
      <c r="D3" s="104">
        <v>25290000</v>
      </c>
      <c r="E3" s="117">
        <v>24390000</v>
      </c>
      <c r="F3" s="90">
        <v>24990000</v>
      </c>
      <c r="G3" s="112">
        <v>24890000</v>
      </c>
      <c r="H3" s="26">
        <v>-100</v>
      </c>
      <c r="I3" s="122">
        <f>IFERROR(E3-W6Q2FY26!E3,"OOS")</f>
        <v>0</v>
      </c>
    </row>
    <row r="4" spans="1:12" x14ac:dyDescent="0.2">
      <c r="A4" t="s">
        <v>131</v>
      </c>
      <c r="B4" s="83"/>
      <c r="C4" s="86">
        <v>33590000</v>
      </c>
      <c r="D4" s="103">
        <v>33590000</v>
      </c>
      <c r="E4" s="117">
        <v>32790000</v>
      </c>
      <c r="F4" s="91">
        <v>33290000</v>
      </c>
      <c r="G4" s="112">
        <v>33290000</v>
      </c>
      <c r="H4" s="26">
        <v>-700</v>
      </c>
      <c r="I4" s="122">
        <f>IFERROR(E4-W6Q2FY26!E4,"OOS")</f>
        <v>0</v>
      </c>
    </row>
    <row r="5" spans="1:12" x14ac:dyDescent="0.2">
      <c r="A5" t="s">
        <v>132</v>
      </c>
      <c r="B5" s="83"/>
      <c r="C5" s="86">
        <v>37290000</v>
      </c>
      <c r="D5" s="104">
        <v>37290000</v>
      </c>
      <c r="E5" s="93">
        <v>36490000</v>
      </c>
      <c r="F5" s="91">
        <v>36990000</v>
      </c>
      <c r="G5" s="111">
        <v>36990000</v>
      </c>
      <c r="H5" s="26"/>
      <c r="I5" s="122">
        <f>IFERROR(E5-W6Q2FY26!E5,"OOS")</f>
        <v>0</v>
      </c>
    </row>
    <row r="6" spans="1:12" x14ac:dyDescent="0.2">
      <c r="A6" t="s">
        <v>133</v>
      </c>
      <c r="B6" s="83"/>
      <c r="C6" s="85">
        <v>15990000</v>
      </c>
      <c r="D6" s="87" t="s">
        <v>31</v>
      </c>
      <c r="E6" s="93">
        <v>12490000</v>
      </c>
      <c r="F6" s="94">
        <v>12490000</v>
      </c>
      <c r="G6" s="111">
        <v>15190000</v>
      </c>
      <c r="H6" s="26"/>
      <c r="I6" s="122">
        <f>IFERROR(E6-W6Q2FY26!E6,"OOS")</f>
        <v>0</v>
      </c>
    </row>
    <row r="7" spans="1:12" x14ac:dyDescent="0.2">
      <c r="A7" t="s">
        <v>134</v>
      </c>
      <c r="B7" s="71"/>
      <c r="C7" s="95">
        <v>19990000</v>
      </c>
      <c r="D7" s="109">
        <v>19590000</v>
      </c>
      <c r="E7" s="96">
        <v>19390000</v>
      </c>
      <c r="F7" s="91">
        <v>19590000</v>
      </c>
      <c r="G7" s="111">
        <v>19490000</v>
      </c>
      <c r="H7" s="26"/>
      <c r="I7" s="122">
        <f>IFERROR(E7-W6Q2FY26!E7,"OOS")</f>
        <v>0</v>
      </c>
    </row>
    <row r="8" spans="1:12" x14ac:dyDescent="0.2">
      <c r="A8" t="s">
        <v>135</v>
      </c>
      <c r="B8" s="3"/>
      <c r="C8" s="87">
        <v>23990000</v>
      </c>
      <c r="D8" s="105">
        <v>23590000</v>
      </c>
      <c r="E8" s="96">
        <v>22990000</v>
      </c>
      <c r="F8" s="91">
        <v>23590000</v>
      </c>
      <c r="G8" s="111">
        <v>23390000</v>
      </c>
      <c r="H8" s="26"/>
      <c r="I8" s="122">
        <f>IFERROR(E8-W6Q2FY26!E8,"OOS")</f>
        <v>0</v>
      </c>
    </row>
    <row r="9" spans="1:12" x14ac:dyDescent="0.2">
      <c r="A9" t="s">
        <v>136</v>
      </c>
      <c r="B9" s="25"/>
      <c r="C9" s="87">
        <v>25590000</v>
      </c>
      <c r="D9" s="106">
        <v>25590000</v>
      </c>
      <c r="E9" s="97" t="s">
        <v>31</v>
      </c>
      <c r="F9" s="91">
        <v>26590000</v>
      </c>
      <c r="G9" s="111">
        <v>24990000</v>
      </c>
      <c r="H9" s="26"/>
      <c r="I9" s="122" t="str">
        <f>IFERROR(E9-W6Q2FY26!E9,"OOS")</f>
        <v>OOS</v>
      </c>
    </row>
    <row r="10" spans="1:12" x14ac:dyDescent="0.2">
      <c r="A10" t="s">
        <v>137</v>
      </c>
      <c r="B10" s="3"/>
      <c r="C10" s="87">
        <v>31590000</v>
      </c>
      <c r="D10" s="105">
        <v>31490000</v>
      </c>
      <c r="E10" s="97" t="s">
        <v>31</v>
      </c>
      <c r="F10" s="90">
        <v>31590000</v>
      </c>
      <c r="G10" s="111">
        <v>31190000</v>
      </c>
      <c r="H10" s="26"/>
      <c r="I10" s="122" t="str">
        <f>IFERROR(E10-W6Q2FY26!E10,"OOS")</f>
        <v>OOS</v>
      </c>
    </row>
    <row r="11" spans="1:12" x14ac:dyDescent="0.2">
      <c r="A11" t="s">
        <v>102</v>
      </c>
      <c r="B11" s="25"/>
      <c r="C11" s="87">
        <v>16990000</v>
      </c>
      <c r="D11" s="105">
        <v>16790000</v>
      </c>
      <c r="E11" s="117">
        <v>16490000</v>
      </c>
      <c r="F11" s="91">
        <v>16790000</v>
      </c>
      <c r="G11" s="111">
        <v>16390000</v>
      </c>
      <c r="H11" s="26"/>
      <c r="I11" s="122">
        <f>IFERROR(E11-W6Q2FY26!E11,"OOS")</f>
        <v>0</v>
      </c>
    </row>
    <row r="12" spans="1:12" x14ac:dyDescent="0.2">
      <c r="A12" t="s">
        <v>103</v>
      </c>
      <c r="B12" s="25"/>
      <c r="C12" s="87">
        <v>19990000</v>
      </c>
      <c r="D12" s="87" t="s">
        <v>31</v>
      </c>
      <c r="E12" s="117" t="s">
        <v>31</v>
      </c>
      <c r="F12" s="91">
        <v>17690000</v>
      </c>
      <c r="G12" s="111">
        <v>18490000</v>
      </c>
      <c r="H12" s="26"/>
      <c r="I12" s="122" t="str">
        <f>IFERROR(E12-W6Q2FY26!E12,"OOS")</f>
        <v>OOS</v>
      </c>
    </row>
    <row r="13" spans="1:12" x14ac:dyDescent="0.2">
      <c r="A13" t="s">
        <v>40</v>
      </c>
      <c r="B13" s="25"/>
      <c r="C13" s="87">
        <v>13990000</v>
      </c>
      <c r="D13" s="107">
        <v>13290000</v>
      </c>
      <c r="E13" s="117">
        <v>13590000</v>
      </c>
      <c r="F13" s="91">
        <v>13890000</v>
      </c>
      <c r="G13" s="111">
        <v>12990000</v>
      </c>
      <c r="H13" s="26"/>
      <c r="I13" s="122">
        <f>IFERROR(E13-W6Q2FY26!E13,"OOS")</f>
        <v>0</v>
      </c>
    </row>
    <row r="14" spans="1:12" x14ac:dyDescent="0.2">
      <c r="A14" t="s">
        <v>37</v>
      </c>
      <c r="B14" s="3"/>
      <c r="C14" s="87">
        <v>12490000</v>
      </c>
      <c r="D14" s="108">
        <v>12290000</v>
      </c>
      <c r="E14" s="96">
        <v>11990000</v>
      </c>
      <c r="F14" s="91">
        <v>12290000</v>
      </c>
      <c r="G14" s="111">
        <v>11890000</v>
      </c>
      <c r="H14" s="26"/>
      <c r="I14" s="122">
        <f>IFERROR(E14-W6Q2FY26!E14,"OOS")</f>
        <v>0</v>
      </c>
    </row>
    <row r="15" spans="1:12" x14ac:dyDescent="0.2">
      <c r="A15" t="s">
        <v>138</v>
      </c>
      <c r="B15" s="25"/>
      <c r="C15" s="87">
        <v>11790000</v>
      </c>
      <c r="D15" s="105">
        <v>11790000</v>
      </c>
      <c r="E15" s="96">
        <v>11290000</v>
      </c>
      <c r="F15" s="91">
        <v>11790000</v>
      </c>
      <c r="G15" s="111">
        <v>11590000</v>
      </c>
      <c r="H15" s="26"/>
      <c r="I15" s="122">
        <f>IFERROR(E15-W6Q2FY26!E15,"OOS")</f>
        <v>0</v>
      </c>
    </row>
    <row r="16" spans="1:12" x14ac:dyDescent="0.2">
      <c r="A16" t="s">
        <v>139</v>
      </c>
      <c r="B16" s="3"/>
      <c r="C16" s="105">
        <v>8490000</v>
      </c>
      <c r="D16" s="105">
        <v>8490000</v>
      </c>
      <c r="E16" s="96">
        <v>8490000</v>
      </c>
      <c r="F16" s="91">
        <v>8490000</v>
      </c>
      <c r="G16" s="111">
        <v>8290000</v>
      </c>
      <c r="H16" s="26"/>
      <c r="I16" s="122">
        <f>IFERROR(E16-W6Q2FY26!E16,"OOS")</f>
        <v>0</v>
      </c>
      <c r="J16" t="s">
        <v>140</v>
      </c>
      <c r="K16" t="s">
        <v>147</v>
      </c>
      <c r="L16" s="35" t="b">
        <v>1</v>
      </c>
    </row>
    <row r="17" spans="1:12" x14ac:dyDescent="0.2">
      <c r="A17" t="s">
        <v>142</v>
      </c>
      <c r="B17" s="3"/>
      <c r="C17" s="98">
        <v>13290000</v>
      </c>
      <c r="D17" s="107">
        <v>13290000</v>
      </c>
      <c r="E17" s="117">
        <v>13290000</v>
      </c>
      <c r="F17" s="91">
        <v>13290000</v>
      </c>
      <c r="G17" s="112">
        <v>12990000</v>
      </c>
      <c r="H17" s="26">
        <v>-300</v>
      </c>
      <c r="I17" s="122">
        <f>IFERROR(E17-W6Q2FY26!E17,"OOS")</f>
        <v>0</v>
      </c>
      <c r="J17" t="s">
        <v>2</v>
      </c>
      <c r="K17" t="s">
        <v>143</v>
      </c>
      <c r="L17" s="35" t="b">
        <v>1</v>
      </c>
    </row>
    <row r="18" spans="1:12" x14ac:dyDescent="0.2">
      <c r="A18" t="s">
        <v>144</v>
      </c>
      <c r="B18" s="25"/>
      <c r="C18" s="87">
        <v>19090000</v>
      </c>
      <c r="D18" s="105">
        <v>18990000</v>
      </c>
      <c r="E18" s="97">
        <v>18990000</v>
      </c>
      <c r="F18" s="91">
        <v>18990000</v>
      </c>
      <c r="G18" s="111">
        <v>18790000</v>
      </c>
      <c r="H18" s="79"/>
      <c r="I18" s="122">
        <f>IFERROR(E18-W6Q2FY26!E18,"OOS")</f>
        <v>0</v>
      </c>
      <c r="J18" t="s">
        <v>6</v>
      </c>
      <c r="K18" t="s">
        <v>145</v>
      </c>
      <c r="L18" s="35" t="b">
        <v>1</v>
      </c>
    </row>
    <row r="19" spans="1:12" x14ac:dyDescent="0.2">
      <c r="A19" t="s">
        <v>146</v>
      </c>
      <c r="B19" s="25"/>
      <c r="C19" s="97" t="s">
        <v>31</v>
      </c>
      <c r="D19" s="107">
        <v>28490000</v>
      </c>
      <c r="E19" s="97" t="s">
        <v>31</v>
      </c>
      <c r="F19" s="91" t="s">
        <v>31</v>
      </c>
      <c r="G19" s="113" t="s">
        <v>31</v>
      </c>
      <c r="H19" s="26"/>
      <c r="I19" s="122" t="str">
        <f>IFERROR(E19-W6Q2FY26!E19,"OOS")</f>
        <v>OOS</v>
      </c>
      <c r="J19" t="s">
        <v>3</v>
      </c>
      <c r="K19" t="s">
        <v>141</v>
      </c>
      <c r="L19" s="35" t="b">
        <v>1</v>
      </c>
    </row>
    <row r="20" spans="1:12" x14ac:dyDescent="0.2">
      <c r="A20" t="s">
        <v>148</v>
      </c>
      <c r="B20" s="3"/>
      <c r="C20" s="97" t="s">
        <v>31</v>
      </c>
      <c r="D20" s="97" t="s">
        <v>31</v>
      </c>
      <c r="E20" s="97" t="s">
        <v>31</v>
      </c>
      <c r="F20" s="113" t="s">
        <v>31</v>
      </c>
      <c r="G20" s="113" t="s">
        <v>31</v>
      </c>
      <c r="H20" s="26"/>
      <c r="I20" s="122" t="str">
        <f>IFERROR(E20-W6Q2FY26!E20,"OOS")</f>
        <v>OOS</v>
      </c>
      <c r="J20" t="s">
        <v>149</v>
      </c>
      <c r="K20" t="s">
        <v>150</v>
      </c>
      <c r="L20" s="35" t="b">
        <v>1</v>
      </c>
    </row>
    <row r="21" spans="1:12" x14ac:dyDescent="0.2">
      <c r="A21" t="s">
        <v>151</v>
      </c>
      <c r="B21" s="3"/>
      <c r="C21" s="87">
        <v>29490000</v>
      </c>
      <c r="D21" s="105">
        <v>29190000</v>
      </c>
      <c r="E21" s="100">
        <v>28990000</v>
      </c>
      <c r="F21" s="91">
        <v>29190000</v>
      </c>
      <c r="G21" s="113">
        <v>28990000</v>
      </c>
      <c r="H21" s="26"/>
      <c r="I21" s="122">
        <f>IFERROR(E21-W6Q2FY26!E21,"OOS")</f>
        <v>0</v>
      </c>
    </row>
    <row r="22" spans="1:12" x14ac:dyDescent="0.2">
      <c r="A22" t="s">
        <v>152</v>
      </c>
      <c r="B22" s="3"/>
      <c r="C22" s="87">
        <v>38990000</v>
      </c>
      <c r="D22" s="110">
        <v>38590000</v>
      </c>
      <c r="E22" s="97">
        <v>38990000</v>
      </c>
      <c r="F22" s="91">
        <v>38990000</v>
      </c>
      <c r="G22" s="113">
        <v>38990000</v>
      </c>
      <c r="H22" s="26"/>
      <c r="I22" s="122">
        <f>IFERROR(E22-W6Q2FY26!E22,"OOS")</f>
        <v>0</v>
      </c>
    </row>
    <row r="23" spans="1:12" x14ac:dyDescent="0.2">
      <c r="A23" t="s">
        <v>153</v>
      </c>
      <c r="B23" s="25"/>
      <c r="C23" s="87">
        <v>6290000</v>
      </c>
      <c r="D23" s="105">
        <v>6290000</v>
      </c>
      <c r="E23" s="96">
        <v>6190000</v>
      </c>
      <c r="F23" s="91">
        <v>6290000</v>
      </c>
      <c r="G23" s="113">
        <v>6290000</v>
      </c>
      <c r="H23" s="26"/>
      <c r="I23" s="122">
        <f>IFERROR(E23-W6Q2FY26!E23,"OOS")</f>
        <v>0</v>
      </c>
    </row>
    <row r="24" spans="1:12" x14ac:dyDescent="0.2">
      <c r="A24" t="s">
        <v>154</v>
      </c>
      <c r="B24" s="25"/>
      <c r="C24" s="87">
        <v>7890000</v>
      </c>
      <c r="D24" s="105">
        <v>7890000</v>
      </c>
      <c r="E24" s="96">
        <v>7790000</v>
      </c>
      <c r="F24" s="90">
        <v>7890000</v>
      </c>
      <c r="G24" s="113">
        <v>7690000</v>
      </c>
      <c r="H24" s="123"/>
      <c r="I24" s="122">
        <f>IFERROR(E24-W6Q2FY26!E24,"OOS")</f>
        <v>0</v>
      </c>
    </row>
    <row r="25" spans="1:12" x14ac:dyDescent="0.2">
      <c r="A25" t="s">
        <v>155</v>
      </c>
      <c r="B25" s="25"/>
      <c r="C25" s="87">
        <v>7290000</v>
      </c>
      <c r="D25" s="105">
        <v>7290000</v>
      </c>
      <c r="E25" s="96">
        <v>6990000</v>
      </c>
      <c r="F25" s="91">
        <v>7290000</v>
      </c>
      <c r="G25" s="113">
        <v>7090000</v>
      </c>
      <c r="H25" s="26"/>
      <c r="I25" s="122">
        <f>IFERROR(E25-W6Q2FY26!E25,"OOS")</f>
        <v>0</v>
      </c>
    </row>
    <row r="26" spans="1:12" x14ac:dyDescent="0.2">
      <c r="A26" t="s">
        <v>156</v>
      </c>
      <c r="B26" s="25"/>
      <c r="C26" s="87" t="s">
        <v>31</v>
      </c>
      <c r="D26" s="107">
        <v>8790000</v>
      </c>
      <c r="E26" s="96">
        <v>8590000</v>
      </c>
      <c r="F26" s="91">
        <v>8990000</v>
      </c>
      <c r="G26" s="113">
        <v>8690000</v>
      </c>
      <c r="H26" s="26"/>
      <c r="I26" s="122">
        <f>IFERROR(E26-W6Q2FY26!E26,"OOS")</f>
        <v>0</v>
      </c>
    </row>
    <row r="27" spans="1:12" x14ac:dyDescent="0.2">
      <c r="A27" t="s">
        <v>157</v>
      </c>
      <c r="B27" s="3"/>
      <c r="C27" s="87">
        <v>9190000</v>
      </c>
      <c r="D27" s="107">
        <v>9199000</v>
      </c>
      <c r="E27" s="96">
        <v>8990000</v>
      </c>
      <c r="F27" s="91">
        <v>9190000</v>
      </c>
      <c r="G27" s="113">
        <v>8990000</v>
      </c>
      <c r="H27" s="26"/>
      <c r="I27" s="122">
        <f>IFERROR(E27-W6Q2FY26!E27,"OOS")</f>
        <v>0</v>
      </c>
    </row>
    <row r="28" spans="1:12" x14ac:dyDescent="0.2">
      <c r="A28" t="s">
        <v>158</v>
      </c>
      <c r="B28" s="3"/>
      <c r="C28" s="98" t="s">
        <v>31</v>
      </c>
      <c r="D28" s="105">
        <v>12190000</v>
      </c>
      <c r="E28" s="96">
        <v>11990000</v>
      </c>
      <c r="F28" s="91">
        <v>12190000</v>
      </c>
      <c r="G28" s="113">
        <v>11990000</v>
      </c>
      <c r="H28" s="26"/>
      <c r="I28" s="122">
        <f>IFERROR(E28-W6Q2FY26!E28,"OOS")</f>
        <v>0</v>
      </c>
    </row>
    <row r="29" spans="1:12" x14ac:dyDescent="0.2">
      <c r="A29" t="s">
        <v>159</v>
      </c>
      <c r="B29" s="3"/>
      <c r="C29" s="87">
        <v>9990000</v>
      </c>
      <c r="D29" s="105">
        <v>9990000</v>
      </c>
      <c r="E29" s="96">
        <v>9690000</v>
      </c>
      <c r="F29" s="91">
        <v>9990000</v>
      </c>
      <c r="G29" s="111">
        <v>9990000</v>
      </c>
      <c r="H29" s="26"/>
      <c r="I29" s="122">
        <f>IFERROR(E29-W6Q2FY26!E29,"OOS")</f>
        <v>0</v>
      </c>
    </row>
    <row r="30" spans="1:12" x14ac:dyDescent="0.2">
      <c r="A30" t="s">
        <v>160</v>
      </c>
      <c r="B30" s="3"/>
      <c r="C30" s="98" t="s">
        <v>31</v>
      </c>
      <c r="D30" s="105">
        <v>12990000</v>
      </c>
      <c r="E30" s="96">
        <v>12690000</v>
      </c>
      <c r="F30" s="91">
        <v>12990000</v>
      </c>
      <c r="G30" s="111">
        <v>12990000</v>
      </c>
      <c r="H30" s="26"/>
      <c r="I30" s="122">
        <f>IFERROR(E30-W6Q2FY26!E30,"OOS")</f>
        <v>200000</v>
      </c>
    </row>
    <row r="31" spans="1:12" x14ac:dyDescent="0.2">
      <c r="A31" t="s">
        <v>161</v>
      </c>
      <c r="B31" s="25"/>
      <c r="C31" s="87">
        <v>23490000</v>
      </c>
      <c r="D31" s="105">
        <v>22990000</v>
      </c>
      <c r="E31" s="97">
        <v>22490000</v>
      </c>
      <c r="F31" s="91">
        <v>22990000</v>
      </c>
      <c r="G31" s="111">
        <v>22990000</v>
      </c>
      <c r="H31" s="26"/>
      <c r="I31" s="122">
        <f>IFERROR(E31-W6Q2FY26!E31,"OOS")</f>
        <v>0</v>
      </c>
    </row>
    <row r="32" spans="1:12" x14ac:dyDescent="0.2">
      <c r="A32" t="s">
        <v>120</v>
      </c>
      <c r="B32" s="3"/>
      <c r="C32" s="87">
        <v>4890000</v>
      </c>
      <c r="D32" s="105">
        <v>4990000</v>
      </c>
      <c r="E32" s="117" t="s">
        <v>31</v>
      </c>
      <c r="F32" s="91">
        <v>4950000</v>
      </c>
      <c r="G32" s="111">
        <v>5590000</v>
      </c>
      <c r="H32" s="26"/>
      <c r="I32" s="122" t="str">
        <f>IFERROR(E32-W6Q2FY26!E32,"OOS")</f>
        <v>OOS</v>
      </c>
      <c r="J32" s="84"/>
    </row>
    <row r="33" spans="1:9" x14ac:dyDescent="0.2">
      <c r="A33" t="s">
        <v>162</v>
      </c>
      <c r="B33" s="3"/>
      <c r="C33" s="98">
        <v>4090000</v>
      </c>
      <c r="D33" s="107">
        <v>4190000</v>
      </c>
      <c r="E33" s="96">
        <v>4390000</v>
      </c>
      <c r="F33" s="90">
        <v>4190000</v>
      </c>
      <c r="G33" s="113">
        <v>4290000</v>
      </c>
      <c r="H33" s="26"/>
      <c r="I33" s="122">
        <f>IFERROR(E33-W6Q2FY26!E33,"OOS")</f>
        <v>0</v>
      </c>
    </row>
    <row r="34" spans="1:9" x14ac:dyDescent="0.2">
      <c r="A34" t="s">
        <v>163</v>
      </c>
      <c r="B34" s="3"/>
      <c r="C34" s="98">
        <v>2790000</v>
      </c>
      <c r="D34" s="107">
        <v>2890000</v>
      </c>
      <c r="E34" s="96">
        <v>2990000</v>
      </c>
      <c r="F34" s="90">
        <v>2890000</v>
      </c>
      <c r="G34" s="112">
        <v>2890000</v>
      </c>
      <c r="H34" s="26">
        <v>-100</v>
      </c>
      <c r="I34" s="122">
        <f>IFERROR(E34-W6Q2FY26!E34,"OOS")</f>
        <v>0</v>
      </c>
    </row>
    <row r="35" spans="1:9" x14ac:dyDescent="0.2">
      <c r="A35" t="s">
        <v>164</v>
      </c>
      <c r="B35" s="3"/>
      <c r="C35" s="98">
        <v>6290000</v>
      </c>
      <c r="D35" s="105">
        <v>6390000</v>
      </c>
      <c r="E35" s="93">
        <v>6290000</v>
      </c>
      <c r="F35" s="91">
        <v>6490000</v>
      </c>
      <c r="G35" s="113">
        <v>6490000</v>
      </c>
      <c r="H35" s="26"/>
      <c r="I35" s="122">
        <f>IFERROR(E35-W6Q2FY26!E35,"OOS")</f>
        <v>0</v>
      </c>
    </row>
    <row r="36" spans="1:9" x14ac:dyDescent="0.2">
      <c r="A36" t="s">
        <v>165</v>
      </c>
      <c r="B36" s="25"/>
      <c r="C36" s="87">
        <v>19690000</v>
      </c>
      <c r="D36" s="105">
        <v>19690000</v>
      </c>
      <c r="E36" s="102"/>
      <c r="F36" s="91">
        <v>19690000</v>
      </c>
      <c r="G36" s="111">
        <v>18990000</v>
      </c>
      <c r="H36" s="26"/>
      <c r="I36" s="122">
        <f>IFERROR(E36-W6Q2FY26!E36,"OOS")</f>
        <v>0</v>
      </c>
    </row>
    <row r="37" spans="1:9" x14ac:dyDescent="0.2">
      <c r="A37" t="s">
        <v>166</v>
      </c>
      <c r="B37" s="3"/>
      <c r="C37" s="98">
        <v>23790000</v>
      </c>
      <c r="D37" s="107">
        <v>23690000</v>
      </c>
      <c r="E37" s="102"/>
      <c r="F37" s="90">
        <v>23690000</v>
      </c>
      <c r="G37" s="111">
        <v>23690000</v>
      </c>
      <c r="H37" s="26"/>
      <c r="I37" s="122">
        <f>IFERROR(E37-W6Q2FY26!E37,"OOS")</f>
        <v>0</v>
      </c>
    </row>
    <row r="38" spans="1:9" x14ac:dyDescent="0.2">
      <c r="A38" t="s">
        <v>167</v>
      </c>
      <c r="B38" s="25"/>
      <c r="C38" s="87">
        <v>28990000</v>
      </c>
      <c r="D38" s="107">
        <v>28790000</v>
      </c>
      <c r="E38" s="102"/>
      <c r="F38" s="91">
        <v>28990000</v>
      </c>
      <c r="G38" s="111">
        <v>28590000</v>
      </c>
      <c r="H38" s="26"/>
      <c r="I38" s="122">
        <f>IFERROR(E38-W6Q2FY26!E38,"OOS")</f>
        <v>0</v>
      </c>
    </row>
    <row r="39" spans="1:9" x14ac:dyDescent="0.2">
      <c r="A39" t="s">
        <v>168</v>
      </c>
      <c r="B39" s="25"/>
      <c r="C39" s="87" t="s">
        <v>31</v>
      </c>
      <c r="D39" s="87" t="s">
        <v>31</v>
      </c>
      <c r="E39" s="102"/>
      <c r="F39" s="91">
        <v>38590000</v>
      </c>
      <c r="G39" s="111">
        <v>38390000</v>
      </c>
      <c r="H39" s="26"/>
      <c r="I39" s="122">
        <f>IFERROR(E39-W6Q2FY26!E39,"OOS")</f>
        <v>0</v>
      </c>
    </row>
    <row r="40" spans="1:9" x14ac:dyDescent="0.2">
      <c r="A40" t="s">
        <v>169</v>
      </c>
      <c r="B40" s="25"/>
      <c r="C40" s="87">
        <v>41890000</v>
      </c>
      <c r="D40" s="105">
        <v>40690000</v>
      </c>
      <c r="E40" s="102"/>
      <c r="F40" s="91">
        <v>41990000</v>
      </c>
      <c r="G40" s="111">
        <v>41990000</v>
      </c>
      <c r="H40" s="26"/>
      <c r="I40" s="122">
        <f>IFERROR(E40-W6Q2FY26!E40,"OOS")</f>
        <v>0</v>
      </c>
    </row>
    <row r="41" spans="1:9" x14ac:dyDescent="0.2">
      <c r="A41" t="s">
        <v>170</v>
      </c>
      <c r="B41" s="25"/>
      <c r="C41" s="87" t="s">
        <v>31</v>
      </c>
      <c r="D41" s="105">
        <v>63990000</v>
      </c>
      <c r="E41" s="102"/>
      <c r="F41" s="91">
        <v>63990000</v>
      </c>
      <c r="G41" s="111">
        <v>63990000</v>
      </c>
      <c r="I41" s="122">
        <f>IFERROR(E41-W6Q2FY26!E41,"OOS")</f>
        <v>0</v>
      </c>
    </row>
    <row r="42" spans="1:9" x14ac:dyDescent="0.2">
      <c r="C42" s="60"/>
      <c r="D42" s="60"/>
    </row>
    <row r="43" spans="1:9" x14ac:dyDescent="0.2">
      <c r="C43" s="60"/>
      <c r="D43" s="60"/>
    </row>
    <row r="44" spans="1:9" x14ac:dyDescent="0.2">
      <c r="C44" s="60"/>
      <c r="D44" s="60"/>
    </row>
    <row r="45" spans="1:9" x14ac:dyDescent="0.2">
      <c r="C45" s="60"/>
      <c r="D45" s="60"/>
    </row>
    <row r="46" spans="1:9" x14ac:dyDescent="0.2">
      <c r="C46" s="60"/>
      <c r="D46" s="60"/>
    </row>
    <row r="47" spans="1:9" x14ac:dyDescent="0.2">
      <c r="C47" s="60"/>
      <c r="D47" s="60"/>
    </row>
    <row r="48" spans="1:9" x14ac:dyDescent="0.2">
      <c r="C48" s="60"/>
      <c r="D48" s="60"/>
    </row>
    <row r="49" spans="3:4" x14ac:dyDescent="0.2">
      <c r="C49" s="60"/>
      <c r="D49" s="60"/>
    </row>
    <row r="50" spans="3:4" x14ac:dyDescent="0.2">
      <c r="C50" s="60"/>
      <c r="D50" s="60"/>
    </row>
    <row r="51" spans="3:4" x14ac:dyDescent="0.2">
      <c r="C51" s="60"/>
      <c r="D51" s="60"/>
    </row>
    <row r="52" spans="3:4" x14ac:dyDescent="0.2">
      <c r="C52" s="60"/>
      <c r="D52" s="60"/>
    </row>
    <row r="53" spans="3:4" x14ac:dyDescent="0.2">
      <c r="C53" s="60"/>
      <c r="D53" s="60"/>
    </row>
    <row r="54" spans="3:4" x14ac:dyDescent="0.2">
      <c r="C54" s="60"/>
      <c r="D54" s="60"/>
    </row>
    <row r="55" spans="3:4" x14ac:dyDescent="0.2">
      <c r="C55" s="60"/>
      <c r="D55" s="60"/>
    </row>
    <row r="56" spans="3:4" x14ac:dyDescent="0.2">
      <c r="C56" s="60"/>
      <c r="D56" s="60"/>
    </row>
    <row r="57" spans="3:4" x14ac:dyDescent="0.2">
      <c r="C57" s="60"/>
      <c r="D57" s="60"/>
    </row>
    <row r="58" spans="3:4" x14ac:dyDescent="0.2">
      <c r="C58" s="60"/>
      <c r="D58" s="60"/>
    </row>
    <row r="59" spans="3:4" x14ac:dyDescent="0.2">
      <c r="C59" s="60"/>
      <c r="D59" s="60"/>
    </row>
    <row r="60" spans="3:4" x14ac:dyDescent="0.2">
      <c r="C60" s="60"/>
      <c r="D60" s="60"/>
    </row>
    <row r="61" spans="3:4" x14ac:dyDescent="0.2">
      <c r="C61" s="60"/>
      <c r="D61" s="60"/>
    </row>
    <row r="62" spans="3:4" x14ac:dyDescent="0.2">
      <c r="C62" s="60"/>
      <c r="D62" s="60"/>
    </row>
    <row r="63" spans="3:4" x14ac:dyDescent="0.2">
      <c r="C63" s="60"/>
      <c r="D63" s="60"/>
    </row>
    <row r="64" spans="3:4" x14ac:dyDescent="0.2">
      <c r="C64" s="60"/>
      <c r="D64" s="60"/>
    </row>
    <row r="65" spans="3:4" x14ac:dyDescent="0.2">
      <c r="C65" s="60"/>
      <c r="D65" s="60"/>
    </row>
    <row r="66" spans="3:4" x14ac:dyDescent="0.2">
      <c r="C66" s="60"/>
      <c r="D66" s="60"/>
    </row>
    <row r="67" spans="3:4" x14ac:dyDescent="0.2">
      <c r="C67" s="60"/>
      <c r="D67" s="60"/>
    </row>
    <row r="68" spans="3:4" x14ac:dyDescent="0.2">
      <c r="C68" s="60"/>
      <c r="D68" s="60"/>
    </row>
    <row r="69" spans="3:4" x14ac:dyDescent="0.2">
      <c r="C69" s="60"/>
      <c r="D69" s="60"/>
    </row>
    <row r="70" spans="3:4" x14ac:dyDescent="0.2">
      <c r="C70" s="60"/>
      <c r="D70" s="60"/>
    </row>
    <row r="71" spans="3:4" x14ac:dyDescent="0.2">
      <c r="C71" s="60"/>
      <c r="D71" s="60"/>
    </row>
    <row r="72" spans="3:4" x14ac:dyDescent="0.2">
      <c r="C72" s="60"/>
      <c r="D72" s="60"/>
    </row>
    <row r="73" spans="3:4" x14ac:dyDescent="0.2">
      <c r="C73" s="60"/>
      <c r="D73" s="60"/>
    </row>
    <row r="74" spans="3:4" x14ac:dyDescent="0.2">
      <c r="C74" s="60"/>
      <c r="D74" s="60"/>
    </row>
    <row r="75" spans="3:4" x14ac:dyDescent="0.2">
      <c r="C75" s="60"/>
      <c r="D75" s="60"/>
    </row>
    <row r="76" spans="3:4" x14ac:dyDescent="0.2">
      <c r="C76" s="60"/>
      <c r="D76" s="60"/>
    </row>
    <row r="77" spans="3:4" x14ac:dyDescent="0.2">
      <c r="C77" s="60"/>
      <c r="D77" s="60"/>
    </row>
    <row r="78" spans="3:4" x14ac:dyDescent="0.2">
      <c r="C78" s="60"/>
      <c r="D78" s="60"/>
    </row>
    <row r="79" spans="3:4" x14ac:dyDescent="0.2">
      <c r="C79" s="60"/>
      <c r="D79" s="60"/>
    </row>
    <row r="80" spans="3:4" x14ac:dyDescent="0.2">
      <c r="C80" s="60"/>
      <c r="D80" s="60"/>
    </row>
    <row r="81" spans="3:4" x14ac:dyDescent="0.2">
      <c r="C81" s="60"/>
      <c r="D81" s="60"/>
    </row>
    <row r="82" spans="3:4" x14ac:dyDescent="0.2">
      <c r="C82" s="60"/>
      <c r="D82" s="60"/>
    </row>
    <row r="83" spans="3:4" x14ac:dyDescent="0.2">
      <c r="C83" s="60"/>
      <c r="D83" s="60"/>
    </row>
    <row r="84" spans="3:4" x14ac:dyDescent="0.2">
      <c r="C84" s="60"/>
      <c r="D84" s="60"/>
    </row>
    <row r="85" spans="3:4" x14ac:dyDescent="0.2">
      <c r="C85" s="60"/>
      <c r="D85" s="60"/>
    </row>
    <row r="86" spans="3:4" x14ac:dyDescent="0.2">
      <c r="C86" s="60"/>
      <c r="D86" s="60"/>
    </row>
    <row r="87" spans="3:4" x14ac:dyDescent="0.2">
      <c r="C87" s="60"/>
      <c r="D87" s="60"/>
    </row>
    <row r="88" spans="3:4" x14ac:dyDescent="0.2">
      <c r="C88" s="60"/>
      <c r="D88" s="60"/>
    </row>
    <row r="89" spans="3:4" x14ac:dyDescent="0.2">
      <c r="C89" s="60"/>
      <c r="D89" s="60"/>
    </row>
    <row r="90" spans="3:4" x14ac:dyDescent="0.2">
      <c r="C90" s="60"/>
      <c r="D90" s="60"/>
    </row>
    <row r="91" spans="3:4" x14ac:dyDescent="0.2">
      <c r="C91" s="60"/>
      <c r="D91" s="60"/>
    </row>
    <row r="92" spans="3:4" x14ac:dyDescent="0.2">
      <c r="C92" s="60"/>
      <c r="D92" s="60"/>
    </row>
    <row r="93" spans="3:4" x14ac:dyDescent="0.2">
      <c r="C93" s="60"/>
      <c r="D93" s="60"/>
    </row>
    <row r="94" spans="3:4" x14ac:dyDescent="0.2">
      <c r="C94" s="60"/>
      <c r="D94" s="60"/>
    </row>
    <row r="95" spans="3:4" x14ac:dyDescent="0.2">
      <c r="C95" s="60"/>
      <c r="D95" s="60"/>
    </row>
    <row r="96" spans="3:4" x14ac:dyDescent="0.2">
      <c r="C96" s="60"/>
      <c r="D96" s="60"/>
    </row>
    <row r="97" spans="3:4" x14ac:dyDescent="0.2">
      <c r="C97" s="60"/>
      <c r="D97" s="60"/>
    </row>
    <row r="98" spans="3:4" x14ac:dyDescent="0.2">
      <c r="C98" s="60"/>
      <c r="D98" s="60"/>
    </row>
    <row r="99" spans="3:4" x14ac:dyDescent="0.2">
      <c r="C99" s="60"/>
      <c r="D99" s="60"/>
    </row>
    <row r="100" spans="3:4" x14ac:dyDescent="0.2">
      <c r="C100" s="60"/>
      <c r="D100" s="60"/>
    </row>
    <row r="101" spans="3:4" x14ac:dyDescent="0.2">
      <c r="C101" s="60"/>
      <c r="D101" s="60"/>
    </row>
    <row r="102" spans="3:4" x14ac:dyDescent="0.2">
      <c r="C102" s="60"/>
      <c r="D102" s="60"/>
    </row>
    <row r="103" spans="3:4" x14ac:dyDescent="0.2">
      <c r="C103" s="60"/>
      <c r="D103" s="60"/>
    </row>
    <row r="104" spans="3:4" x14ac:dyDescent="0.2">
      <c r="C104" s="60"/>
      <c r="D104" s="60"/>
    </row>
    <row r="105" spans="3:4" x14ac:dyDescent="0.2">
      <c r="C105" s="60"/>
      <c r="D105" s="60"/>
    </row>
    <row r="106" spans="3:4" x14ac:dyDescent="0.2">
      <c r="C106" s="60"/>
      <c r="D106" s="60"/>
    </row>
    <row r="107" spans="3:4" x14ac:dyDescent="0.2">
      <c r="C107" s="60"/>
      <c r="D107" s="60"/>
    </row>
    <row r="108" spans="3:4" x14ac:dyDescent="0.2">
      <c r="C108" s="60"/>
      <c r="D108" s="60"/>
    </row>
    <row r="109" spans="3:4" x14ac:dyDescent="0.2">
      <c r="C109" s="60"/>
      <c r="D109" s="60"/>
    </row>
    <row r="110" spans="3:4" x14ac:dyDescent="0.2">
      <c r="C110" s="60"/>
      <c r="D110" s="60"/>
    </row>
    <row r="111" spans="3:4" x14ac:dyDescent="0.2">
      <c r="C111" s="60"/>
      <c r="D111" s="60"/>
    </row>
    <row r="112" spans="3:4" x14ac:dyDescent="0.2">
      <c r="C112" s="60"/>
      <c r="D112" s="60"/>
    </row>
    <row r="113" spans="3:4" x14ac:dyDescent="0.2">
      <c r="C113" s="60"/>
      <c r="D113" s="60"/>
    </row>
    <row r="114" spans="3:4" x14ac:dyDescent="0.2">
      <c r="C114" s="60"/>
      <c r="D114" s="60"/>
    </row>
    <row r="115" spans="3:4" x14ac:dyDescent="0.2">
      <c r="C115" s="60"/>
      <c r="D115" s="60"/>
    </row>
    <row r="116" spans="3:4" x14ac:dyDescent="0.2">
      <c r="C116" s="60"/>
      <c r="D116" s="60"/>
    </row>
    <row r="117" spans="3:4" x14ac:dyDescent="0.2">
      <c r="C117" s="60"/>
      <c r="D117" s="60"/>
    </row>
    <row r="118" spans="3:4" x14ac:dyDescent="0.2">
      <c r="C118" s="60"/>
      <c r="D118" s="60"/>
    </row>
    <row r="119" spans="3:4" x14ac:dyDescent="0.2">
      <c r="C119" s="60"/>
      <c r="D119" s="60"/>
    </row>
    <row r="120" spans="3:4" x14ac:dyDescent="0.2">
      <c r="C120" s="60"/>
      <c r="D120" s="60"/>
    </row>
    <row r="121" spans="3:4" x14ac:dyDescent="0.2">
      <c r="C121" s="60"/>
      <c r="D121" s="60"/>
    </row>
    <row r="122" spans="3:4" x14ac:dyDescent="0.2">
      <c r="C122" s="60"/>
      <c r="D122" s="60"/>
    </row>
    <row r="123" spans="3:4" x14ac:dyDescent="0.2">
      <c r="C123" s="60"/>
      <c r="D123" s="60"/>
    </row>
    <row r="124" spans="3:4" x14ac:dyDescent="0.2">
      <c r="C124" s="60"/>
      <c r="D124" s="60"/>
    </row>
    <row r="125" spans="3:4" x14ac:dyDescent="0.2">
      <c r="C125" s="60"/>
      <c r="D125" s="60"/>
    </row>
    <row r="126" spans="3:4" x14ac:dyDescent="0.2">
      <c r="C126" s="60"/>
      <c r="D126" s="60"/>
    </row>
    <row r="127" spans="3:4" x14ac:dyDescent="0.2">
      <c r="C127" s="60"/>
      <c r="D127" s="60"/>
    </row>
    <row r="128" spans="3:4" x14ac:dyDescent="0.2">
      <c r="C128" s="60"/>
      <c r="D128" s="60"/>
    </row>
    <row r="129" spans="3:4" x14ac:dyDescent="0.2">
      <c r="C129" s="60"/>
      <c r="D129" s="60"/>
    </row>
    <row r="130" spans="3:4" x14ac:dyDescent="0.2">
      <c r="C130" s="60"/>
      <c r="D130" s="60"/>
    </row>
    <row r="131" spans="3:4" x14ac:dyDescent="0.2">
      <c r="C131" s="60"/>
      <c r="D131" s="60"/>
    </row>
    <row r="132" spans="3:4" x14ac:dyDescent="0.2">
      <c r="C132" s="60"/>
      <c r="D132" s="60"/>
    </row>
    <row r="133" spans="3:4" x14ac:dyDescent="0.2">
      <c r="C133" s="60"/>
      <c r="D133" s="60"/>
    </row>
    <row r="134" spans="3:4" x14ac:dyDescent="0.2">
      <c r="C134" s="60"/>
      <c r="D134" s="60"/>
    </row>
    <row r="135" spans="3:4" x14ac:dyDescent="0.2">
      <c r="C135" s="60"/>
      <c r="D135" s="60"/>
    </row>
    <row r="136" spans="3:4" x14ac:dyDescent="0.2">
      <c r="C136" s="60"/>
      <c r="D136" s="60"/>
    </row>
    <row r="137" spans="3:4" x14ac:dyDescent="0.2">
      <c r="C137" s="60"/>
      <c r="D137" s="60"/>
    </row>
    <row r="138" spans="3:4" x14ac:dyDescent="0.2">
      <c r="C138" s="60"/>
      <c r="D138" s="60"/>
    </row>
    <row r="139" spans="3:4" x14ac:dyDescent="0.2">
      <c r="C139" s="60"/>
      <c r="D139" s="60"/>
    </row>
    <row r="140" spans="3:4" x14ac:dyDescent="0.2">
      <c r="C140" s="60"/>
      <c r="D140" s="60"/>
    </row>
    <row r="141" spans="3:4" x14ac:dyDescent="0.2">
      <c r="C141" s="60"/>
      <c r="D141" s="60"/>
    </row>
    <row r="142" spans="3:4" x14ac:dyDescent="0.2">
      <c r="C142" s="60"/>
      <c r="D142" s="60"/>
    </row>
    <row r="143" spans="3:4" x14ac:dyDescent="0.2">
      <c r="C143" s="60"/>
      <c r="D143" s="60"/>
    </row>
    <row r="144" spans="3:4" x14ac:dyDescent="0.2">
      <c r="C144" s="60"/>
      <c r="D144" s="60"/>
    </row>
    <row r="145" spans="3:4" x14ac:dyDescent="0.2">
      <c r="C145" s="60"/>
      <c r="D145" s="60"/>
    </row>
    <row r="146" spans="3:4" x14ac:dyDescent="0.2">
      <c r="C146" s="60"/>
      <c r="D146" s="60"/>
    </row>
    <row r="147" spans="3:4" x14ac:dyDescent="0.2">
      <c r="C147" s="60"/>
      <c r="D147" s="60"/>
    </row>
    <row r="148" spans="3:4" x14ac:dyDescent="0.2">
      <c r="C148" s="60"/>
      <c r="D148" s="60"/>
    </row>
    <row r="149" spans="3:4" x14ac:dyDescent="0.2">
      <c r="C149" s="60"/>
      <c r="D149" s="60"/>
    </row>
    <row r="150" spans="3:4" x14ac:dyDescent="0.2">
      <c r="C150" s="60"/>
      <c r="D150" s="60"/>
    </row>
    <row r="151" spans="3:4" x14ac:dyDescent="0.2">
      <c r="C151" s="60"/>
      <c r="D151" s="60"/>
    </row>
    <row r="152" spans="3:4" x14ac:dyDescent="0.2">
      <c r="C152" s="60"/>
      <c r="D152" s="60"/>
    </row>
    <row r="153" spans="3:4" x14ac:dyDescent="0.2">
      <c r="C153" s="60"/>
      <c r="D153" s="60"/>
    </row>
  </sheetData>
  <conditionalFormatting sqref="E2:E41">
    <cfRule type="expression" dxfId="88" priority="2">
      <formula>$I2=0</formula>
    </cfRule>
  </conditionalFormatting>
  <conditionalFormatting sqref="E2:E1000">
    <cfRule type="expression" dxfId="87" priority="1">
      <formula>AND($I2&lt;&gt;0,$I2&lt;&gt;"")</formula>
    </cfRule>
  </conditionalFormatting>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7407E78E-A889-8841-8662-83DD6EFA03A8}">
            <x14:iconSet custom="1">
              <x14:cfvo type="percent">
                <xm:f>0</xm:f>
              </x14:cfvo>
              <x14:cfvo type="num">
                <xm:f>0</xm:f>
              </x14:cfvo>
              <x14:cfvo type="num">
                <xm:f>0</xm:f>
              </x14:cfvo>
              <x14:cfIcon iconSet="3TrafficLights1" iconId="2"/>
              <x14:cfIcon iconSet="NoIcons" iconId="0"/>
              <x14:cfIcon iconSet="3TrafficLights1" iconId="0"/>
            </x14:iconSet>
          </x14:cfRule>
          <xm:sqref>H3:H41</xm:sqref>
        </x14:conditionalFormatting>
      </x14:conditionalFormattings>
    </ext>
  </extLst>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63AA-45D6-4A5A-B932-0E48E85A3979}">
  <dimension ref="A1:O156"/>
  <sheetViews>
    <sheetView zoomScale="83" zoomScaleNormal="140" workbookViewId="0">
      <pane xSplit="2" ySplit="1" topLeftCell="C11"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ustomWidth="1"/>
    <col min="3" max="3" width="14.83203125" customWidth="1"/>
    <col min="4" max="4" width="16" customWidth="1"/>
    <col min="5" max="5" width="15.5" style="6" customWidth="1"/>
    <col min="6" max="6" width="14.33203125" customWidth="1"/>
    <col min="7" max="7" width="13" customWidth="1"/>
    <col min="8" max="8" width="13.5" customWidth="1"/>
    <col min="9" max="9" width="11.33203125" style="122" bestFit="1" customWidth="1"/>
    <col min="10" max="10" width="2.1640625" bestFit="1" customWidth="1"/>
  </cols>
  <sheetData>
    <row r="1" spans="1:10" x14ac:dyDescent="0.2">
      <c r="B1" s="47" t="s">
        <v>1</v>
      </c>
      <c r="C1" s="81" t="s">
        <v>0</v>
      </c>
      <c r="D1" s="81" t="s">
        <v>2</v>
      </c>
      <c r="E1" s="116" t="s">
        <v>6</v>
      </c>
      <c r="F1" s="82" t="s">
        <v>3</v>
      </c>
      <c r="G1" s="82" t="s">
        <v>100</v>
      </c>
    </row>
    <row r="2" spans="1:10" x14ac:dyDescent="0.2">
      <c r="B2" s="83"/>
      <c r="C2" s="152"/>
      <c r="D2" s="152"/>
      <c r="E2" s="153"/>
      <c r="F2" s="82"/>
      <c r="G2" s="82"/>
    </row>
    <row r="3" spans="1:10" x14ac:dyDescent="0.2">
      <c r="A3" t="s">
        <v>129</v>
      </c>
      <c r="B3" s="83"/>
      <c r="C3" s="128">
        <v>24990000</v>
      </c>
      <c r="D3" s="130">
        <v>24690000</v>
      </c>
      <c r="E3" s="131">
        <v>24190000</v>
      </c>
      <c r="F3" s="132">
        <v>24690000</v>
      </c>
      <c r="G3" s="112">
        <v>24490000</v>
      </c>
      <c r="H3">
        <v>300</v>
      </c>
      <c r="I3" s="122">
        <f>IFERROR(E3-W7Q2FY26!E2,"OOS")</f>
        <v>0</v>
      </c>
      <c r="J3" t="str">
        <f t="shared" ref="J3:J36" si="0">IF(I3=0,"",A3 &amp; IF(I3&gt;0," tăng "," giảm ") &amp; TEXT(ABS(I3)/1000,"0") &amp; "K = " &amp; TEXT(E3/1000,"#.##0") &amp; "K")</f>
        <v/>
      </c>
    </row>
    <row r="4" spans="1:10" x14ac:dyDescent="0.2">
      <c r="A4" t="s">
        <v>130</v>
      </c>
      <c r="B4" s="83"/>
      <c r="C4" s="128">
        <v>24990000</v>
      </c>
      <c r="D4" s="128">
        <v>25290000</v>
      </c>
      <c r="E4" s="131">
        <v>24390000</v>
      </c>
      <c r="F4" s="133">
        <v>24990000</v>
      </c>
      <c r="G4" s="111">
        <v>24890000</v>
      </c>
      <c r="H4" s="26"/>
      <c r="I4" s="122">
        <f>IFERROR(E4-W7Q2FY26!E3,"OOS")</f>
        <v>0</v>
      </c>
      <c r="J4" t="str">
        <f t="shared" si="0"/>
        <v/>
      </c>
    </row>
    <row r="5" spans="1:10" x14ac:dyDescent="0.2">
      <c r="A5" t="s">
        <v>131</v>
      </c>
      <c r="B5" s="83"/>
      <c r="C5" s="130">
        <v>34190000</v>
      </c>
      <c r="D5" s="130">
        <v>33890000</v>
      </c>
      <c r="E5" s="131">
        <v>32790000</v>
      </c>
      <c r="F5" s="134">
        <v>34190000</v>
      </c>
      <c r="G5" s="111">
        <v>33290000</v>
      </c>
      <c r="H5" s="26"/>
      <c r="I5" s="122">
        <f>IFERROR(E5-W7Q2FY26!E4,"OOS")</f>
        <v>0</v>
      </c>
      <c r="J5" t="str">
        <f t="shared" si="0"/>
        <v/>
      </c>
    </row>
    <row r="6" spans="1:10" x14ac:dyDescent="0.2">
      <c r="A6" t="s">
        <v>132</v>
      </c>
      <c r="B6" s="83"/>
      <c r="C6" s="130">
        <v>37890000</v>
      </c>
      <c r="D6" s="130">
        <v>37590000</v>
      </c>
      <c r="E6" s="135">
        <v>36490000</v>
      </c>
      <c r="F6" s="134">
        <v>37690000</v>
      </c>
      <c r="G6" s="111">
        <v>36990000</v>
      </c>
      <c r="H6" s="26"/>
      <c r="I6" s="122">
        <f>IFERROR(E6-W7Q2FY26!E5,"OOS")</f>
        <v>0</v>
      </c>
      <c r="J6" t="str">
        <f t="shared" si="0"/>
        <v/>
      </c>
    </row>
    <row r="7" spans="1:10" x14ac:dyDescent="0.2">
      <c r="A7" t="s">
        <v>133</v>
      </c>
      <c r="B7" s="83"/>
      <c r="C7" s="128">
        <v>15990000</v>
      </c>
      <c r="D7" s="136">
        <v>15990000</v>
      </c>
      <c r="E7" s="135">
        <v>12490000</v>
      </c>
      <c r="F7" s="137">
        <v>12490000</v>
      </c>
      <c r="G7" s="111">
        <v>15190000</v>
      </c>
      <c r="H7" s="26"/>
      <c r="I7" s="122">
        <f>IFERROR(E7-W7Q2FY26!E6,"OOS")</f>
        <v>0</v>
      </c>
      <c r="J7" t="str">
        <f t="shared" si="0"/>
        <v/>
      </c>
    </row>
    <row r="8" spans="1:10" x14ac:dyDescent="0.2">
      <c r="A8" t="s">
        <v>246</v>
      </c>
      <c r="B8" s="71"/>
      <c r="C8" s="138">
        <v>20990000</v>
      </c>
      <c r="D8" s="138">
        <v>20790000</v>
      </c>
      <c r="E8" s="140">
        <v>20090000</v>
      </c>
      <c r="F8" s="134">
        <v>20790000</v>
      </c>
      <c r="G8" s="112">
        <v>20790000</v>
      </c>
      <c r="H8" s="26">
        <f>20790-19490</f>
        <v>1300</v>
      </c>
      <c r="I8" s="122">
        <f>IFERROR(E8-W7Q2FY26!E7,"OOS")</f>
        <v>700000</v>
      </c>
      <c r="J8" t="str">
        <f t="shared" si="0"/>
        <v>iPhone 16 128GB tăng 700K = 20.090K</v>
      </c>
    </row>
    <row r="9" spans="1:10" x14ac:dyDescent="0.2">
      <c r="A9" t="s">
        <v>135</v>
      </c>
      <c r="B9" s="3"/>
      <c r="C9" s="141">
        <v>24990000</v>
      </c>
      <c r="D9" s="141">
        <v>24590000</v>
      </c>
      <c r="E9" s="140">
        <v>23790000</v>
      </c>
      <c r="F9" s="134">
        <v>24790000</v>
      </c>
      <c r="G9" s="112">
        <v>24790000</v>
      </c>
      <c r="H9" s="26">
        <f>24790-23390</f>
        <v>1400</v>
      </c>
      <c r="I9" s="122">
        <f>IFERROR(E9-W7Q2FY26!E8,"OOS")</f>
        <v>800000</v>
      </c>
      <c r="J9" t="str">
        <f t="shared" si="0"/>
        <v>iPhone 16  Plus 128GB tăng 800K = 23.790K</v>
      </c>
    </row>
    <row r="10" spans="1:10" x14ac:dyDescent="0.2">
      <c r="A10" t="s">
        <v>247</v>
      </c>
      <c r="B10" s="25"/>
      <c r="C10" s="136" t="s">
        <v>31</v>
      </c>
      <c r="D10" s="111">
        <v>25590000</v>
      </c>
      <c r="E10" s="113" t="s">
        <v>31</v>
      </c>
      <c r="F10" s="133">
        <v>26590000</v>
      </c>
      <c r="G10" s="111">
        <v>24990000</v>
      </c>
      <c r="H10" s="26"/>
      <c r="I10" s="122" t="str">
        <f>IFERROR(E10-W7Q2FY26!E9,"OOS")</f>
        <v>OOS</v>
      </c>
      <c r="J10" t="e">
        <f t="shared" si="0"/>
        <v>#VALUE!</v>
      </c>
    </row>
    <row r="11" spans="1:10" x14ac:dyDescent="0.2">
      <c r="A11" t="s">
        <v>137</v>
      </c>
      <c r="B11" s="3"/>
      <c r="C11" s="136">
        <v>31590000</v>
      </c>
      <c r="D11" s="136">
        <v>31490000</v>
      </c>
      <c r="E11" s="113" t="s">
        <v>31</v>
      </c>
      <c r="F11" s="134">
        <v>31890000</v>
      </c>
      <c r="G11" s="111">
        <v>31190000</v>
      </c>
      <c r="H11" s="26"/>
      <c r="I11" s="122" t="str">
        <f>IFERROR(E11-W7Q2FY26!E10,"OOS")</f>
        <v>OOS</v>
      </c>
      <c r="J11" t="e">
        <f t="shared" si="0"/>
        <v>#VALUE!</v>
      </c>
    </row>
    <row r="12" spans="1:10" x14ac:dyDescent="0.2">
      <c r="A12" t="s">
        <v>102</v>
      </c>
      <c r="B12" s="25"/>
      <c r="C12" s="141">
        <v>17990000</v>
      </c>
      <c r="D12" s="141">
        <v>17790000</v>
      </c>
      <c r="E12" s="131">
        <v>17490000</v>
      </c>
      <c r="F12" s="134">
        <v>17790000</v>
      </c>
      <c r="G12" s="112">
        <v>17690000</v>
      </c>
      <c r="H12" s="26">
        <f>17690-16390</f>
        <v>1300</v>
      </c>
      <c r="I12" s="122">
        <f>IFERROR(E12-W7Q2FY26!E11,"OOS")</f>
        <v>1000000</v>
      </c>
      <c r="J12" t="str">
        <f t="shared" si="0"/>
        <v>iPhone 15  128GB tăng 1000K = 17.490K</v>
      </c>
    </row>
    <row r="13" spans="1:10" x14ac:dyDescent="0.2">
      <c r="A13" t="s">
        <v>103</v>
      </c>
      <c r="B13" s="25"/>
      <c r="C13" s="136">
        <v>19990000</v>
      </c>
      <c r="D13" s="136" t="s">
        <v>31</v>
      </c>
      <c r="E13" s="131" t="s">
        <v>31</v>
      </c>
      <c r="F13" s="133">
        <v>17690000</v>
      </c>
      <c r="G13" s="111" t="s">
        <v>31</v>
      </c>
      <c r="H13" s="26"/>
      <c r="I13" s="122" t="str">
        <f>IFERROR(E13-W7Q2FY26!E12,"OOS")</f>
        <v>OOS</v>
      </c>
      <c r="J13" t="e">
        <f t="shared" si="0"/>
        <v>#VALUE!</v>
      </c>
    </row>
    <row r="14" spans="1:10" x14ac:dyDescent="0.2">
      <c r="A14" t="s">
        <v>40</v>
      </c>
      <c r="B14" s="25"/>
      <c r="C14" s="136">
        <v>13990000</v>
      </c>
      <c r="D14" s="141">
        <v>13890000</v>
      </c>
      <c r="E14" s="131">
        <v>13590000</v>
      </c>
      <c r="F14" s="134">
        <v>13790000</v>
      </c>
      <c r="G14" s="111">
        <v>13390000</v>
      </c>
      <c r="H14" s="26"/>
      <c r="I14" s="122">
        <f>IFERROR(E14-W7Q2FY26!E13,"OOS")</f>
        <v>0</v>
      </c>
      <c r="J14" t="str">
        <f t="shared" si="0"/>
        <v/>
      </c>
    </row>
    <row r="15" spans="1:10" x14ac:dyDescent="0.2">
      <c r="A15" t="s">
        <v>37</v>
      </c>
      <c r="B15" s="3"/>
      <c r="C15" s="136">
        <v>12490000</v>
      </c>
      <c r="D15" s="136">
        <v>12290000</v>
      </c>
      <c r="E15" s="140">
        <v>11990000</v>
      </c>
      <c r="F15" s="134">
        <v>11990000</v>
      </c>
      <c r="G15" s="111">
        <v>11890000</v>
      </c>
      <c r="H15" s="26"/>
      <c r="I15" s="122">
        <f>IFERROR(E15-W7Q2FY26!E14,"OOS")</f>
        <v>0</v>
      </c>
      <c r="J15" t="str">
        <f t="shared" si="0"/>
        <v/>
      </c>
    </row>
    <row r="16" spans="1:10" x14ac:dyDescent="0.2">
      <c r="A16" t="s">
        <v>138</v>
      </c>
      <c r="B16" s="25"/>
      <c r="C16" s="141">
        <v>13490000</v>
      </c>
      <c r="D16" s="141">
        <v>13490000</v>
      </c>
      <c r="E16" s="140">
        <v>13290000</v>
      </c>
      <c r="F16" s="134">
        <v>13490000</v>
      </c>
      <c r="G16" s="112">
        <v>13390000</v>
      </c>
      <c r="H16" s="26">
        <f>13390-11590</f>
        <v>1800</v>
      </c>
      <c r="I16" s="122">
        <f>IFERROR(E16-W7Q2FY26!E15,"OOS")</f>
        <v>2000000</v>
      </c>
      <c r="J16" t="str">
        <f t="shared" si="0"/>
        <v>iPad Mini 7 128GB Wifi tăng 2000K = 13.290K</v>
      </c>
    </row>
    <row r="17" spans="1:15" x14ac:dyDescent="0.2">
      <c r="A17" t="s">
        <v>139</v>
      </c>
      <c r="B17" s="3"/>
      <c r="C17" s="141">
        <v>9590000</v>
      </c>
      <c r="D17" s="141">
        <v>9590000</v>
      </c>
      <c r="E17" s="140">
        <v>9190000</v>
      </c>
      <c r="F17" s="134">
        <v>9590000</v>
      </c>
      <c r="G17" s="111">
        <v>8990000</v>
      </c>
      <c r="H17" s="26">
        <v>700</v>
      </c>
      <c r="I17" s="122">
        <f>IFERROR(E17-W7Q2FY26!E16,"OOS")</f>
        <v>700000</v>
      </c>
      <c r="J17" t="str">
        <f t="shared" si="0"/>
        <v>iPad Gen 11th  128GB Wifi tăng 700K = 9.190K</v>
      </c>
      <c r="M17" t="s">
        <v>140</v>
      </c>
      <c r="N17" t="s">
        <v>147</v>
      </c>
      <c r="O17" s="35" t="b">
        <v>1</v>
      </c>
    </row>
    <row r="18" spans="1:15" x14ac:dyDescent="0.2">
      <c r="A18" t="s">
        <v>142</v>
      </c>
      <c r="B18" s="3"/>
      <c r="C18" s="141">
        <v>16290000</v>
      </c>
      <c r="D18" s="141">
        <v>15990000</v>
      </c>
      <c r="E18" s="131">
        <v>15390000</v>
      </c>
      <c r="F18" s="134">
        <v>16290000</v>
      </c>
      <c r="G18" s="112">
        <v>12990000</v>
      </c>
      <c r="H18" s="26">
        <v>-300</v>
      </c>
      <c r="I18" s="122">
        <f>IFERROR(E18-W7Q2FY26!E17,"OOS")</f>
        <v>2100000</v>
      </c>
      <c r="J18" t="str">
        <f t="shared" si="0"/>
        <v>iPad Air M3  11" 128 GB Wifi tăng 2100K = 15.390K</v>
      </c>
      <c r="M18" t="s">
        <v>2</v>
      </c>
      <c r="N18" t="s">
        <v>143</v>
      </c>
      <c r="O18" s="35" t="b">
        <v>1</v>
      </c>
    </row>
    <row r="19" spans="1:15" x14ac:dyDescent="0.2">
      <c r="A19" t="s">
        <v>144</v>
      </c>
      <c r="B19" s="25"/>
      <c r="C19" s="141">
        <v>21690000</v>
      </c>
      <c r="D19" s="141">
        <v>21490000</v>
      </c>
      <c r="E19" s="113">
        <v>20490000</v>
      </c>
      <c r="F19" s="134">
        <v>21690000</v>
      </c>
      <c r="G19" s="111">
        <v>18790000</v>
      </c>
      <c r="H19" s="79"/>
      <c r="I19" s="122">
        <f>IFERROR(E19-W7Q2FY26!E18,"OOS")</f>
        <v>1500000</v>
      </c>
      <c r="J19" t="str">
        <f t="shared" si="0"/>
        <v>iPad Air M3  13" 128 GB Wifi tăng 1500K = 20.490K</v>
      </c>
      <c r="M19" t="s">
        <v>6</v>
      </c>
      <c r="N19" t="s">
        <v>145</v>
      </c>
      <c r="O19" s="35" t="b">
        <v>1</v>
      </c>
    </row>
    <row r="20" spans="1:15" x14ac:dyDescent="0.2">
      <c r="A20" t="s">
        <v>146</v>
      </c>
      <c r="B20" s="25"/>
      <c r="C20" s="113" t="s">
        <v>31</v>
      </c>
      <c r="D20" s="141">
        <v>28990000</v>
      </c>
      <c r="E20" s="113" t="s">
        <v>31</v>
      </c>
      <c r="F20" s="133" t="s">
        <v>31</v>
      </c>
      <c r="G20" s="113" t="s">
        <v>31</v>
      </c>
      <c r="H20" s="26"/>
      <c r="I20" s="122" t="str">
        <f>IFERROR(E20-W7Q2FY26!E19,"OOS")</f>
        <v>OOS</v>
      </c>
      <c r="J20" t="e">
        <f t="shared" si="0"/>
        <v>#VALUE!</v>
      </c>
      <c r="M20" t="s">
        <v>3</v>
      </c>
      <c r="N20" t="s">
        <v>141</v>
      </c>
      <c r="O20" s="35" t="b">
        <v>1</v>
      </c>
    </row>
    <row r="21" spans="1:15" x14ac:dyDescent="0.2">
      <c r="A21" t="s">
        <v>148</v>
      </c>
      <c r="B21" s="3"/>
      <c r="C21" s="113" t="s">
        <v>31</v>
      </c>
      <c r="D21" s="113" t="s">
        <v>31</v>
      </c>
      <c r="E21" s="113" t="s">
        <v>31</v>
      </c>
      <c r="F21" s="113" t="s">
        <v>31</v>
      </c>
      <c r="G21" s="113" t="s">
        <v>31</v>
      </c>
      <c r="H21" s="26"/>
      <c r="I21" s="122" t="str">
        <f>IFERROR(E21-W7Q2FY26!E20,"OOS")</f>
        <v>OOS</v>
      </c>
      <c r="J21" t="e">
        <f t="shared" si="0"/>
        <v>#VALUE!</v>
      </c>
      <c r="M21" t="s">
        <v>149</v>
      </c>
      <c r="N21" t="s">
        <v>150</v>
      </c>
      <c r="O21" s="35" t="b">
        <v>1</v>
      </c>
    </row>
    <row r="22" spans="1:15" x14ac:dyDescent="0.2">
      <c r="A22" t="s">
        <v>151</v>
      </c>
      <c r="B22" s="3"/>
      <c r="C22" s="141">
        <v>29190000</v>
      </c>
      <c r="D22" s="141">
        <v>28990000</v>
      </c>
      <c r="E22" s="124">
        <v>28990000</v>
      </c>
      <c r="F22" s="134">
        <v>28990000</v>
      </c>
      <c r="G22" s="113">
        <v>28990000</v>
      </c>
      <c r="H22" s="26"/>
      <c r="I22" s="122">
        <f>IFERROR(E22-W7Q2FY26!E21,"OOS")</f>
        <v>0</v>
      </c>
      <c r="J22" t="str">
        <f t="shared" si="0"/>
        <v/>
      </c>
    </row>
    <row r="23" spans="1:15" x14ac:dyDescent="0.2">
      <c r="A23" t="s">
        <v>152</v>
      </c>
      <c r="B23" s="3"/>
      <c r="C23" s="136">
        <v>38990000</v>
      </c>
      <c r="D23" s="140">
        <v>38990000</v>
      </c>
      <c r="E23" s="113">
        <v>38990000</v>
      </c>
      <c r="F23" s="133">
        <v>38990000</v>
      </c>
      <c r="G23" s="113">
        <v>38990000</v>
      </c>
      <c r="H23" s="26"/>
      <c r="I23" s="122">
        <f>IFERROR(E23-W7Q2FY26!E22,"OOS")</f>
        <v>0</v>
      </c>
      <c r="J23" t="str">
        <f t="shared" si="0"/>
        <v/>
      </c>
    </row>
    <row r="24" spans="1:15" x14ac:dyDescent="0.2">
      <c r="A24" t="s">
        <v>153</v>
      </c>
      <c r="B24" s="25"/>
      <c r="C24" s="141">
        <v>6790000</v>
      </c>
      <c r="D24" s="141">
        <v>6690000</v>
      </c>
      <c r="E24" s="140">
        <v>6490000</v>
      </c>
      <c r="F24" s="134">
        <v>6690000</v>
      </c>
      <c r="G24" s="124">
        <v>6390000</v>
      </c>
      <c r="H24" s="26">
        <v>100</v>
      </c>
      <c r="I24" s="122">
        <f>IFERROR(E24-W7Q2FY26!E23,"OOS")</f>
        <v>300000</v>
      </c>
      <c r="J24" t="str">
        <f t="shared" si="0"/>
        <v>AW SE 3 (40mm GPS) tăng 300K = 6.490K</v>
      </c>
    </row>
    <row r="25" spans="1:15" x14ac:dyDescent="0.2">
      <c r="A25" t="s">
        <v>154</v>
      </c>
      <c r="B25" s="25"/>
      <c r="C25" s="141">
        <v>8390000</v>
      </c>
      <c r="D25" s="141">
        <v>8390000</v>
      </c>
      <c r="E25" s="140">
        <v>7990000</v>
      </c>
      <c r="F25" s="134">
        <v>8390000</v>
      </c>
      <c r="G25" s="124">
        <v>7990000</v>
      </c>
      <c r="H25" s="123">
        <v>300</v>
      </c>
      <c r="I25" s="122">
        <f>IFERROR(E25-W7Q2FY26!E24,"OOS")</f>
        <v>200000</v>
      </c>
      <c r="J25" t="str">
        <f t="shared" si="0"/>
        <v>AW SE 3 (40mm LTE) tăng 200K = 7.990K</v>
      </c>
    </row>
    <row r="26" spans="1:15" x14ac:dyDescent="0.2">
      <c r="A26" t="s">
        <v>155</v>
      </c>
      <c r="B26" s="25"/>
      <c r="C26" s="141">
        <v>7690000</v>
      </c>
      <c r="D26" s="141">
        <v>7590000</v>
      </c>
      <c r="E26" s="140">
        <v>7390000</v>
      </c>
      <c r="F26" s="134">
        <v>7690000</v>
      </c>
      <c r="G26" s="124">
        <v>7290000</v>
      </c>
      <c r="H26" s="26">
        <v>200</v>
      </c>
      <c r="I26" s="122">
        <f>IFERROR(E26-W7Q2FY26!E25,"OOS")</f>
        <v>400000</v>
      </c>
      <c r="J26" t="str">
        <f t="shared" si="0"/>
        <v>AW SE 3 (44mm GPS) tăng 400K = 7.390K</v>
      </c>
    </row>
    <row r="27" spans="1:15" x14ac:dyDescent="0.2">
      <c r="A27" t="s">
        <v>156</v>
      </c>
      <c r="B27" s="25"/>
      <c r="C27" s="141">
        <v>9190000</v>
      </c>
      <c r="D27" s="141">
        <v>9190000</v>
      </c>
      <c r="E27" s="140">
        <v>8990000</v>
      </c>
      <c r="F27" s="134">
        <v>9190000</v>
      </c>
      <c r="G27" s="113">
        <v>8690000</v>
      </c>
      <c r="H27" s="26"/>
      <c r="I27" s="122">
        <f>IFERROR(E27-W7Q2FY26!E26,"OOS")</f>
        <v>400000</v>
      </c>
      <c r="J27" t="str">
        <f t="shared" si="0"/>
        <v>AW SE 3 (44mm LTE) tăng 400K = 8.990K</v>
      </c>
    </row>
    <row r="28" spans="1:15" x14ac:dyDescent="0.2">
      <c r="A28" t="s">
        <v>157</v>
      </c>
      <c r="B28" s="3"/>
      <c r="C28" s="141">
        <v>11190000</v>
      </c>
      <c r="D28" s="141">
        <v>11890000</v>
      </c>
      <c r="E28" s="140">
        <v>10690000</v>
      </c>
      <c r="F28" s="134">
        <v>11090000</v>
      </c>
      <c r="G28" s="113">
        <v>8990000</v>
      </c>
      <c r="H28" s="26"/>
      <c r="I28" s="122">
        <f>IFERROR(E28-W7Q2FY26!E27,"OOS")</f>
        <v>1700000</v>
      </c>
      <c r="J28" t="str">
        <f t="shared" si="0"/>
        <v>AW S11 (42mm GPS) tăng 1700K = 10.690K</v>
      </c>
    </row>
    <row r="29" spans="1:15" x14ac:dyDescent="0.2">
      <c r="A29" t="s">
        <v>158</v>
      </c>
      <c r="B29" s="3"/>
      <c r="C29" s="141">
        <v>14090000</v>
      </c>
      <c r="D29" s="141">
        <v>14090000</v>
      </c>
      <c r="E29" s="140">
        <v>13990000</v>
      </c>
      <c r="F29" s="134">
        <v>14090000</v>
      </c>
      <c r="G29" s="113">
        <v>11990000</v>
      </c>
      <c r="H29" s="26"/>
      <c r="I29" s="122">
        <f>IFERROR(E29-W7Q2FY26!E28,"OOS")</f>
        <v>2000000</v>
      </c>
      <c r="J29" t="str">
        <f t="shared" si="0"/>
        <v>AW S11 (42mm CEL) tăng 2000K = 13.990K</v>
      </c>
    </row>
    <row r="30" spans="1:15" x14ac:dyDescent="0.2">
      <c r="A30" t="s">
        <v>159</v>
      </c>
      <c r="B30" s="3"/>
      <c r="C30" s="141">
        <v>11990000</v>
      </c>
      <c r="D30" s="136">
        <v>9990000</v>
      </c>
      <c r="E30" s="140">
        <v>11490000</v>
      </c>
      <c r="F30" s="134">
        <v>11890000</v>
      </c>
      <c r="G30" s="111">
        <v>9990000</v>
      </c>
      <c r="H30" s="26"/>
      <c r="I30" s="122">
        <f>IFERROR(E30-W7Q2FY26!E29,"OOS")</f>
        <v>1800000</v>
      </c>
      <c r="J30" t="str">
        <f t="shared" si="0"/>
        <v>AW S11 (46mm GPS) tăng 1800K = 11.490K</v>
      </c>
    </row>
    <row r="31" spans="1:15" x14ac:dyDescent="0.2">
      <c r="A31" t="s">
        <v>160</v>
      </c>
      <c r="B31" s="3"/>
      <c r="C31" s="141" t="s">
        <v>31</v>
      </c>
      <c r="D31" s="141">
        <v>14990000</v>
      </c>
      <c r="E31" s="140">
        <v>14490000</v>
      </c>
      <c r="F31" s="134">
        <v>14990000</v>
      </c>
      <c r="G31" s="111">
        <v>12990000</v>
      </c>
      <c r="H31" s="26"/>
      <c r="I31" s="122">
        <f>IFERROR(E31-W7Q2FY26!E30,"OOS")</f>
        <v>1800000</v>
      </c>
      <c r="J31" t="str">
        <f t="shared" si="0"/>
        <v>AW S11 (46mm CEL) tăng 1800K = 14.490K</v>
      </c>
    </row>
    <row r="32" spans="1:15" x14ac:dyDescent="0.2">
      <c r="A32" t="s">
        <v>161</v>
      </c>
      <c r="B32" s="25"/>
      <c r="C32" s="136">
        <v>23490000</v>
      </c>
      <c r="D32" s="136">
        <v>22990000</v>
      </c>
      <c r="E32" s="113">
        <v>22490000</v>
      </c>
      <c r="F32" s="133">
        <v>22990000</v>
      </c>
      <c r="G32" s="111">
        <v>22990000</v>
      </c>
      <c r="H32" s="26"/>
      <c r="I32" s="122">
        <f>IFERROR(E32-W7Q2FY26!E31,"OOS")</f>
        <v>0</v>
      </c>
      <c r="J32" t="str">
        <f t="shared" si="0"/>
        <v/>
      </c>
    </row>
    <row r="33" spans="1:10" x14ac:dyDescent="0.2">
      <c r="A33" t="s">
        <v>120</v>
      </c>
      <c r="B33" s="3"/>
      <c r="C33" s="136">
        <v>4890000</v>
      </c>
      <c r="D33" s="136">
        <v>4990000</v>
      </c>
      <c r="E33" s="131" t="s">
        <v>31</v>
      </c>
      <c r="F33" s="133">
        <v>4950000</v>
      </c>
      <c r="G33" s="111">
        <v>5590000</v>
      </c>
      <c r="H33" s="26"/>
      <c r="I33" s="122" t="str">
        <f>IFERROR(E33-W7Q2FY26!E32,"OOS")</f>
        <v>OOS</v>
      </c>
      <c r="J33" t="e">
        <f t="shared" si="0"/>
        <v>#VALUE!</v>
      </c>
    </row>
    <row r="34" spans="1:10" x14ac:dyDescent="0.2">
      <c r="A34" t="s">
        <v>162</v>
      </c>
      <c r="B34" s="3"/>
      <c r="C34" s="141">
        <v>4590000</v>
      </c>
      <c r="D34" s="136">
        <v>4190000</v>
      </c>
      <c r="E34" s="140">
        <v>4490000</v>
      </c>
      <c r="F34" s="134">
        <v>4550000</v>
      </c>
      <c r="G34" s="124">
        <v>4390000</v>
      </c>
      <c r="H34" s="26">
        <v>100</v>
      </c>
      <c r="I34" s="122">
        <f>IFERROR(E34-W7Q2FY26!E33,"OOS")</f>
        <v>100000</v>
      </c>
      <c r="J34" t="str">
        <f t="shared" si="0"/>
        <v>AirPods 4 ANC tăng 100K = 4.490K</v>
      </c>
    </row>
    <row r="35" spans="1:10" x14ac:dyDescent="0.2">
      <c r="A35" t="s">
        <v>163</v>
      </c>
      <c r="B35" s="3"/>
      <c r="C35" s="141">
        <v>3490000</v>
      </c>
      <c r="D35" s="141">
        <v>3490000</v>
      </c>
      <c r="E35" s="140">
        <v>3390000</v>
      </c>
      <c r="F35" s="134">
        <v>3490000</v>
      </c>
      <c r="G35" s="112">
        <v>2990000</v>
      </c>
      <c r="H35" s="26">
        <v>100</v>
      </c>
      <c r="I35" s="122">
        <f>IFERROR(E35-W7Q2FY26!E34,"OOS")</f>
        <v>400000</v>
      </c>
      <c r="J35" t="str">
        <f t="shared" si="0"/>
        <v>AirPods 4 with charging case tăng 400K = 3.390K</v>
      </c>
    </row>
    <row r="36" spans="1:10" x14ac:dyDescent="0.2">
      <c r="A36" t="s">
        <v>164</v>
      </c>
      <c r="B36" s="3"/>
      <c r="C36" s="141">
        <v>6590000</v>
      </c>
      <c r="D36" s="136">
        <v>6390000</v>
      </c>
      <c r="E36" s="135">
        <v>6290000</v>
      </c>
      <c r="F36" s="134">
        <v>6390000</v>
      </c>
      <c r="G36" s="113">
        <v>6490000</v>
      </c>
      <c r="H36" s="26"/>
      <c r="I36" s="122">
        <f>IFERROR(E36-W7Q2FY26!E35,"OOS")</f>
        <v>0</v>
      </c>
      <c r="J36" t="str">
        <f t="shared" si="0"/>
        <v/>
      </c>
    </row>
    <row r="37" spans="1:10" x14ac:dyDescent="0.2">
      <c r="A37" t="s">
        <v>165</v>
      </c>
      <c r="B37" s="25"/>
      <c r="C37" s="136">
        <v>19690000</v>
      </c>
      <c r="D37" s="136">
        <v>19690000</v>
      </c>
      <c r="E37" s="143"/>
      <c r="F37" s="133">
        <v>19690000</v>
      </c>
      <c r="G37" s="111">
        <v>18990000</v>
      </c>
      <c r="H37" s="26"/>
      <c r="I37" s="122">
        <f>IFERROR(E37-W7Q2FY26!E36,"OOS")</f>
        <v>0</v>
      </c>
    </row>
    <row r="38" spans="1:10" x14ac:dyDescent="0.2">
      <c r="B38" s="25"/>
      <c r="C38" s="136"/>
      <c r="D38" s="136"/>
      <c r="E38" s="143"/>
      <c r="F38" s="133"/>
      <c r="G38" s="111"/>
      <c r="H38" s="26"/>
    </row>
    <row r="39" spans="1:10" x14ac:dyDescent="0.2">
      <c r="B39" s="25"/>
      <c r="C39" s="136"/>
      <c r="D39" s="136"/>
      <c r="E39" s="143"/>
      <c r="F39" s="133"/>
      <c r="G39" s="111"/>
      <c r="H39" s="26"/>
    </row>
    <row r="40" spans="1:10" x14ac:dyDescent="0.2">
      <c r="A40" t="s">
        <v>166</v>
      </c>
      <c r="B40" s="3"/>
      <c r="C40" s="141">
        <v>25290000</v>
      </c>
      <c r="D40" s="141">
        <v>25290000</v>
      </c>
      <c r="E40" s="143"/>
      <c r="F40" s="134">
        <v>25290000</v>
      </c>
      <c r="G40" s="112">
        <v>25290000</v>
      </c>
      <c r="H40" s="26">
        <f>25290-23690</f>
        <v>1600</v>
      </c>
      <c r="I40" s="122">
        <f>IFERROR(E40-W7Q2FY26!E37,"OOS")</f>
        <v>0</v>
      </c>
    </row>
    <row r="41" spans="1:10" x14ac:dyDescent="0.2">
      <c r="A41" t="s">
        <v>167</v>
      </c>
      <c r="B41" s="25"/>
      <c r="C41" s="141">
        <v>29990000</v>
      </c>
      <c r="D41" s="141">
        <v>29990000</v>
      </c>
      <c r="E41" s="143"/>
      <c r="F41" s="133">
        <v>28990000</v>
      </c>
      <c r="G41" s="112">
        <v>28990000</v>
      </c>
      <c r="H41" s="26">
        <v>400</v>
      </c>
      <c r="I41" s="122">
        <f>IFERROR(E41-W7Q2FY26!E38,"OOS")</f>
        <v>0</v>
      </c>
    </row>
    <row r="42" spans="1:10" x14ac:dyDescent="0.2">
      <c r="A42" t="s">
        <v>168</v>
      </c>
      <c r="B42" s="25"/>
      <c r="C42" s="136" t="s">
        <v>31</v>
      </c>
      <c r="D42" s="136" t="s">
        <v>31</v>
      </c>
      <c r="E42" s="143"/>
      <c r="F42" s="133">
        <v>38590000</v>
      </c>
      <c r="G42" s="111">
        <v>38390000</v>
      </c>
      <c r="H42" s="26"/>
      <c r="I42" s="122">
        <f>IFERROR(E42-W7Q2FY26!E39,"OOS")</f>
        <v>0</v>
      </c>
    </row>
    <row r="43" spans="1:10" x14ac:dyDescent="0.2">
      <c r="A43" t="s">
        <v>169</v>
      </c>
      <c r="B43" s="25"/>
      <c r="C43" s="136">
        <v>41890000</v>
      </c>
      <c r="D43" s="136">
        <v>40690000</v>
      </c>
      <c r="E43" s="143"/>
      <c r="F43" s="133">
        <v>41990000</v>
      </c>
      <c r="G43" s="112">
        <v>41690000</v>
      </c>
      <c r="H43" s="26">
        <v>-300</v>
      </c>
      <c r="I43" s="122">
        <f>IFERROR(E43-W7Q2FY26!E40,"OOS")</f>
        <v>0</v>
      </c>
    </row>
    <row r="44" spans="1:10" x14ac:dyDescent="0.2">
      <c r="A44" t="s">
        <v>170</v>
      </c>
      <c r="B44" s="25"/>
      <c r="C44" s="136" t="s">
        <v>31</v>
      </c>
      <c r="D44" s="136">
        <v>63990000</v>
      </c>
      <c r="E44" s="143"/>
      <c r="F44" s="133">
        <v>63990000</v>
      </c>
      <c r="G44" s="111">
        <v>63990000</v>
      </c>
      <c r="I44" s="122">
        <f>IFERROR(E44-W7Q2FY26!E41,"OOS")</f>
        <v>0</v>
      </c>
    </row>
    <row r="45" spans="1:10" x14ac:dyDescent="0.2">
      <c r="C45" s="125"/>
      <c r="D45" s="125"/>
    </row>
    <row r="46" spans="1:10" x14ac:dyDescent="0.2">
      <c r="C46" s="125"/>
      <c r="D46" s="125"/>
    </row>
    <row r="47" spans="1:10" x14ac:dyDescent="0.2">
      <c r="C47" s="125"/>
      <c r="D47" s="125"/>
    </row>
    <row r="48" spans="1:10"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row r="155" spans="3:4" x14ac:dyDescent="0.2">
      <c r="C155" s="125"/>
      <c r="D155" s="125"/>
    </row>
    <row r="156" spans="3:4" x14ac:dyDescent="0.2">
      <c r="C156" s="125"/>
      <c r="D156" s="125"/>
    </row>
  </sheetData>
  <conditionalFormatting sqref="E3:E44">
    <cfRule type="expression" dxfId="86" priority="2">
      <formula>$I3=0</formula>
    </cfRule>
  </conditionalFormatting>
  <conditionalFormatting sqref="E3:E1003">
    <cfRule type="expression" dxfId="85" priority="1">
      <formula>AND($I3&lt;&gt;0,$I3&lt;&gt;"")</formula>
    </cfRule>
  </conditionalFormatting>
  <pageMargins left="0.7" right="0.7" top="0.75" bottom="0.75" header="0.3" footer="0.3"/>
  <pageSetup paperSize="9"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iconSet" priority="3" id="{97FC0036-CBF5-4FC9-A404-6F91C02EDFD9}">
            <x14:iconSet custom="1">
              <x14:cfvo type="percent">
                <xm:f>0</xm:f>
              </x14:cfvo>
              <x14:cfvo type="num">
                <xm:f>0</xm:f>
              </x14:cfvo>
              <x14:cfvo type="num">
                <xm:f>0</xm:f>
              </x14:cfvo>
              <x14:cfIcon iconSet="3TrafficLights1" iconId="2"/>
              <x14:cfIcon iconSet="NoIcons" iconId="0"/>
              <x14:cfIcon iconSet="3TrafficLights1" iconId="0"/>
            </x14:iconSet>
          </x14:cfRule>
          <xm:sqref>H4:H44</xm:sqref>
        </x14:conditionalFormatting>
      </x14:conditionalFormattings>
    </ext>
  </extLst>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ABD7-DAF6-014F-8E89-8E6E26FE979B}">
  <dimension ref="A1:V156"/>
  <sheetViews>
    <sheetView showGridLines="0" zoomScale="65" zoomScaleNormal="50" workbookViewId="0">
      <pane xSplit="2" ySplit="1" topLeftCell="G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4.83203125" customWidth="1"/>
    <col min="13" max="13" width="13" customWidth="1"/>
    <col min="14" max="14" width="48.33203125" customWidth="1"/>
    <col min="15" max="15" width="19" customWidth="1"/>
    <col min="16" max="16" width="40.1640625" customWidth="1"/>
    <col min="17" max="17" width="13.5" customWidth="1"/>
    <col min="18" max="18" width="46" customWidth="1"/>
    <col min="19" max="19" width="12.6640625" customWidth="1"/>
    <col min="20" max="20" width="38" customWidth="1"/>
    <col min="21" max="21" width="12.6640625" customWidth="1"/>
    <col min="22" max="22" width="49"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x14ac:dyDescent="0.2">
      <c r="A2" t="s">
        <v>258</v>
      </c>
      <c r="B2" s="83"/>
      <c r="C2" s="127"/>
      <c r="D2" s="128">
        <v>17990000</v>
      </c>
      <c r="E2" s="129"/>
      <c r="F2" s="126">
        <v>17990000</v>
      </c>
      <c r="G2" s="126">
        <v>17990000</v>
      </c>
      <c r="M2" s="149">
        <f>IFERROR(C2-W9Q2FY26!C2,"OOS")</f>
        <v>0</v>
      </c>
      <c r="N2" s="147" t="str">
        <f t="shared" ref="N2:N44" si="0">IF(M2=0,"",$A2 &amp; IF(M2&gt;0," tăng "," giảm ") &amp; TEXT(ABS(M2)/1000,"0") &amp; "K = " &amp; TEXT(C2/1000,"#.##0") &amp; "K")</f>
        <v/>
      </c>
      <c r="O2" s="150">
        <f>IFERROR(D2-W9Q2FY26!D2,"OOS")</f>
        <v>17990000</v>
      </c>
      <c r="P2" s="147" t="str">
        <f t="shared" ref="P2:P44" si="1">IF(O2=0,"",$A2 &amp; IF(O2&gt;0," tăng "," giảm ") &amp; TEXT(ABS(O2)/1000,"0") &amp; "K = " &amp; TEXT(D2/1000,"#.##0") &amp; "K")</f>
        <v>iPhone 17e 256GB tăng 17990K = 17.990K</v>
      </c>
      <c r="Q2" s="150">
        <f>IFERROR(E2-W9Q2FY26!E2,"OOS")</f>
        <v>0</v>
      </c>
      <c r="R2" s="147" t="str">
        <f t="shared" ref="R2:R44" si="2">IF(Q2=0,"",$A2 &amp; IF(Q2&gt;0," tăng "," giảm ") &amp; TEXT(ABS(Q2)/1000,"0") &amp; "K = " &amp; TEXT(E2/1000,"#.##0") &amp; "K")</f>
        <v/>
      </c>
      <c r="S2" s="150">
        <f>IFERROR(F2-W9Q2FY26!F2,"OOS")</f>
        <v>17990000</v>
      </c>
      <c r="T2" s="147" t="str">
        <f t="shared" ref="T2:T44" si="3">IF(S2=0,"",$A2 &amp; IF(S2&gt;0," tăng "," giảm ") &amp; TEXT(ABS(S2)/1000,"0") &amp; "K = " &amp; TEXT(F2/1000,"#.##0") &amp; "K")</f>
        <v>iPhone 17e 256GB tăng 17990K = 17.990K</v>
      </c>
      <c r="U2" s="150">
        <f>IFERROR(G2-W9Q2FY26!G2,"OOS")</f>
        <v>17990000</v>
      </c>
      <c r="V2" s="147" t="str">
        <f t="shared" ref="V2:V44" si="4">IF(U2=0,"",$A2 &amp; IF(U2&gt;0," tăng "," giảm ") &amp; TEXT(ABS(U2)/1000,"0") &amp; "K = " &amp; TEXT(G2/1000,"#.##0") &amp; "K")</f>
        <v>iPhone 17e 256GB tăng 17990K = 17.990K</v>
      </c>
    </row>
    <row r="3" spans="1:22" x14ac:dyDescent="0.2">
      <c r="A3" t="s">
        <v>129</v>
      </c>
      <c r="B3" s="83"/>
      <c r="C3" s="130">
        <v>24890000</v>
      </c>
      <c r="D3" s="128">
        <v>24690000</v>
      </c>
      <c r="E3" s="131">
        <v>24190000</v>
      </c>
      <c r="F3" s="132">
        <v>24590000</v>
      </c>
      <c r="G3" s="111">
        <v>24490000</v>
      </c>
      <c r="M3" s="149">
        <f>IFERROR(C3-W9Q2FY26!C3,"OOS")</f>
        <v>-100000</v>
      </c>
      <c r="N3" s="147" t="str">
        <f t="shared" si="0"/>
        <v>iPhone 17  256GB giảm 100K = 24.890K</v>
      </c>
      <c r="O3" s="150">
        <f>IFERROR(D3-W9Q2FY26!D3,"OOS")</f>
        <v>0</v>
      </c>
      <c r="P3" s="147" t="str">
        <f t="shared" si="1"/>
        <v/>
      </c>
      <c r="Q3" s="150">
        <f>IFERROR(E3-W9Q2FY26!E3,"OOS")</f>
        <v>0</v>
      </c>
      <c r="R3" s="147" t="str">
        <f t="shared" si="2"/>
        <v/>
      </c>
      <c r="S3" s="150">
        <f>IFERROR(F3-W9Q2FY26!F3,"OOS")</f>
        <v>-100000</v>
      </c>
      <c r="T3" s="147" t="str">
        <f t="shared" si="3"/>
        <v>iPhone 17  256GB giảm 100K = 24.590K</v>
      </c>
      <c r="U3" s="150">
        <f>IFERROR(G3-W9Q2FY26!G3,"OOS")</f>
        <v>0</v>
      </c>
      <c r="V3" s="147" t="str">
        <f t="shared" si="4"/>
        <v/>
      </c>
    </row>
    <row r="4" spans="1:22" x14ac:dyDescent="0.2">
      <c r="A4" t="s">
        <v>130</v>
      </c>
      <c r="B4" s="83"/>
      <c r="C4" s="128">
        <v>24990000</v>
      </c>
      <c r="D4" s="130">
        <v>24990000</v>
      </c>
      <c r="E4" s="131">
        <v>24490000</v>
      </c>
      <c r="F4" s="133">
        <v>24990000</v>
      </c>
      <c r="G4" s="111">
        <v>24990000</v>
      </c>
      <c r="M4" s="149">
        <f>IFERROR(C4-W9Q2FY26!C4,"OOS")</f>
        <v>0</v>
      </c>
      <c r="N4" s="147" t="str">
        <f t="shared" si="0"/>
        <v/>
      </c>
      <c r="O4" s="150">
        <f>IFERROR(D4-W9Q2FY26!D4,"OOS")</f>
        <v>-300000</v>
      </c>
      <c r="P4" s="147" t="str">
        <f t="shared" si="1"/>
        <v>iPhone Air 256G giảm 300K = 24.990K</v>
      </c>
      <c r="Q4" s="150">
        <f>IFERROR(E4-W9Q2FY26!E4,"OOS")</f>
        <v>100000</v>
      </c>
      <c r="R4" s="147" t="str">
        <f t="shared" si="2"/>
        <v>iPhone Air 256G tăng 100K = 24.490K</v>
      </c>
      <c r="S4" s="150">
        <f>IFERROR(F4-W9Q2FY26!F4,"OOS")</f>
        <v>0</v>
      </c>
      <c r="T4" s="147" t="str">
        <f t="shared" si="3"/>
        <v/>
      </c>
      <c r="U4" s="150">
        <f>IFERROR(G4-W9Q2FY26!G4,"OOS")</f>
        <v>100000</v>
      </c>
      <c r="V4" s="147" t="str">
        <f t="shared" si="4"/>
        <v>iPhone Air 256G tăng 100K = 24.990K</v>
      </c>
    </row>
    <row r="5" spans="1:22" x14ac:dyDescent="0.2">
      <c r="A5" t="s">
        <v>131</v>
      </c>
      <c r="B5" s="83"/>
      <c r="C5" s="130">
        <v>34790000</v>
      </c>
      <c r="D5" s="130">
        <v>34490000</v>
      </c>
      <c r="E5" s="131">
        <v>33190000</v>
      </c>
      <c r="F5" s="134">
        <v>34790000</v>
      </c>
      <c r="G5" s="112">
        <v>34190000</v>
      </c>
      <c r="M5" s="149">
        <f>IFERROR(C5-W9Q2FY26!C5,"OOS")</f>
        <v>600000</v>
      </c>
      <c r="N5" s="147" t="str">
        <f t="shared" si="0"/>
        <v>iPhone 17 Pro 256GB tăng 600K = 34.790K</v>
      </c>
      <c r="O5" s="150">
        <f>IFERROR(D5-W9Q2FY26!D5,"OOS")</f>
        <v>600000</v>
      </c>
      <c r="P5" s="147" t="str">
        <f t="shared" si="1"/>
        <v>iPhone 17 Pro 256GB tăng 600K = 34.490K</v>
      </c>
      <c r="Q5" s="150">
        <f>IFERROR(E5-W9Q2FY26!E5,"OOS")</f>
        <v>400000</v>
      </c>
      <c r="R5" s="147" t="str">
        <f t="shared" si="2"/>
        <v>iPhone 17 Pro 256GB tăng 400K = 33.190K</v>
      </c>
      <c r="S5" s="150">
        <f>IFERROR(F5-W9Q2FY26!F5,"OOS")</f>
        <v>600000</v>
      </c>
      <c r="T5" s="147" t="str">
        <f t="shared" si="3"/>
        <v>iPhone 17 Pro 256GB tăng 600K = 34.790K</v>
      </c>
      <c r="U5" s="150">
        <f>IFERROR(G5-W9Q2FY26!G5,"OOS")</f>
        <v>900000</v>
      </c>
      <c r="V5" s="147" t="str">
        <f t="shared" si="4"/>
        <v>iPhone 17 Pro 256GB tăng 900K = 34.190K</v>
      </c>
    </row>
    <row r="6" spans="1:22" x14ac:dyDescent="0.2">
      <c r="A6" t="s">
        <v>132</v>
      </c>
      <c r="B6" s="83"/>
      <c r="C6" s="130">
        <v>37990000</v>
      </c>
      <c r="D6" s="130">
        <v>37790000</v>
      </c>
      <c r="E6" s="135">
        <v>36490000</v>
      </c>
      <c r="F6" s="134">
        <v>37590000</v>
      </c>
      <c r="G6" s="112">
        <v>36990000</v>
      </c>
      <c r="M6" s="149">
        <f>IFERROR(C6-W9Q2FY26!C6,"OOS")</f>
        <v>100000</v>
      </c>
      <c r="N6" s="147" t="str">
        <f t="shared" si="0"/>
        <v>iPhone 17 Pro Max 256GB tăng 100K = 37.990K</v>
      </c>
      <c r="O6" s="150">
        <f>IFERROR(D6-W9Q2FY26!D6,"OOS")</f>
        <v>200000</v>
      </c>
      <c r="P6" s="147" t="str">
        <f t="shared" si="1"/>
        <v>iPhone 17 Pro Max 256GB tăng 200K = 37.790K</v>
      </c>
      <c r="Q6" s="150">
        <f>IFERROR(E6-W9Q2FY26!E6,"OOS")</f>
        <v>0</v>
      </c>
      <c r="R6" s="147" t="str">
        <f t="shared" si="2"/>
        <v/>
      </c>
      <c r="S6" s="150">
        <f>IFERROR(F6-W9Q2FY26!F6,"OOS")</f>
        <v>-100000</v>
      </c>
      <c r="T6" s="147" t="str">
        <f t="shared" si="3"/>
        <v>iPhone 17 Pro Max 256GB giảm 100K = 37.590K</v>
      </c>
      <c r="U6" s="150">
        <f>IFERROR(G6-W9Q2FY26!G6,"OOS")</f>
        <v>0</v>
      </c>
      <c r="V6" s="147" t="str">
        <f t="shared" si="4"/>
        <v/>
      </c>
    </row>
    <row r="7" spans="1:22" x14ac:dyDescent="0.2">
      <c r="A7" t="s">
        <v>133</v>
      </c>
      <c r="B7" s="83"/>
      <c r="C7" s="128">
        <v>15990000</v>
      </c>
      <c r="D7" s="136">
        <v>15990000</v>
      </c>
      <c r="E7" s="135">
        <v>12490000</v>
      </c>
      <c r="F7" s="137">
        <v>12490000</v>
      </c>
      <c r="G7" s="111">
        <v>15190000</v>
      </c>
      <c r="M7" s="149">
        <f>IFERROR(C7-W9Q2FY26!C7,"OOS")</f>
        <v>0</v>
      </c>
      <c r="N7" s="147" t="str">
        <f t="shared" si="0"/>
        <v/>
      </c>
      <c r="O7" s="150">
        <f>IFERROR(D7-W9Q2FY26!D7,"OOS")</f>
        <v>0</v>
      </c>
      <c r="P7" s="147" t="str">
        <f t="shared" si="1"/>
        <v/>
      </c>
      <c r="Q7" s="150">
        <f>IFERROR(E7-W9Q2FY26!E7,"OOS")</f>
        <v>0</v>
      </c>
      <c r="R7" s="147" t="str">
        <f t="shared" si="2"/>
        <v/>
      </c>
      <c r="S7" s="150">
        <f>IFERROR(F7-W9Q2FY26!F7,"OOS")</f>
        <v>0</v>
      </c>
      <c r="T7" s="147" t="str">
        <f t="shared" si="3"/>
        <v/>
      </c>
      <c r="U7" s="150">
        <f>IFERROR(G7-W9Q2FY26!G7,"OOS")</f>
        <v>0</v>
      </c>
      <c r="V7" s="147" t="str">
        <f t="shared" si="4"/>
        <v/>
      </c>
    </row>
    <row r="8" spans="1:22" x14ac:dyDescent="0.2">
      <c r="A8" t="s">
        <v>246</v>
      </c>
      <c r="B8" s="71"/>
      <c r="C8" s="138">
        <v>21090000</v>
      </c>
      <c r="D8" s="139">
        <v>20790000</v>
      </c>
      <c r="E8" s="140">
        <v>20090000</v>
      </c>
      <c r="F8" s="134">
        <v>20790000</v>
      </c>
      <c r="G8" s="111">
        <v>20790000</v>
      </c>
      <c r="M8" s="149">
        <f>IFERROR(C8-W9Q2FY26!C8,"OOS")</f>
        <v>100000</v>
      </c>
      <c r="N8" s="147" t="str">
        <f t="shared" si="0"/>
        <v>iPhone 16 128GB tăng 100K = 21.090K</v>
      </c>
      <c r="O8" s="150">
        <f>IFERROR(D8-W9Q2FY26!D8,"OOS")</f>
        <v>0</v>
      </c>
      <c r="P8" s="147" t="str">
        <f t="shared" si="1"/>
        <v/>
      </c>
      <c r="Q8" s="150">
        <f>IFERROR(E8-W9Q2FY26!E8,"OOS")</f>
        <v>0</v>
      </c>
      <c r="R8" s="147" t="str">
        <f t="shared" si="2"/>
        <v/>
      </c>
      <c r="S8" s="150">
        <f>IFERROR(F8-W9Q2FY26!F8,"OOS")</f>
        <v>0</v>
      </c>
      <c r="T8" s="147" t="str">
        <f t="shared" si="3"/>
        <v/>
      </c>
      <c r="U8" s="150">
        <f>IFERROR(G8-W9Q2FY26!G8,"OOS")</f>
        <v>0</v>
      </c>
      <c r="V8" s="147" t="str">
        <f t="shared" si="4"/>
        <v/>
      </c>
    </row>
    <row r="9" spans="1:22" x14ac:dyDescent="0.2">
      <c r="A9" t="s">
        <v>135</v>
      </c>
      <c r="B9" s="3"/>
      <c r="C9" s="141">
        <v>25090000</v>
      </c>
      <c r="D9" s="141">
        <v>24790000</v>
      </c>
      <c r="E9" s="140">
        <v>23790000</v>
      </c>
      <c r="F9" s="134">
        <v>24790000</v>
      </c>
      <c r="G9" s="112">
        <v>24590000</v>
      </c>
      <c r="M9" s="149">
        <f>IFERROR(C9-W9Q2FY26!C9,"OOS")</f>
        <v>100000</v>
      </c>
      <c r="N9" s="147" t="str">
        <f t="shared" si="0"/>
        <v>iPhone 16  Plus 128GB tăng 100K = 25.090K</v>
      </c>
      <c r="O9" s="150">
        <f>IFERROR(D9-W9Q2FY26!D9,"OOS")</f>
        <v>200000</v>
      </c>
      <c r="P9" s="147" t="str">
        <f t="shared" si="1"/>
        <v>iPhone 16  Plus 128GB tăng 200K = 24.790K</v>
      </c>
      <c r="Q9" s="150">
        <f>IFERROR(E9-W9Q2FY26!E9,"OOS")</f>
        <v>0</v>
      </c>
      <c r="R9" s="147" t="str">
        <f t="shared" si="2"/>
        <v/>
      </c>
      <c r="S9" s="150">
        <f>IFERROR(F9-W9Q2FY26!F9,"OOS")</f>
        <v>0</v>
      </c>
      <c r="T9" s="147" t="str">
        <f t="shared" si="3"/>
        <v/>
      </c>
      <c r="U9" s="150">
        <f>IFERROR(G9-W9Q2FY26!G9,"OOS")</f>
        <v>-200000</v>
      </c>
      <c r="V9" s="147" t="str">
        <f t="shared" si="4"/>
        <v>iPhone 16  Plus 128GB giảm 200K = 24.590K</v>
      </c>
    </row>
    <row r="10" spans="1:22" x14ac:dyDescent="0.2">
      <c r="A10" t="s">
        <v>247</v>
      </c>
      <c r="B10" s="25"/>
      <c r="C10" s="136" t="s">
        <v>31</v>
      </c>
      <c r="D10" s="111">
        <v>25590000</v>
      </c>
      <c r="E10" s="113" t="s">
        <v>31</v>
      </c>
      <c r="F10" s="133">
        <v>26590000</v>
      </c>
      <c r="G10" s="111">
        <v>24990000</v>
      </c>
      <c r="M10" s="149" t="str">
        <f>IFERROR(C10-W9Q2FY26!C10,"OOS")</f>
        <v>OOS</v>
      </c>
      <c r="N10" s="147" t="e">
        <f t="shared" si="0"/>
        <v>#VALUE!</v>
      </c>
      <c r="O10" s="150">
        <f>IFERROR(D10-W9Q2FY26!D10,"OOS")</f>
        <v>0</v>
      </c>
      <c r="P10" s="147" t="str">
        <f t="shared" si="1"/>
        <v/>
      </c>
      <c r="Q10" s="150" t="str">
        <f>IFERROR(E10-W9Q2FY26!E10,"OOS")</f>
        <v>OOS</v>
      </c>
      <c r="R10" s="147" t="e">
        <f t="shared" si="2"/>
        <v>#VALUE!</v>
      </c>
      <c r="S10" s="150">
        <f>IFERROR(F10-W9Q2FY26!F10,"OOS")</f>
        <v>0</v>
      </c>
      <c r="T10" s="147" t="str">
        <f t="shared" si="3"/>
        <v/>
      </c>
      <c r="U10" s="150">
        <f>IFERROR(G10-W9Q2FY26!G10,"OOS")</f>
        <v>0</v>
      </c>
      <c r="V10" s="147" t="str">
        <f t="shared" si="4"/>
        <v/>
      </c>
    </row>
    <row r="11" spans="1:22" x14ac:dyDescent="0.2">
      <c r="A11" t="s">
        <v>137</v>
      </c>
      <c r="B11" s="3"/>
      <c r="C11" s="136">
        <v>31590000</v>
      </c>
      <c r="D11" s="136">
        <v>31490000</v>
      </c>
      <c r="E11" s="113" t="s">
        <v>31</v>
      </c>
      <c r="F11" s="134">
        <v>31990000</v>
      </c>
      <c r="G11" s="111">
        <v>31190000</v>
      </c>
      <c r="M11" s="149">
        <f>IFERROR(C11-W9Q2FY26!C11,"OOS")</f>
        <v>0</v>
      </c>
      <c r="N11" s="147" t="str">
        <f t="shared" si="0"/>
        <v/>
      </c>
      <c r="O11" s="150">
        <f>IFERROR(D11-W9Q2FY26!D11,"OOS")</f>
        <v>0</v>
      </c>
      <c r="P11" s="147" t="str">
        <f t="shared" si="1"/>
        <v/>
      </c>
      <c r="Q11" s="150" t="str">
        <f>IFERROR(E11-W9Q2FY26!E11,"OOS")</f>
        <v>OOS</v>
      </c>
      <c r="R11" s="147" t="e">
        <f t="shared" si="2"/>
        <v>#VALUE!</v>
      </c>
      <c r="S11" s="150">
        <f>IFERROR(F11-W9Q2FY26!F11,"OOS")</f>
        <v>100000</v>
      </c>
      <c r="T11" s="147" t="str">
        <f t="shared" si="3"/>
        <v>iPhone 16 Pro Max 256GB tăng 100K = 31.990K</v>
      </c>
      <c r="U11" s="150">
        <f>IFERROR(G11-W9Q2FY26!G11,"OOS")</f>
        <v>0</v>
      </c>
      <c r="V11" s="147" t="str">
        <f t="shared" si="4"/>
        <v/>
      </c>
    </row>
    <row r="12" spans="1:22" x14ac:dyDescent="0.2">
      <c r="A12" t="s">
        <v>102</v>
      </c>
      <c r="B12" s="25"/>
      <c r="C12" s="141">
        <v>17890000</v>
      </c>
      <c r="D12" s="136">
        <v>17790000</v>
      </c>
      <c r="E12" s="131">
        <v>17690000</v>
      </c>
      <c r="F12" s="134">
        <v>17590000</v>
      </c>
      <c r="G12" s="112">
        <v>17490000</v>
      </c>
      <c r="M12" s="149">
        <f>IFERROR(C12-W9Q2FY26!C12,"OOS")</f>
        <v>-100000</v>
      </c>
      <c r="N12" s="147" t="str">
        <f t="shared" si="0"/>
        <v>iPhone 15  128GB giảm 100K = 17.890K</v>
      </c>
      <c r="O12" s="150">
        <f>IFERROR(D12-W9Q2FY26!D12,"OOS")</f>
        <v>0</v>
      </c>
      <c r="P12" s="147" t="str">
        <f t="shared" si="1"/>
        <v/>
      </c>
      <c r="Q12" s="150">
        <f>IFERROR(E12-W9Q2FY26!E12,"OOS")</f>
        <v>200000</v>
      </c>
      <c r="R12" s="147" t="str">
        <f t="shared" si="2"/>
        <v>iPhone 15  128GB tăng 200K = 17.690K</v>
      </c>
      <c r="S12" s="150">
        <f>IFERROR(F12-W9Q2FY26!F12,"OOS")</f>
        <v>-200000</v>
      </c>
      <c r="T12" s="147" t="str">
        <f t="shared" si="3"/>
        <v>iPhone 15  128GB giảm 200K = 17.590K</v>
      </c>
      <c r="U12" s="150">
        <f>IFERROR(G12-W9Q2FY26!G12,"OOS")</f>
        <v>-200000</v>
      </c>
      <c r="V12" s="147" t="str">
        <f t="shared" si="4"/>
        <v>iPhone 15  128GB giảm 200K = 17.490K</v>
      </c>
    </row>
    <row r="13" spans="1:22" x14ac:dyDescent="0.2">
      <c r="A13" t="s">
        <v>103</v>
      </c>
      <c r="B13" s="25"/>
      <c r="C13" s="136">
        <v>19990000</v>
      </c>
      <c r="D13" s="136" t="s">
        <v>31</v>
      </c>
      <c r="E13" s="131" t="s">
        <v>31</v>
      </c>
      <c r="F13" s="133">
        <v>17690000</v>
      </c>
      <c r="G13" s="111" t="s">
        <v>31</v>
      </c>
      <c r="M13" s="149">
        <f>IFERROR(C13-W9Q2FY26!C13,"OOS")</f>
        <v>0</v>
      </c>
      <c r="N13" s="147" t="str">
        <f t="shared" si="0"/>
        <v/>
      </c>
      <c r="O13" s="150" t="str">
        <f>IFERROR(D13-W9Q2FY26!D13,"OOS")</f>
        <v>OOS</v>
      </c>
      <c r="P13" s="147" t="e">
        <f t="shared" si="1"/>
        <v>#VALUE!</v>
      </c>
      <c r="Q13" s="150" t="str">
        <f>IFERROR(E13-W9Q2FY26!E13,"OOS")</f>
        <v>OOS</v>
      </c>
      <c r="R13" s="147" t="e">
        <f t="shared" si="2"/>
        <v>#VALUE!</v>
      </c>
      <c r="S13" s="150">
        <f>IFERROR(F13-W9Q2FY26!F13,"OOS")</f>
        <v>0</v>
      </c>
      <c r="T13" s="147" t="str">
        <f t="shared" si="3"/>
        <v/>
      </c>
      <c r="U13" s="150" t="str">
        <f>IFERROR(G13-W9Q2FY26!G13,"OOS")</f>
        <v>OOS</v>
      </c>
      <c r="V13" s="147" t="e">
        <f t="shared" si="4"/>
        <v>#VALUE!</v>
      </c>
    </row>
    <row r="14" spans="1:22" x14ac:dyDescent="0.2">
      <c r="A14" t="s">
        <v>40</v>
      </c>
      <c r="B14" s="25"/>
      <c r="C14" s="136">
        <v>13990000</v>
      </c>
      <c r="D14" s="136">
        <v>13790000</v>
      </c>
      <c r="E14" s="131">
        <v>13590000</v>
      </c>
      <c r="F14" s="134">
        <v>13590000</v>
      </c>
      <c r="G14" s="111">
        <v>13390000</v>
      </c>
      <c r="M14" s="149">
        <f>IFERROR(C14-W9Q2FY26!C14,"OOS")</f>
        <v>0</v>
      </c>
      <c r="N14" s="147" t="str">
        <f t="shared" si="0"/>
        <v/>
      </c>
      <c r="O14" s="150">
        <f>IFERROR(D14-W9Q2FY26!D14,"OOS")</f>
        <v>-100000</v>
      </c>
      <c r="P14" s="147" t="str">
        <f t="shared" si="1"/>
        <v>iPhone 14 128GB giảm 100K = 13.790K</v>
      </c>
      <c r="Q14" s="150">
        <f>IFERROR(E14-W9Q2FY26!E14,"OOS")</f>
        <v>0</v>
      </c>
      <c r="R14" s="147" t="str">
        <f t="shared" si="2"/>
        <v/>
      </c>
      <c r="S14" s="150">
        <f>IFERROR(F14-W9Q2FY26!F14,"OOS")</f>
        <v>-200000</v>
      </c>
      <c r="T14" s="147" t="str">
        <f t="shared" si="3"/>
        <v>iPhone 14 128GB giảm 200K = 13.590K</v>
      </c>
      <c r="U14" s="150">
        <f>IFERROR(G14-W9Q2FY26!G14,"OOS")</f>
        <v>0</v>
      </c>
      <c r="V14" s="147" t="str">
        <f t="shared" si="4"/>
        <v/>
      </c>
    </row>
    <row r="15" spans="1:22" x14ac:dyDescent="0.2">
      <c r="A15" t="s">
        <v>37</v>
      </c>
      <c r="B15" s="3"/>
      <c r="C15" s="136">
        <v>12490000</v>
      </c>
      <c r="D15" s="136">
        <v>12290000</v>
      </c>
      <c r="E15" s="140">
        <v>11990000</v>
      </c>
      <c r="F15" s="134">
        <v>11900000</v>
      </c>
      <c r="G15" s="111">
        <v>11890000</v>
      </c>
      <c r="M15" s="149">
        <f>IFERROR(C15-W9Q2FY26!C15,"OOS")</f>
        <v>0</v>
      </c>
      <c r="N15" s="147" t="str">
        <f t="shared" si="0"/>
        <v/>
      </c>
      <c r="O15" s="150">
        <f>IFERROR(D15-W9Q2FY26!D15,"OOS")</f>
        <v>0</v>
      </c>
      <c r="P15" s="147" t="str">
        <f t="shared" si="1"/>
        <v/>
      </c>
      <c r="Q15" s="150">
        <f>IFERROR(E15-W9Q2FY26!E15,"OOS")</f>
        <v>0</v>
      </c>
      <c r="R15" s="147" t="str">
        <f t="shared" si="2"/>
        <v/>
      </c>
      <c r="S15" s="150">
        <f>IFERROR(F15-W9Q2FY26!F15,"OOS")</f>
        <v>-90000</v>
      </c>
      <c r="T15" s="147" t="str">
        <f t="shared" si="3"/>
        <v>iPhone 13  128GB giảm 90K = 11.900K</v>
      </c>
      <c r="U15" s="150">
        <f>IFERROR(G15-W9Q2FY26!G15,"OOS")</f>
        <v>0</v>
      </c>
      <c r="V15" s="147" t="str">
        <f t="shared" si="4"/>
        <v/>
      </c>
    </row>
    <row r="16" spans="1:22" x14ac:dyDescent="0.2">
      <c r="A16" t="s">
        <v>138</v>
      </c>
      <c r="B16" s="25"/>
      <c r="C16" s="141">
        <v>11790000</v>
      </c>
      <c r="D16" s="141">
        <v>11490000</v>
      </c>
      <c r="E16" s="140">
        <v>11290000</v>
      </c>
      <c r="F16" s="134">
        <v>11590000</v>
      </c>
      <c r="G16" s="112">
        <v>11490000</v>
      </c>
      <c r="M16" s="149">
        <f>IFERROR(C16-W9Q2FY26!C16,"OOS")</f>
        <v>-1700000</v>
      </c>
      <c r="N16" s="147" t="str">
        <f t="shared" si="0"/>
        <v>iPad Mini 7 128GB Wifi giảm 1700K = 11.790K</v>
      </c>
      <c r="O16" s="150">
        <f>IFERROR(D16-W9Q2FY26!D16,"OOS")</f>
        <v>-2000000</v>
      </c>
      <c r="P16" s="147" t="str">
        <f t="shared" si="1"/>
        <v>iPad Mini 7 128GB Wifi giảm 2000K = 11.490K</v>
      </c>
      <c r="Q16" s="150">
        <f>IFERROR(E16-W9Q2FY26!E16,"OOS")</f>
        <v>-2000000</v>
      </c>
      <c r="R16" s="147" t="str">
        <f t="shared" si="2"/>
        <v>iPad Mini 7 128GB Wifi giảm 2000K = 11.290K</v>
      </c>
      <c r="S16" s="150">
        <f>IFERROR(F16-W9Q2FY26!F16,"OOS")</f>
        <v>-1900000</v>
      </c>
      <c r="T16" s="147" t="str">
        <f t="shared" si="3"/>
        <v>iPad Mini 7 128GB Wifi giảm 1900K = 11.590K</v>
      </c>
      <c r="U16" s="150">
        <f>IFERROR(G16-W9Q2FY26!G16,"OOS")</f>
        <v>-1900000</v>
      </c>
      <c r="V16" s="147" t="str">
        <f t="shared" si="4"/>
        <v>iPad Mini 7 128GB Wifi giảm 1900K = 11.490K</v>
      </c>
    </row>
    <row r="17" spans="1:22" x14ac:dyDescent="0.2">
      <c r="A17" t="s">
        <v>139</v>
      </c>
      <c r="B17" s="3"/>
      <c r="C17" s="136">
        <v>9590000</v>
      </c>
      <c r="D17" s="141">
        <v>9290000</v>
      </c>
      <c r="E17" s="140">
        <v>9190000</v>
      </c>
      <c r="F17" s="134">
        <v>9290000</v>
      </c>
      <c r="G17" s="111">
        <v>8990000</v>
      </c>
      <c r="I17" t="s">
        <v>140</v>
      </c>
      <c r="J17" t="s">
        <v>147</v>
      </c>
      <c r="K17" s="35" t="b">
        <v>1</v>
      </c>
      <c r="M17" s="149">
        <f>IFERROR(C17-W9Q2FY26!C17,"OOS")</f>
        <v>0</v>
      </c>
      <c r="N17" s="147" t="str">
        <f t="shared" si="0"/>
        <v/>
      </c>
      <c r="O17" s="150">
        <f>IFERROR(D17-W9Q2FY26!D17,"OOS")</f>
        <v>-300000</v>
      </c>
      <c r="P17" s="147" t="str">
        <f t="shared" si="1"/>
        <v>iPad Gen 11th  128GB Wifi giảm 300K = 9.290K</v>
      </c>
      <c r="Q17" s="150">
        <f>IFERROR(E17-W9Q2FY26!E17,"OOS")</f>
        <v>0</v>
      </c>
      <c r="R17" s="147" t="str">
        <f t="shared" si="2"/>
        <v/>
      </c>
      <c r="S17" s="150">
        <f>IFERROR(F17-W9Q2FY26!F17,"OOS")</f>
        <v>-300000</v>
      </c>
      <c r="T17" s="147" t="str">
        <f t="shared" si="3"/>
        <v>iPad Gen 11th  128GB Wifi giảm 300K = 9.290K</v>
      </c>
      <c r="U17" s="150">
        <f>IFERROR(G17-W9Q2FY26!G17,"OOS")</f>
        <v>0</v>
      </c>
      <c r="V17" s="147" t="str">
        <f t="shared" si="4"/>
        <v/>
      </c>
    </row>
    <row r="18" spans="1:22" x14ac:dyDescent="0.2">
      <c r="A18" t="s">
        <v>142</v>
      </c>
      <c r="B18" s="3"/>
      <c r="C18" s="141">
        <v>15890000</v>
      </c>
      <c r="D18" s="141">
        <v>15690000</v>
      </c>
      <c r="E18" s="131">
        <v>15390000</v>
      </c>
      <c r="F18" s="134">
        <v>15590000</v>
      </c>
      <c r="G18" s="112">
        <v>15290000</v>
      </c>
      <c r="I18" t="s">
        <v>2</v>
      </c>
      <c r="J18" t="s">
        <v>143</v>
      </c>
      <c r="K18" s="35" t="b">
        <v>1</v>
      </c>
      <c r="M18" s="149">
        <f>IFERROR(C18-W9Q2FY26!C18,"OOS")</f>
        <v>-400000</v>
      </c>
      <c r="N18" s="147" t="str">
        <f t="shared" si="0"/>
        <v>iPad Air M3  11" 128 GB Wifi giảm 400K = 15.890K</v>
      </c>
      <c r="O18" s="150">
        <f>IFERROR(D18-W9Q2FY26!D18,"OOS")</f>
        <v>-300000</v>
      </c>
      <c r="P18" s="147" t="str">
        <f t="shared" si="1"/>
        <v>iPad Air M3  11" 128 GB Wifi giảm 300K = 15.690K</v>
      </c>
      <c r="Q18" s="150">
        <f>IFERROR(E18-W9Q2FY26!E18,"OOS")</f>
        <v>0</v>
      </c>
      <c r="R18" s="147" t="str">
        <f t="shared" si="2"/>
        <v/>
      </c>
      <c r="S18" s="150">
        <f>IFERROR(F18-W9Q2FY26!F18,"OOS")</f>
        <v>-700000</v>
      </c>
      <c r="T18" s="147" t="str">
        <f t="shared" si="3"/>
        <v>iPad Air M3  11" 128 GB Wifi giảm 700K = 15.590K</v>
      </c>
      <c r="U18" s="150">
        <f>IFERROR(G18-W9Q2FY26!G18,"OOS")</f>
        <v>2300000</v>
      </c>
      <c r="V18" s="147" t="str">
        <f t="shared" si="4"/>
        <v>iPad Air M3  11" 128 GB Wifi tăng 2300K = 15.290K</v>
      </c>
    </row>
    <row r="19" spans="1:22" x14ac:dyDescent="0.2">
      <c r="A19" t="s">
        <v>144</v>
      </c>
      <c r="B19" s="25"/>
      <c r="C19" s="136">
        <v>21690000</v>
      </c>
      <c r="D19" s="141">
        <v>20990000</v>
      </c>
      <c r="E19" s="113">
        <v>20490000</v>
      </c>
      <c r="F19" s="134">
        <v>18990000</v>
      </c>
      <c r="G19" s="111">
        <v>18790000</v>
      </c>
      <c r="I19" t="s">
        <v>6</v>
      </c>
      <c r="J19" t="s">
        <v>145</v>
      </c>
      <c r="K19" s="35" t="b">
        <v>1</v>
      </c>
      <c r="M19" s="149">
        <f>IFERROR(C19-W9Q2FY26!C19,"OOS")</f>
        <v>0</v>
      </c>
      <c r="N19" s="147" t="str">
        <f t="shared" si="0"/>
        <v/>
      </c>
      <c r="O19" s="150">
        <f>IFERROR(D19-W9Q2FY26!D19,"OOS")</f>
        <v>-500000</v>
      </c>
      <c r="P19" s="147" t="str">
        <f t="shared" si="1"/>
        <v>iPad Air M3  13" 128 GB Wifi giảm 500K = 20.990K</v>
      </c>
      <c r="Q19" s="150">
        <f>IFERROR(E19-W9Q2FY26!E19,"OOS")</f>
        <v>0</v>
      </c>
      <c r="R19" s="147" t="str">
        <f t="shared" si="2"/>
        <v/>
      </c>
      <c r="S19" s="150">
        <f>IFERROR(F19-W9Q2FY26!F19,"OOS")</f>
        <v>-2700000</v>
      </c>
      <c r="T19" s="147" t="str">
        <f t="shared" si="3"/>
        <v>iPad Air M3  13" 128 GB Wifi giảm 2700K = 18.990K</v>
      </c>
      <c r="U19" s="150">
        <f>IFERROR(G19-W9Q2FY26!G19,"OOS")</f>
        <v>0</v>
      </c>
      <c r="V19" s="147" t="str">
        <f t="shared" si="4"/>
        <v/>
      </c>
    </row>
    <row r="20" spans="1:22" x14ac:dyDescent="0.2">
      <c r="A20" t="s">
        <v>146</v>
      </c>
      <c r="B20" s="25"/>
      <c r="C20" s="113" t="s">
        <v>31</v>
      </c>
      <c r="D20" s="136">
        <v>28990000</v>
      </c>
      <c r="E20" s="113" t="s">
        <v>31</v>
      </c>
      <c r="F20" s="133" t="s">
        <v>31</v>
      </c>
      <c r="G20" s="113" t="s">
        <v>31</v>
      </c>
      <c r="I20" t="s">
        <v>3</v>
      </c>
      <c r="J20" t="s">
        <v>141</v>
      </c>
      <c r="K20" s="35" t="b">
        <v>1</v>
      </c>
      <c r="M20" s="149" t="str">
        <f>IFERROR(C20-W9Q2FY26!C20,"OOS")</f>
        <v>OOS</v>
      </c>
      <c r="N20" s="147" t="e">
        <f t="shared" si="0"/>
        <v>#VALUE!</v>
      </c>
      <c r="O20" s="150">
        <f>IFERROR(D20-W9Q2FY26!D20,"OOS")</f>
        <v>0</v>
      </c>
      <c r="P20" s="147" t="str">
        <f t="shared" si="1"/>
        <v/>
      </c>
      <c r="Q20" s="150" t="str">
        <f>IFERROR(E20-W9Q2FY26!E20,"OOS")</f>
        <v>OOS</v>
      </c>
      <c r="R20" s="147" t="e">
        <f t="shared" si="2"/>
        <v>#VALUE!</v>
      </c>
      <c r="S20" s="150" t="str">
        <f>IFERROR(F20-W9Q2FY26!F20,"OOS")</f>
        <v>OOS</v>
      </c>
      <c r="T20" s="147" t="e">
        <f t="shared" si="3"/>
        <v>#VALUE!</v>
      </c>
      <c r="U20" s="150" t="str">
        <f>IFERROR(G20-W9Q2FY26!G20,"OOS")</f>
        <v>OOS</v>
      </c>
      <c r="V20" s="147" t="e">
        <f t="shared" si="4"/>
        <v>#VALUE!</v>
      </c>
    </row>
    <row r="21" spans="1:22" x14ac:dyDescent="0.2">
      <c r="A21" t="s">
        <v>148</v>
      </c>
      <c r="B21" s="3"/>
      <c r="C21" s="113" t="s">
        <v>31</v>
      </c>
      <c r="D21" s="113" t="s">
        <v>31</v>
      </c>
      <c r="E21" s="113" t="s">
        <v>31</v>
      </c>
      <c r="F21" s="113" t="s">
        <v>31</v>
      </c>
      <c r="G21" s="113" t="s">
        <v>31</v>
      </c>
      <c r="I21" t="s">
        <v>149</v>
      </c>
      <c r="J21" t="s">
        <v>150</v>
      </c>
      <c r="K21" s="35" t="b">
        <v>1</v>
      </c>
      <c r="M21" s="149" t="str">
        <f>IFERROR(C21-W9Q2FY26!C21,"OOS")</f>
        <v>OOS</v>
      </c>
      <c r="N21" s="147" t="e">
        <f t="shared" si="0"/>
        <v>#VALUE!</v>
      </c>
      <c r="O21" s="150" t="str">
        <f>IFERROR(D21-W9Q2FY26!D21,"OOS")</f>
        <v>OOS</v>
      </c>
      <c r="P21" s="147" t="e">
        <f t="shared" si="1"/>
        <v>#VALUE!</v>
      </c>
      <c r="Q21" s="150" t="str">
        <f>IFERROR(E21-W9Q2FY26!E21,"OOS")</f>
        <v>OOS</v>
      </c>
      <c r="R21" s="147" t="e">
        <f t="shared" si="2"/>
        <v>#VALUE!</v>
      </c>
      <c r="S21" s="150" t="str">
        <f>IFERROR(F21-W9Q2FY26!F21,"OOS")</f>
        <v>OOS</v>
      </c>
      <c r="T21" s="147" t="e">
        <f t="shared" si="3"/>
        <v>#VALUE!</v>
      </c>
      <c r="U21" s="150" t="str">
        <f>IFERROR(G21-W9Q2FY26!G21,"OOS")</f>
        <v>OOS</v>
      </c>
      <c r="V21" s="147" t="e">
        <f t="shared" si="4"/>
        <v>#VALUE!</v>
      </c>
    </row>
    <row r="22" spans="1:22" x14ac:dyDescent="0.2">
      <c r="A22" t="s">
        <v>151</v>
      </c>
      <c r="B22" s="3"/>
      <c r="C22" s="141">
        <v>29290000</v>
      </c>
      <c r="D22" s="136">
        <v>28990000</v>
      </c>
      <c r="E22" s="124">
        <v>28990000</v>
      </c>
      <c r="F22" s="134">
        <v>29090000</v>
      </c>
      <c r="G22" s="113">
        <v>28990000</v>
      </c>
      <c r="M22" s="149">
        <f>IFERROR(C22-W9Q2FY26!C22,"OOS")</f>
        <v>100000</v>
      </c>
      <c r="N22" s="147" t="str">
        <f t="shared" si="0"/>
        <v>iPad Pro M5 11” 256GB Wifi tăng 100K = 29.290K</v>
      </c>
      <c r="O22" s="150">
        <f>IFERROR(D22-W9Q2FY26!D22,"OOS")</f>
        <v>0</v>
      </c>
      <c r="P22" s="147" t="str">
        <f t="shared" si="1"/>
        <v/>
      </c>
      <c r="Q22" s="150">
        <f>IFERROR(E22-W9Q2FY26!E22,"OOS")</f>
        <v>0</v>
      </c>
      <c r="R22" s="147" t="str">
        <f t="shared" si="2"/>
        <v/>
      </c>
      <c r="S22" s="150">
        <f>IFERROR(F22-W9Q2FY26!F22,"OOS")</f>
        <v>100000</v>
      </c>
      <c r="T22" s="147" t="str">
        <f t="shared" si="3"/>
        <v>iPad Pro M5 11” 256GB Wifi tăng 100K = 29.090K</v>
      </c>
      <c r="U22" s="150">
        <f>IFERROR(G22-W9Q2FY26!G22,"OOS")</f>
        <v>0</v>
      </c>
      <c r="V22" s="147" t="str">
        <f t="shared" si="4"/>
        <v/>
      </c>
    </row>
    <row r="23" spans="1:22" x14ac:dyDescent="0.2">
      <c r="A23" t="s">
        <v>152</v>
      </c>
      <c r="B23" s="3"/>
      <c r="C23" s="136">
        <v>38990000</v>
      </c>
      <c r="D23" s="142">
        <v>38990000</v>
      </c>
      <c r="E23" s="113">
        <v>38990000</v>
      </c>
      <c r="F23" s="133">
        <v>38990000</v>
      </c>
      <c r="G23" s="113">
        <v>38990000</v>
      </c>
      <c r="M23" s="149">
        <f>IFERROR(C23-W9Q2FY26!C23,"OOS")</f>
        <v>0</v>
      </c>
      <c r="N23" s="147" t="str">
        <f t="shared" si="0"/>
        <v/>
      </c>
      <c r="O23" s="150">
        <f>IFERROR(D23-W9Q2FY26!D23,"OOS")</f>
        <v>0</v>
      </c>
      <c r="P23" s="147" t="str">
        <f t="shared" si="1"/>
        <v/>
      </c>
      <c r="Q23" s="150">
        <f>IFERROR(E23-W9Q2FY26!E23,"OOS")</f>
        <v>0</v>
      </c>
      <c r="R23" s="147" t="str">
        <f t="shared" si="2"/>
        <v/>
      </c>
      <c r="S23" s="150">
        <f>IFERROR(F23-W9Q2FY26!F23,"OOS")</f>
        <v>0</v>
      </c>
      <c r="T23" s="147" t="str">
        <f t="shared" si="3"/>
        <v/>
      </c>
      <c r="U23" s="150">
        <f>IFERROR(G23-W9Q2FY26!G23,"OOS")</f>
        <v>0</v>
      </c>
      <c r="V23" s="147" t="str">
        <f t="shared" si="4"/>
        <v/>
      </c>
    </row>
    <row r="24" spans="1:22" x14ac:dyDescent="0.2">
      <c r="A24" t="s">
        <v>153</v>
      </c>
      <c r="B24" s="25"/>
      <c r="C24" s="141">
        <v>6390000</v>
      </c>
      <c r="D24" s="141">
        <v>6290000</v>
      </c>
      <c r="E24" s="140">
        <v>6190000</v>
      </c>
      <c r="F24" s="134">
        <v>6290000</v>
      </c>
      <c r="G24" s="124">
        <v>6290000</v>
      </c>
      <c r="M24" s="149">
        <f>IFERROR(C24-W9Q2FY26!C24,"OOS")</f>
        <v>-400000</v>
      </c>
      <c r="N24" s="147" t="str">
        <f t="shared" si="0"/>
        <v>AW SE 3 (40mm GPS) giảm 400K = 6.390K</v>
      </c>
      <c r="O24" s="150">
        <f>IFERROR(D24-W9Q2FY26!D24,"OOS")</f>
        <v>-400000</v>
      </c>
      <c r="P24" s="147" t="str">
        <f t="shared" si="1"/>
        <v>AW SE 3 (40mm GPS) giảm 400K = 6.290K</v>
      </c>
      <c r="Q24" s="150">
        <f>IFERROR(E24-W9Q2FY26!E24,"OOS")</f>
        <v>-300000</v>
      </c>
      <c r="R24" s="147" t="str">
        <f t="shared" si="2"/>
        <v>AW SE 3 (40mm GPS) giảm 300K = 6.190K</v>
      </c>
      <c r="S24" s="150">
        <f>IFERROR(F24-W9Q2FY26!F24,"OOS")</f>
        <v>-400000</v>
      </c>
      <c r="T24" s="147" t="str">
        <f t="shared" si="3"/>
        <v>AW SE 3 (40mm GPS) giảm 400K = 6.290K</v>
      </c>
      <c r="U24" s="150">
        <f>IFERROR(G24-W9Q2FY26!G24,"OOS")</f>
        <v>-100000</v>
      </c>
      <c r="V24" s="147" t="str">
        <f t="shared" si="4"/>
        <v>AW SE 3 (40mm GPS) giảm 100K = 6.290K</v>
      </c>
    </row>
    <row r="25" spans="1:22" x14ac:dyDescent="0.2">
      <c r="A25" t="s">
        <v>154</v>
      </c>
      <c r="B25" s="25"/>
      <c r="C25" s="141">
        <v>7990000</v>
      </c>
      <c r="D25" s="141">
        <v>7690000</v>
      </c>
      <c r="E25" s="140">
        <v>7690000</v>
      </c>
      <c r="F25" s="134">
        <v>7690000</v>
      </c>
      <c r="G25" s="124">
        <v>7690000</v>
      </c>
      <c r="M25" s="149">
        <f>IFERROR(C25-W9Q2FY26!C25,"OOS")</f>
        <v>-400000</v>
      </c>
      <c r="N25" s="147" t="str">
        <f t="shared" si="0"/>
        <v>AW SE 3 (40mm LTE) giảm 400K = 7.990K</v>
      </c>
      <c r="O25" s="150">
        <f>IFERROR(D25-W9Q2FY26!D25,"OOS")</f>
        <v>-700000</v>
      </c>
      <c r="P25" s="147" t="str">
        <f t="shared" si="1"/>
        <v>AW SE 3 (40mm LTE) giảm 700K = 7.690K</v>
      </c>
      <c r="Q25" s="150">
        <f>IFERROR(E25-W9Q2FY26!E25,"OOS")</f>
        <v>-300000</v>
      </c>
      <c r="R25" s="147" t="str">
        <f t="shared" si="2"/>
        <v>AW SE 3 (40mm LTE) giảm 300K = 7.690K</v>
      </c>
      <c r="S25" s="150">
        <f>IFERROR(F25-W9Q2FY26!F25,"OOS")</f>
        <v>-700000</v>
      </c>
      <c r="T25" s="147" t="str">
        <f t="shared" si="3"/>
        <v>AW SE 3 (40mm LTE) giảm 700K = 7.690K</v>
      </c>
      <c r="U25" s="150">
        <f>IFERROR(G25-W9Q2FY26!G25,"OOS")</f>
        <v>-300000</v>
      </c>
      <c r="V25" s="147" t="str">
        <f t="shared" si="4"/>
        <v>AW SE 3 (40mm LTE) giảm 300K = 7.690K</v>
      </c>
    </row>
    <row r="26" spans="1:22" x14ac:dyDescent="0.2">
      <c r="A26" t="s">
        <v>155</v>
      </c>
      <c r="B26" s="25"/>
      <c r="C26" s="141">
        <v>7290000</v>
      </c>
      <c r="D26" s="141">
        <v>6990000</v>
      </c>
      <c r="E26" s="140">
        <v>6990000</v>
      </c>
      <c r="F26" s="134">
        <v>7290000</v>
      </c>
      <c r="G26" s="124">
        <v>7190000</v>
      </c>
      <c r="M26" s="149">
        <f>IFERROR(C26-W9Q2FY26!C26,"OOS")</f>
        <v>-400000</v>
      </c>
      <c r="N26" s="147" t="str">
        <f t="shared" si="0"/>
        <v>AW SE 3 (44mm GPS) giảm 400K = 7.290K</v>
      </c>
      <c r="O26" s="150">
        <f>IFERROR(D26-W9Q2FY26!D26,"OOS")</f>
        <v>-600000</v>
      </c>
      <c r="P26" s="147" t="str">
        <f t="shared" si="1"/>
        <v>AW SE 3 (44mm GPS) giảm 600K = 6.990K</v>
      </c>
      <c r="Q26" s="150">
        <f>IFERROR(E26-W9Q2FY26!E26,"OOS")</f>
        <v>-400000</v>
      </c>
      <c r="R26" s="147" t="str">
        <f t="shared" si="2"/>
        <v>AW SE 3 (44mm GPS) giảm 400K = 6.990K</v>
      </c>
      <c r="S26" s="150">
        <f>IFERROR(F26-W9Q2FY26!F26,"OOS")</f>
        <v>-400000</v>
      </c>
      <c r="T26" s="147" t="str">
        <f t="shared" si="3"/>
        <v>AW SE 3 (44mm GPS) giảm 400K = 7.290K</v>
      </c>
      <c r="U26" s="150">
        <f>IFERROR(G26-W9Q2FY26!G26,"OOS")</f>
        <v>-100000</v>
      </c>
      <c r="V26" s="147" t="str">
        <f t="shared" si="4"/>
        <v>AW SE 3 (44mm GPS) giảm 100K = 7.190K</v>
      </c>
    </row>
    <row r="27" spans="1:22" x14ac:dyDescent="0.2">
      <c r="A27" t="s">
        <v>156</v>
      </c>
      <c r="B27" s="25"/>
      <c r="C27" s="141">
        <v>8790000</v>
      </c>
      <c r="D27" s="136">
        <v>8490000</v>
      </c>
      <c r="E27" s="140">
        <v>8590000</v>
      </c>
      <c r="F27" s="134">
        <v>8790000</v>
      </c>
      <c r="G27" s="113">
        <v>8690000</v>
      </c>
      <c r="M27" s="149">
        <f>IFERROR(C27-W9Q2FY26!C27,"OOS")</f>
        <v>-400000</v>
      </c>
      <c r="N27" s="147" t="str">
        <f t="shared" si="0"/>
        <v>AW SE 3 (44mm LTE) giảm 400K = 8.790K</v>
      </c>
      <c r="O27" s="150">
        <f>IFERROR(D27-W9Q2FY26!D27,"OOS")</f>
        <v>-700000</v>
      </c>
      <c r="P27" s="147" t="str">
        <f t="shared" si="1"/>
        <v>AW SE 3 (44mm LTE) giảm 700K = 8.490K</v>
      </c>
      <c r="Q27" s="150">
        <f>IFERROR(E27-W9Q2FY26!E27,"OOS")</f>
        <v>-400000</v>
      </c>
      <c r="R27" s="147" t="str">
        <f t="shared" si="2"/>
        <v>AW SE 3 (44mm LTE) giảm 400K = 8.590K</v>
      </c>
      <c r="S27" s="150">
        <f>IFERROR(F27-W9Q2FY26!F27,"OOS")</f>
        <v>-400000</v>
      </c>
      <c r="T27" s="147" t="str">
        <f t="shared" si="3"/>
        <v>AW SE 3 (44mm LTE) giảm 400K = 8.790K</v>
      </c>
      <c r="U27" s="150">
        <f>IFERROR(G27-W9Q2FY26!G27,"OOS")</f>
        <v>0</v>
      </c>
      <c r="V27" s="147" t="str">
        <f t="shared" si="4"/>
        <v/>
      </c>
    </row>
    <row r="28" spans="1:22" x14ac:dyDescent="0.2">
      <c r="A28" t="s">
        <v>157</v>
      </c>
      <c r="B28" s="3"/>
      <c r="C28" s="141">
        <v>9190000</v>
      </c>
      <c r="D28" s="141">
        <v>9190000</v>
      </c>
      <c r="E28" s="140">
        <v>8990000</v>
      </c>
      <c r="F28" s="134">
        <v>9090000</v>
      </c>
      <c r="G28" s="113">
        <v>8990000</v>
      </c>
      <c r="M28" s="149">
        <f>IFERROR(C28-W9Q2FY26!C28,"OOS")</f>
        <v>-2000000</v>
      </c>
      <c r="N28" s="147" t="str">
        <f t="shared" si="0"/>
        <v>AW S11 (42mm GPS) giảm 2000K = 9.190K</v>
      </c>
      <c r="O28" s="150">
        <f>IFERROR(D28-W9Q2FY26!D28,"OOS")</f>
        <v>-2700000</v>
      </c>
      <c r="P28" s="147" t="str">
        <f t="shared" si="1"/>
        <v>AW S11 (42mm GPS) giảm 2700K = 9.190K</v>
      </c>
      <c r="Q28" s="150">
        <f>IFERROR(E28-W9Q2FY26!E28,"OOS")</f>
        <v>-1700000</v>
      </c>
      <c r="R28" s="147" t="str">
        <f t="shared" si="2"/>
        <v>AW S11 (42mm GPS) giảm 1700K = 8.990K</v>
      </c>
      <c r="S28" s="150">
        <f>IFERROR(F28-W9Q2FY26!F28,"OOS")</f>
        <v>-2000000</v>
      </c>
      <c r="T28" s="147" t="str">
        <f t="shared" si="3"/>
        <v>AW S11 (42mm GPS) giảm 2000K = 9.090K</v>
      </c>
      <c r="U28" s="150">
        <f>IFERROR(G28-W9Q2FY26!G28,"OOS")</f>
        <v>0</v>
      </c>
      <c r="V28" s="147" t="str">
        <f t="shared" si="4"/>
        <v/>
      </c>
    </row>
    <row r="29" spans="1:22" x14ac:dyDescent="0.2">
      <c r="A29" t="s">
        <v>158</v>
      </c>
      <c r="B29" s="3"/>
      <c r="C29" s="141">
        <v>12090000</v>
      </c>
      <c r="D29" s="141">
        <v>11990000</v>
      </c>
      <c r="E29" s="140">
        <v>11990000</v>
      </c>
      <c r="F29" s="134">
        <v>12090000</v>
      </c>
      <c r="G29" s="113">
        <v>11990000</v>
      </c>
      <c r="M29" s="149">
        <f>IFERROR(C29-W9Q2FY26!C29,"OOS")</f>
        <v>-2000000</v>
      </c>
      <c r="N29" s="147" t="str">
        <f t="shared" si="0"/>
        <v>AW S11 (42mm CEL) giảm 2000K = 12.090K</v>
      </c>
      <c r="O29" s="150">
        <f>IFERROR(D29-W9Q2FY26!D29,"OOS")</f>
        <v>-2100000</v>
      </c>
      <c r="P29" s="147" t="str">
        <f t="shared" si="1"/>
        <v>AW S11 (42mm CEL) giảm 2100K = 11.990K</v>
      </c>
      <c r="Q29" s="150">
        <f>IFERROR(E29-W9Q2FY26!E29,"OOS")</f>
        <v>-2000000</v>
      </c>
      <c r="R29" s="147" t="str">
        <f t="shared" si="2"/>
        <v>AW S11 (42mm CEL) giảm 2000K = 11.990K</v>
      </c>
      <c r="S29" s="150">
        <f>IFERROR(F29-W9Q2FY26!F29,"OOS")</f>
        <v>-2000000</v>
      </c>
      <c r="T29" s="147" t="str">
        <f t="shared" si="3"/>
        <v>AW S11 (42mm CEL) giảm 2000K = 12.090K</v>
      </c>
      <c r="U29" s="150">
        <f>IFERROR(G29-W9Q2FY26!G29,"OOS")</f>
        <v>0</v>
      </c>
      <c r="V29" s="147" t="str">
        <f t="shared" si="4"/>
        <v/>
      </c>
    </row>
    <row r="30" spans="1:22" x14ac:dyDescent="0.2">
      <c r="A30" t="s">
        <v>159</v>
      </c>
      <c r="B30" s="3"/>
      <c r="C30" s="141">
        <v>9990000</v>
      </c>
      <c r="D30" s="136">
        <v>9990000</v>
      </c>
      <c r="E30" s="140">
        <v>9690000</v>
      </c>
      <c r="F30" s="134">
        <v>9890000</v>
      </c>
      <c r="G30" s="111">
        <v>9990000</v>
      </c>
      <c r="M30" s="149">
        <f>IFERROR(C30-W9Q2FY26!C30,"OOS")</f>
        <v>-2000000</v>
      </c>
      <c r="N30" s="147" t="str">
        <f t="shared" si="0"/>
        <v>AW S11 (46mm GPS) giảm 2000K = 9.990K</v>
      </c>
      <c r="O30" s="150">
        <f>IFERROR(D30-W9Q2FY26!D30,"OOS")</f>
        <v>0</v>
      </c>
      <c r="P30" s="147" t="str">
        <f t="shared" si="1"/>
        <v/>
      </c>
      <c r="Q30" s="150">
        <f>IFERROR(E30-W9Q2FY26!E30,"OOS")</f>
        <v>-1800000</v>
      </c>
      <c r="R30" s="147" t="str">
        <f t="shared" si="2"/>
        <v>AW S11 (46mm GPS) giảm 1800K = 9.690K</v>
      </c>
      <c r="S30" s="150">
        <f>IFERROR(F30-W9Q2FY26!F30,"OOS")</f>
        <v>-2000000</v>
      </c>
      <c r="T30" s="147" t="str">
        <f t="shared" si="3"/>
        <v>AW S11 (46mm GPS) giảm 2000K = 9.890K</v>
      </c>
      <c r="U30" s="150">
        <f>IFERROR(G30-W9Q2FY26!G30,"OOS")</f>
        <v>0</v>
      </c>
      <c r="V30" s="147" t="str">
        <f t="shared" si="4"/>
        <v/>
      </c>
    </row>
    <row r="31" spans="1:22" x14ac:dyDescent="0.2">
      <c r="A31" t="s">
        <v>160</v>
      </c>
      <c r="B31" s="3"/>
      <c r="C31" s="141">
        <v>12990000</v>
      </c>
      <c r="D31" s="141">
        <v>12490000</v>
      </c>
      <c r="E31" s="140">
        <v>12490000</v>
      </c>
      <c r="F31" s="134">
        <v>12990000</v>
      </c>
      <c r="G31" s="111">
        <v>12990000</v>
      </c>
      <c r="M31" s="149" t="str">
        <f>IFERROR(C31-W9Q2FY26!C31,"OOS")</f>
        <v>OOS</v>
      </c>
      <c r="N31" s="147" t="e">
        <f t="shared" si="0"/>
        <v>#VALUE!</v>
      </c>
      <c r="O31" s="150">
        <f>IFERROR(D31-W9Q2FY26!D31,"OOS")</f>
        <v>-2500000</v>
      </c>
      <c r="P31" s="147" t="str">
        <f t="shared" si="1"/>
        <v>AW S11 (46mm CEL) giảm 2500K = 12.490K</v>
      </c>
      <c r="Q31" s="150">
        <f>IFERROR(E31-W9Q2FY26!E31,"OOS")</f>
        <v>-2000000</v>
      </c>
      <c r="R31" s="147" t="str">
        <f t="shared" si="2"/>
        <v>AW S11 (46mm CEL) giảm 2000K = 12.490K</v>
      </c>
      <c r="S31" s="150">
        <f>IFERROR(F31-W9Q2FY26!F31,"OOS")</f>
        <v>-2000000</v>
      </c>
      <c r="T31" s="147" t="str">
        <f t="shared" si="3"/>
        <v>AW S11 (46mm CEL) giảm 2000K = 12.990K</v>
      </c>
      <c r="U31" s="150">
        <f>IFERROR(G31-W9Q2FY26!G31,"OOS")</f>
        <v>0</v>
      </c>
      <c r="V31" s="147" t="str">
        <f t="shared" si="4"/>
        <v/>
      </c>
    </row>
    <row r="32" spans="1:22" x14ac:dyDescent="0.2">
      <c r="A32" t="s">
        <v>161</v>
      </c>
      <c r="B32" s="25"/>
      <c r="C32" s="136">
        <v>23490000</v>
      </c>
      <c r="D32" s="136">
        <v>22990000</v>
      </c>
      <c r="E32" s="113">
        <v>22490000</v>
      </c>
      <c r="F32" s="133">
        <v>22990000</v>
      </c>
      <c r="G32" s="111">
        <v>22990000</v>
      </c>
      <c r="M32" s="149">
        <f>IFERROR(C32-W9Q2FY26!C32,"OOS")</f>
        <v>0</v>
      </c>
      <c r="N32" s="147" t="str">
        <f t="shared" si="0"/>
        <v/>
      </c>
      <c r="O32" s="150">
        <f>IFERROR(D32-W9Q2FY26!D32,"OOS")</f>
        <v>0</v>
      </c>
      <c r="P32" s="147" t="str">
        <f t="shared" si="1"/>
        <v/>
      </c>
      <c r="Q32" s="150">
        <f>IFERROR(E32-W9Q2FY26!E32,"OOS")</f>
        <v>0</v>
      </c>
      <c r="R32" s="147" t="str">
        <f t="shared" si="2"/>
        <v/>
      </c>
      <c r="S32" s="150">
        <f>IFERROR(F32-W9Q2FY26!F32,"OOS")</f>
        <v>0</v>
      </c>
      <c r="T32" s="147" t="str">
        <f t="shared" si="3"/>
        <v/>
      </c>
      <c r="U32" s="150">
        <f>IFERROR(G32-W9Q2FY26!G32,"OOS")</f>
        <v>0</v>
      </c>
      <c r="V32" s="147" t="str">
        <f t="shared" si="4"/>
        <v/>
      </c>
    </row>
    <row r="33" spans="1:22" x14ac:dyDescent="0.2">
      <c r="A33" t="s">
        <v>120</v>
      </c>
      <c r="B33" s="3"/>
      <c r="C33" s="136">
        <v>4990000</v>
      </c>
      <c r="D33" s="136">
        <v>4990000</v>
      </c>
      <c r="E33" s="131" t="s">
        <v>31</v>
      </c>
      <c r="F33" s="133">
        <v>4950000</v>
      </c>
      <c r="G33" s="111">
        <v>5590000</v>
      </c>
      <c r="M33" s="149">
        <f>IFERROR(C33-W9Q2FY26!C33,"OOS")</f>
        <v>100000</v>
      </c>
      <c r="N33" s="147" t="str">
        <f t="shared" si="0"/>
        <v>AirPods Pro 2 - 2023 (C-Type) tăng 100K = 4.990K</v>
      </c>
      <c r="O33" s="150">
        <f>IFERROR(D33-W9Q2FY26!D33,"OOS")</f>
        <v>0</v>
      </c>
      <c r="P33" s="147" t="str">
        <f t="shared" si="1"/>
        <v/>
      </c>
      <c r="Q33" s="150" t="str">
        <f>IFERROR(E33-W9Q2FY26!E33,"OOS")</f>
        <v>OOS</v>
      </c>
      <c r="R33" s="147" t="e">
        <f t="shared" si="2"/>
        <v>#VALUE!</v>
      </c>
      <c r="S33" s="150">
        <f>IFERROR(F33-W9Q2FY26!F33,"OOS")</f>
        <v>0</v>
      </c>
      <c r="T33" s="147" t="str">
        <f t="shared" si="3"/>
        <v/>
      </c>
      <c r="U33" s="150">
        <f>IFERROR(G33-W9Q2FY26!G33,"OOS")</f>
        <v>0</v>
      </c>
      <c r="V33" s="147" t="str">
        <f t="shared" si="4"/>
        <v/>
      </c>
    </row>
    <row r="34" spans="1:22" x14ac:dyDescent="0.2">
      <c r="A34" t="s">
        <v>162</v>
      </c>
      <c r="B34" s="3"/>
      <c r="C34" s="141">
        <v>4390000</v>
      </c>
      <c r="D34" s="136">
        <v>4290000</v>
      </c>
      <c r="E34" s="140">
        <v>4290000</v>
      </c>
      <c r="F34" s="134">
        <v>4350000</v>
      </c>
      <c r="G34" s="124">
        <v>4290000</v>
      </c>
      <c r="M34" s="149">
        <f>IFERROR(C34-W9Q2FY26!C34,"OOS")</f>
        <v>-200000</v>
      </c>
      <c r="N34" s="147" t="str">
        <f t="shared" si="0"/>
        <v>AirPods 4 ANC giảm 200K = 4.390K</v>
      </c>
      <c r="O34" s="150">
        <f>IFERROR(D34-W9Q2FY26!D34,"OOS")</f>
        <v>100000</v>
      </c>
      <c r="P34" s="147" t="str">
        <f t="shared" si="1"/>
        <v>AirPods 4 ANC tăng 100K = 4.290K</v>
      </c>
      <c r="Q34" s="150">
        <f>IFERROR(E34-W9Q2FY26!E34,"OOS")</f>
        <v>-200000</v>
      </c>
      <c r="R34" s="147" t="str">
        <f t="shared" si="2"/>
        <v>AirPods 4 ANC giảm 200K = 4.290K</v>
      </c>
      <c r="S34" s="150">
        <f>IFERROR(F34-W9Q2FY26!F34,"OOS")</f>
        <v>-200000</v>
      </c>
      <c r="T34" s="147" t="str">
        <f t="shared" si="3"/>
        <v>AirPods 4 ANC giảm 200K = 4.350K</v>
      </c>
      <c r="U34" s="150">
        <f>IFERROR(G34-W9Q2FY26!G34,"OOS")</f>
        <v>-100000</v>
      </c>
      <c r="V34" s="147" t="str">
        <f t="shared" si="4"/>
        <v>AirPods 4 ANC giảm 100K = 4.290K</v>
      </c>
    </row>
    <row r="35" spans="1:22" x14ac:dyDescent="0.2">
      <c r="A35" t="s">
        <v>163</v>
      </c>
      <c r="B35" s="3"/>
      <c r="C35" s="141">
        <v>2990000</v>
      </c>
      <c r="D35" s="141">
        <v>2890000</v>
      </c>
      <c r="E35" s="140">
        <v>2890000</v>
      </c>
      <c r="F35" s="134">
        <v>2990000</v>
      </c>
      <c r="G35" s="113">
        <v>2990000</v>
      </c>
      <c r="M35" s="149">
        <f>IFERROR(C35-W9Q2FY26!C35,"OOS")</f>
        <v>-500000</v>
      </c>
      <c r="N35" s="147" t="str">
        <f t="shared" si="0"/>
        <v>AirPods 4 with charging case giảm 500K = 2.990K</v>
      </c>
      <c r="O35" s="150">
        <f>IFERROR(D35-W9Q2FY26!D35,"OOS")</f>
        <v>-600000</v>
      </c>
      <c r="P35" s="147" t="str">
        <f t="shared" si="1"/>
        <v>AirPods 4 with charging case giảm 600K = 2.890K</v>
      </c>
      <c r="Q35" s="150">
        <f>IFERROR(E35-W9Q2FY26!E35,"OOS")</f>
        <v>-500000</v>
      </c>
      <c r="R35" s="147" t="str">
        <f t="shared" si="2"/>
        <v>AirPods 4 with charging case giảm 500K = 2.890K</v>
      </c>
      <c r="S35" s="150">
        <f>IFERROR(F35-W9Q2FY26!F35,"OOS")</f>
        <v>-500000</v>
      </c>
      <c r="T35" s="147" t="str">
        <f t="shared" si="3"/>
        <v>AirPods 4 with charging case giảm 500K = 2.990K</v>
      </c>
      <c r="U35" s="150">
        <f>IFERROR(G35-W9Q2FY26!G35,"OOS")</f>
        <v>0</v>
      </c>
      <c r="V35" s="147" t="str">
        <f t="shared" si="4"/>
        <v/>
      </c>
    </row>
    <row r="36" spans="1:22" x14ac:dyDescent="0.2">
      <c r="A36" t="s">
        <v>164</v>
      </c>
      <c r="B36" s="3"/>
      <c r="C36" s="141">
        <v>6390000</v>
      </c>
      <c r="D36" s="136">
        <v>6390000</v>
      </c>
      <c r="E36" s="135">
        <v>6290000</v>
      </c>
      <c r="F36" s="134">
        <v>6390000</v>
      </c>
      <c r="G36" s="113">
        <v>6490000</v>
      </c>
      <c r="M36" s="149">
        <f>IFERROR(C36-W9Q2FY26!C36,"OOS")</f>
        <v>-200000</v>
      </c>
      <c r="N36" s="147" t="str">
        <f t="shared" si="0"/>
        <v>AirPods Pro 3 giảm 200K = 6.390K</v>
      </c>
      <c r="O36" s="150">
        <f>IFERROR(D36-W9Q2FY26!D36,"OOS")</f>
        <v>0</v>
      </c>
      <c r="P36" s="147" t="str">
        <f t="shared" si="1"/>
        <v/>
      </c>
      <c r="Q36" s="150">
        <f>IFERROR(E36-W9Q2FY26!E36,"OOS")</f>
        <v>0</v>
      </c>
      <c r="R36" s="147" t="str">
        <f t="shared" si="2"/>
        <v/>
      </c>
      <c r="S36" s="150">
        <f>IFERROR(F36-W9Q2FY26!F36,"OOS")</f>
        <v>0</v>
      </c>
      <c r="T36" s="147" t="str">
        <f t="shared" si="3"/>
        <v/>
      </c>
      <c r="U36" s="150">
        <f>IFERROR(G36-W9Q2FY26!G36,"OOS")</f>
        <v>0</v>
      </c>
      <c r="V36" s="147" t="str">
        <f t="shared" si="4"/>
        <v/>
      </c>
    </row>
    <row r="37" spans="1:22" x14ac:dyDescent="0.2">
      <c r="A37" t="s">
        <v>165</v>
      </c>
      <c r="B37" s="25"/>
      <c r="C37" s="136">
        <v>19690000</v>
      </c>
      <c r="D37" s="136">
        <v>19690000</v>
      </c>
      <c r="E37" s="143"/>
      <c r="F37" s="133">
        <v>19690000</v>
      </c>
      <c r="G37" s="111">
        <v>18990000</v>
      </c>
      <c r="M37" s="149">
        <f>IFERROR(C37-W9Q2FY26!C37,"OOS")</f>
        <v>0</v>
      </c>
      <c r="N37" s="147" t="str">
        <f t="shared" si="0"/>
        <v/>
      </c>
      <c r="O37" s="150">
        <f>IFERROR(D37-W9Q2FY26!D37,"OOS")</f>
        <v>0</v>
      </c>
      <c r="P37" s="147" t="str">
        <f t="shared" si="1"/>
        <v/>
      </c>
      <c r="Q37" s="150">
        <f>IFERROR(E37-W9Q2FY26!E37,"OOS")</f>
        <v>0</v>
      </c>
      <c r="R37" s="147" t="str">
        <f t="shared" si="2"/>
        <v/>
      </c>
      <c r="S37" s="150">
        <f>IFERROR(F37-W9Q2FY26!F37,"OOS")</f>
        <v>0</v>
      </c>
      <c r="T37" s="147" t="str">
        <f t="shared" si="3"/>
        <v/>
      </c>
      <c r="U37" s="150">
        <f>IFERROR(G37-W9Q2FY26!G37,"OOS")</f>
        <v>0</v>
      </c>
      <c r="V37" s="147" t="str">
        <f t="shared" si="4"/>
        <v/>
      </c>
    </row>
    <row r="38" spans="1:22" x14ac:dyDescent="0.2">
      <c r="A38" t="s">
        <v>259</v>
      </c>
      <c r="B38" s="25"/>
      <c r="C38" s="136"/>
      <c r="D38" s="136"/>
      <c r="E38" s="143"/>
      <c r="F38" s="133"/>
      <c r="G38" s="111">
        <v>29990000</v>
      </c>
      <c r="M38" s="149">
        <f>IFERROR(C38-W9Q2FY26!C38,"OOS")</f>
        <v>0</v>
      </c>
      <c r="N38" s="147" t="str">
        <f t="shared" si="0"/>
        <v/>
      </c>
      <c r="O38" s="150"/>
      <c r="P38" s="147" t="str">
        <f t="shared" si="1"/>
        <v/>
      </c>
      <c r="Q38" s="150">
        <f>IFERROR(E38-W9Q2FY26!E38,"OOS")</f>
        <v>0</v>
      </c>
      <c r="R38" s="147" t="str">
        <f t="shared" si="2"/>
        <v/>
      </c>
      <c r="S38" s="150">
        <f>IFERROR(F38-W9Q2FY26!F38,"OOS")</f>
        <v>0</v>
      </c>
      <c r="T38" s="147" t="str">
        <f t="shared" si="3"/>
        <v/>
      </c>
      <c r="U38" s="150">
        <f>IFERROR(G38-W9Q2FY26!G38,"OOS")</f>
        <v>29990000</v>
      </c>
      <c r="V38" s="147" t="str">
        <f t="shared" si="4"/>
        <v>MacBook Air 13" M5 16/512GB tăng 29990K = 29.990K</v>
      </c>
    </row>
    <row r="39" spans="1:22" x14ac:dyDescent="0.2">
      <c r="A39" t="s">
        <v>260</v>
      </c>
      <c r="B39" s="25"/>
      <c r="C39" s="136"/>
      <c r="D39" s="136"/>
      <c r="E39" s="143"/>
      <c r="F39" s="133"/>
      <c r="G39" s="111"/>
      <c r="M39" s="149">
        <f>IFERROR(C39-W9Q2FY26!C39,"OOS")</f>
        <v>0</v>
      </c>
      <c r="N39" s="147" t="str">
        <f t="shared" si="0"/>
        <v/>
      </c>
      <c r="O39" s="150"/>
      <c r="P39" s="147" t="str">
        <f t="shared" si="1"/>
        <v/>
      </c>
      <c r="Q39" s="150">
        <f>IFERROR(E39-W9Q2FY26!E39,"OOS")</f>
        <v>0</v>
      </c>
      <c r="R39" s="147" t="str">
        <f t="shared" si="2"/>
        <v/>
      </c>
      <c r="S39" s="150">
        <f>IFERROR(F39-W9Q2FY26!F39,"OOS")</f>
        <v>0</v>
      </c>
      <c r="T39" s="147" t="str">
        <f t="shared" si="3"/>
        <v/>
      </c>
      <c r="U39" s="150">
        <f>IFERROR(G39-W9Q2FY26!G39,"OOS")</f>
        <v>0</v>
      </c>
      <c r="V39" s="147" t="str">
        <f t="shared" si="4"/>
        <v/>
      </c>
    </row>
    <row r="40" spans="1:22" x14ac:dyDescent="0.2">
      <c r="A40" t="s">
        <v>166</v>
      </c>
      <c r="B40" s="3"/>
      <c r="C40" s="141">
        <v>25190000</v>
      </c>
      <c r="D40" s="141">
        <v>25190000</v>
      </c>
      <c r="E40" s="143"/>
      <c r="F40" s="134">
        <v>25190000</v>
      </c>
      <c r="G40" s="112">
        <v>25190000</v>
      </c>
      <c r="M40" s="149">
        <f>IFERROR(C40-W9Q2FY26!C40,"OOS")</f>
        <v>-100000</v>
      </c>
      <c r="N40" s="147" t="str">
        <f t="shared" si="0"/>
        <v>MacBook Air 13" M4 16/256GB giảm 100K = 25.190K</v>
      </c>
      <c r="O40" s="150">
        <f>IFERROR(E40-W9Q2FY26!E40,"OOS")</f>
        <v>0</v>
      </c>
      <c r="P40" s="147" t="str">
        <f t="shared" si="1"/>
        <v/>
      </c>
      <c r="Q40" s="150">
        <f>IFERROR(E40-W9Q2FY26!E40,"OOS")</f>
        <v>0</v>
      </c>
      <c r="R40" s="147" t="str">
        <f t="shared" si="2"/>
        <v/>
      </c>
      <c r="S40" s="150">
        <f>IFERROR(F40-W9Q2FY26!F40,"OOS")</f>
        <v>-100000</v>
      </c>
      <c r="T40" s="147" t="str">
        <f t="shared" si="3"/>
        <v>MacBook Air 13" M4 16/256GB giảm 100K = 25.190K</v>
      </c>
      <c r="U40" s="150">
        <f>IFERROR(G40-W9Q2FY26!G40,"OOS")</f>
        <v>-100000</v>
      </c>
      <c r="V40" s="147" t="str">
        <f t="shared" si="4"/>
        <v>MacBook Air 13" M4 16/256GB giảm 100K = 25.190K</v>
      </c>
    </row>
    <row r="41" spans="1:22" x14ac:dyDescent="0.2">
      <c r="A41" t="s">
        <v>167</v>
      </c>
      <c r="B41" s="25"/>
      <c r="C41" s="136">
        <v>29990000</v>
      </c>
      <c r="D41" s="136">
        <v>29990000</v>
      </c>
      <c r="E41" s="143"/>
      <c r="F41" s="133">
        <v>29990000</v>
      </c>
      <c r="G41" s="111">
        <v>28990000</v>
      </c>
      <c r="M41" s="149">
        <f>IFERROR(C41-W9Q2FY26!C41,"OOS")</f>
        <v>0</v>
      </c>
      <c r="N41" s="147" t="str">
        <f t="shared" si="0"/>
        <v/>
      </c>
      <c r="O41" s="150">
        <f>IFERROR(E41-W9Q2FY26!E41,"OOS")</f>
        <v>0</v>
      </c>
      <c r="P41" s="147" t="str">
        <f t="shared" si="1"/>
        <v/>
      </c>
      <c r="Q41" s="150">
        <f>IFERROR(E41-W9Q2FY26!E41,"OOS")</f>
        <v>0</v>
      </c>
      <c r="R41" s="147" t="str">
        <f t="shared" si="2"/>
        <v/>
      </c>
      <c r="S41" s="150">
        <f>IFERROR(F41-W9Q2FY26!F41,"OOS")</f>
        <v>1000000</v>
      </c>
      <c r="T41" s="147" t="str">
        <f t="shared" si="3"/>
        <v>MacBook Air 15" M4 16/256GB tăng 1000K = 29.990K</v>
      </c>
      <c r="U41" s="150">
        <f>IFERROR(G41-W9Q2FY26!G41,"OOS")</f>
        <v>0</v>
      </c>
      <c r="V41" s="147" t="str">
        <f t="shared" si="4"/>
        <v/>
      </c>
    </row>
    <row r="42" spans="1:22" x14ac:dyDescent="0.2">
      <c r="A42" t="s">
        <v>168</v>
      </c>
      <c r="B42" s="25"/>
      <c r="C42" s="136" t="s">
        <v>31</v>
      </c>
      <c r="D42" s="136" t="s">
        <v>31</v>
      </c>
      <c r="E42" s="143"/>
      <c r="F42" s="133">
        <v>38590000</v>
      </c>
      <c r="G42" s="111">
        <v>38390000</v>
      </c>
      <c r="M42" s="149" t="str">
        <f>IFERROR(C42-W9Q2FY26!C42,"OOS")</f>
        <v>OOS</v>
      </c>
      <c r="N42" s="147" t="e">
        <f t="shared" si="0"/>
        <v>#VALUE!</v>
      </c>
      <c r="O42" s="150">
        <f>IFERROR(E42-W9Q2FY26!E42,"OOS")</f>
        <v>0</v>
      </c>
      <c r="P42" s="147" t="str">
        <f t="shared" si="1"/>
        <v/>
      </c>
      <c r="Q42" s="150">
        <f>IFERROR(E42-W9Q2FY26!E42,"OOS")</f>
        <v>0</v>
      </c>
      <c r="R42" s="147" t="str">
        <f t="shared" si="2"/>
        <v/>
      </c>
      <c r="S42" s="150">
        <f>IFERROR(F42-W9Q2FY26!F42,"OOS")</f>
        <v>0</v>
      </c>
      <c r="T42" s="147" t="str">
        <f t="shared" si="3"/>
        <v/>
      </c>
      <c r="U42" s="150">
        <f>IFERROR(G42-W9Q2FY26!G42,"OOS")</f>
        <v>0</v>
      </c>
      <c r="V42" s="147" t="str">
        <f t="shared" si="4"/>
        <v/>
      </c>
    </row>
    <row r="43" spans="1:22" x14ac:dyDescent="0.2">
      <c r="A43" t="s">
        <v>169</v>
      </c>
      <c r="B43" s="25"/>
      <c r="C43" s="141">
        <v>41490000</v>
      </c>
      <c r="D43" s="136">
        <v>40690000</v>
      </c>
      <c r="E43" s="143"/>
      <c r="F43" s="133">
        <v>41990000</v>
      </c>
      <c r="G43" s="111">
        <v>41690000</v>
      </c>
      <c r="M43" s="149">
        <f>IFERROR(C43-W9Q2FY26!C43,"OOS")</f>
        <v>-400000</v>
      </c>
      <c r="N43" s="147" t="str">
        <f t="shared" si="0"/>
        <v>MacBook Pro 14" M5 16/512GB giảm 400K = 41.490K</v>
      </c>
      <c r="O43" s="150">
        <f>IFERROR(E43-W9Q2FY26!E43,"OOS")</f>
        <v>0</v>
      </c>
      <c r="P43" s="147" t="str">
        <f t="shared" si="1"/>
        <v/>
      </c>
      <c r="Q43" s="150">
        <f>IFERROR(E43-W9Q2FY26!E43,"OOS")</f>
        <v>0</v>
      </c>
      <c r="R43" s="147" t="str">
        <f t="shared" si="2"/>
        <v/>
      </c>
      <c r="S43" s="150">
        <f>IFERROR(F43-W9Q2FY26!F43,"OOS")</f>
        <v>0</v>
      </c>
      <c r="T43" s="147" t="str">
        <f t="shared" si="3"/>
        <v/>
      </c>
      <c r="U43" s="150">
        <f>IFERROR(G43-W9Q2FY26!G43,"OOS")</f>
        <v>0</v>
      </c>
      <c r="V43" s="147" t="str">
        <f t="shared" si="4"/>
        <v/>
      </c>
    </row>
    <row r="44" spans="1:22" x14ac:dyDescent="0.2">
      <c r="A44" t="s">
        <v>170</v>
      </c>
      <c r="B44" s="25"/>
      <c r="C44" s="136" t="s">
        <v>31</v>
      </c>
      <c r="D44" s="136">
        <v>63990000</v>
      </c>
      <c r="E44" s="143"/>
      <c r="F44" s="133">
        <v>63990000</v>
      </c>
      <c r="G44" s="111">
        <v>63990000</v>
      </c>
      <c r="M44" s="149" t="str">
        <f>IFERROR(C44-W9Q2FY26!C44,"OOS")</f>
        <v>OOS</v>
      </c>
      <c r="N44" s="148" t="e">
        <f t="shared" si="0"/>
        <v>#VALUE!</v>
      </c>
      <c r="O44" s="151">
        <f>IFERROR(E44-W9Q2FY26!E44,"OOS")</f>
        <v>0</v>
      </c>
      <c r="P44" s="148" t="str">
        <f t="shared" si="1"/>
        <v/>
      </c>
      <c r="Q44" s="150">
        <f>IFERROR(E44-W9Q2FY26!E44,"OOS")</f>
        <v>0</v>
      </c>
      <c r="R44" s="148" t="str">
        <f t="shared" si="2"/>
        <v/>
      </c>
      <c r="S44" s="150">
        <f>IFERROR(F44-W9Q2FY26!F44,"OOS")</f>
        <v>0</v>
      </c>
      <c r="T44" s="148" t="str">
        <f t="shared" si="3"/>
        <v/>
      </c>
      <c r="U44" s="150">
        <f>IFERROR(G44-W9Q2FY26!G44,"OOS")</f>
        <v>0</v>
      </c>
      <c r="V44" s="148" t="str">
        <f t="shared" si="4"/>
        <v/>
      </c>
    </row>
    <row r="45" spans="1:22" x14ac:dyDescent="0.2">
      <c r="C45" s="125"/>
      <c r="D45" s="125"/>
    </row>
    <row r="46" spans="1:22" x14ac:dyDescent="0.2">
      <c r="C46" s="125"/>
      <c r="D46" s="125"/>
    </row>
    <row r="47" spans="1:22" x14ac:dyDescent="0.2">
      <c r="C47" s="125"/>
      <c r="D47" s="125"/>
    </row>
    <row r="48" spans="1:22"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row r="155" spans="3:4" x14ac:dyDescent="0.2">
      <c r="C155" s="125"/>
      <c r="D155" s="125"/>
    </row>
    <row r="156" spans="3:4" x14ac:dyDescent="0.2">
      <c r="C156" s="125"/>
      <c r="D156" s="125"/>
    </row>
  </sheetData>
  <conditionalFormatting sqref="E3:E44">
    <cfRule type="expression" dxfId="84" priority="25">
      <formula>$O3=0</formula>
    </cfRule>
    <cfRule type="expression" dxfId="83" priority="27">
      <formula>AND($O3&lt;&gt;0,$O3&lt;&gt;"")</formula>
    </cfRule>
  </conditionalFormatting>
  <conditionalFormatting sqref="E45:E1003">
    <cfRule type="expression" dxfId="82" priority="28">
      <formula>AND(#REF!&lt;&gt;0,#REF!&lt;&gt;"")</formula>
    </cfRule>
  </conditionalFormatting>
  <conditionalFormatting sqref="N2:N44">
    <cfRule type="containsText" dxfId="81" priority="13" operator="containsText" text="Tăng">
      <formula>NOT(ISERROR(SEARCH("Tăng",N2)))</formula>
    </cfRule>
    <cfRule type="containsText" dxfId="80" priority="14" operator="containsText" text="giảm">
      <formula>NOT(ISERROR(SEARCH("giảm",N2)))</formula>
    </cfRule>
  </conditionalFormatting>
  <conditionalFormatting sqref="P2:P44">
    <cfRule type="containsText" dxfId="79" priority="11" operator="containsText" text="Tăng">
      <formula>NOT(ISERROR(SEARCH("Tăng",P2)))</formula>
    </cfRule>
    <cfRule type="containsText" dxfId="78" priority="12" operator="containsText" text="giảm">
      <formula>NOT(ISERROR(SEARCH("giảm",P2)))</formula>
    </cfRule>
  </conditionalFormatting>
  <conditionalFormatting sqref="R2:R44">
    <cfRule type="containsText" dxfId="77" priority="9" operator="containsText" text="Tăng">
      <formula>NOT(ISERROR(SEARCH("Tăng",R2)))</formula>
    </cfRule>
    <cfRule type="containsText" dxfId="76" priority="10" operator="containsText" text="giảm">
      <formula>NOT(ISERROR(SEARCH("giảm",R2)))</formula>
    </cfRule>
  </conditionalFormatting>
  <conditionalFormatting sqref="T2:T44">
    <cfRule type="containsText" dxfId="75" priority="3" operator="containsText" text="Tăng">
      <formula>NOT(ISERROR(SEARCH("Tăng",T2)))</formula>
    </cfRule>
    <cfRule type="containsText" dxfId="74" priority="4" operator="containsText" text="giảm">
      <formula>NOT(ISERROR(SEARCH("giảm",T2)))</formula>
    </cfRule>
  </conditionalFormatting>
  <conditionalFormatting sqref="V2:V44">
    <cfRule type="containsText" dxfId="73" priority="1" operator="containsText" text="Tăng">
      <formula>NOT(ISERROR(SEARCH("Tăng",V2)))</formula>
    </cfRule>
    <cfRule type="containsText" dxfId="72" priority="2"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9E63-C47C-B54B-B90F-18F70D235AEE}">
  <dimension ref="A1:Y156"/>
  <sheetViews>
    <sheetView showGridLines="0"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1.83203125" bestFit="1" customWidth="1"/>
    <col min="8" max="8" width="11" customWidth="1"/>
    <col min="9" max="12" width="11" hidden="1" customWidth="1"/>
    <col min="13" max="13" width="13" customWidth="1"/>
    <col min="14" max="14" width="42" customWidth="1"/>
    <col min="15" max="15" width="14.83203125" customWidth="1"/>
    <col min="16" max="16" width="51.5" customWidth="1"/>
    <col min="17" max="17" width="13.5" customWidth="1"/>
    <col min="18" max="18" width="46" customWidth="1"/>
    <col min="19" max="19" width="15.5" customWidth="1"/>
    <col min="20" max="20" width="38" customWidth="1"/>
    <col min="21" max="21" width="14.1640625" customWidth="1"/>
    <col min="22" max="22" width="11"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x14ac:dyDescent="0.2">
      <c r="A2" t="s">
        <v>258</v>
      </c>
      <c r="B2" s="83"/>
      <c r="C2" s="127">
        <v>17990000</v>
      </c>
      <c r="D2" s="130">
        <v>17790000</v>
      </c>
      <c r="E2" s="129">
        <v>17990000</v>
      </c>
      <c r="F2" s="126">
        <v>17990000</v>
      </c>
      <c r="G2" s="126">
        <v>17990000</v>
      </c>
      <c r="H2" s="154"/>
      <c r="M2" s="149">
        <f>IFERROR(C2-W10Q2FY26!C2,"OOS")</f>
        <v>17990000</v>
      </c>
      <c r="N2" s="147" t="str">
        <f t="shared" ref="N2:N44" si="0">IF(M2=0,"",$A2 &amp; IF(M2&gt;0," tăng "," giảm ") &amp; TEXT(ABS(M2)/1000,"0") &amp; "K = " &amp; TEXT(C2/1000,"#.##0") &amp; "K")</f>
        <v>iPhone 17e 256GB tăng 17990K = 17.990K</v>
      </c>
      <c r="O2" s="150">
        <f>IFERROR(D2-W10Q2FY26!D2,"OOS")</f>
        <v>-200000</v>
      </c>
      <c r="P2" s="147" t="str">
        <f t="shared" ref="P2:P44" si="1">IF(O2=0,"",$A2 &amp; IF(O2&gt;0," tăng "," giảm ") &amp; TEXT(ABS(O2)/1000,"0") &amp; "K = " &amp; TEXT(D2/1000,"#.##0") &amp; "K")</f>
        <v>iPhone 17e 256GB giảm 200K = 17.790K</v>
      </c>
      <c r="Q2" s="150">
        <f>IFERROR(E2-W10Q2FY26!E2,"OOS")</f>
        <v>17990000</v>
      </c>
      <c r="R2" s="147" t="str">
        <f t="shared" ref="R2:R44" si="2">IF(Q2=0,"",$A2 &amp; IF(Q2&gt;0," tăng "," giảm ") &amp; TEXT(ABS(Q2)/1000,"0") &amp; "K = " &amp; TEXT(E2/1000,"#.##0") &amp; "K")</f>
        <v>iPhone 17e 256GB tăng 17990K = 17.990K</v>
      </c>
      <c r="S2" s="150">
        <f>IFERROR(F2-W10Q2FY26!F2,"OOS")</f>
        <v>0</v>
      </c>
      <c r="T2" s="147" t="str">
        <f t="shared" ref="T2:T44" si="3">IF(S2=0,"",$A2 &amp; IF(S2&gt;0," tăng "," giảm ") &amp; TEXT(ABS(S2)/1000,"0") &amp; "K = " &amp; TEXT(F2/1000,"#.##0") &amp; "K")</f>
        <v/>
      </c>
      <c r="U2" s="150">
        <f>IFERROR(G2-W10Q2FY26!G2,"OOS")</f>
        <v>0</v>
      </c>
      <c r="V2" s="147" t="str">
        <f t="shared" ref="V2:V44" si="4">IF(U2=0,"",$A2 &amp; IF(U2&gt;0," tăng "," giảm ") &amp; TEXT(ABS(U2)/1000,"0") &amp; "K = " &amp; TEXT(G2/1000,"#.##0") &amp; "K")</f>
        <v/>
      </c>
    </row>
    <row r="3" spans="1:22" x14ac:dyDescent="0.2">
      <c r="A3" t="s">
        <v>129</v>
      </c>
      <c r="B3" s="83"/>
      <c r="C3" s="130">
        <v>24990000</v>
      </c>
      <c r="D3" s="130">
        <v>24690000</v>
      </c>
      <c r="E3" s="131">
        <v>24190000</v>
      </c>
      <c r="F3" s="132">
        <v>24690000</v>
      </c>
      <c r="G3" s="111">
        <v>24490000</v>
      </c>
      <c r="H3" s="154"/>
      <c r="M3" s="149">
        <f>IFERROR(C3-W10Q2FY26!C3,"OOS")</f>
        <v>100000</v>
      </c>
      <c r="N3" s="147" t="str">
        <f t="shared" si="0"/>
        <v>iPhone 17  256GB tăng 100K = 24.990K</v>
      </c>
      <c r="O3" s="150">
        <f>IFERROR(D3-W10Q2FY26!D3,"OOS")</f>
        <v>0</v>
      </c>
      <c r="P3" s="147" t="str">
        <f t="shared" si="1"/>
        <v/>
      </c>
      <c r="Q3" s="150">
        <f>IFERROR(E3-W10Q2FY26!E3,"OOS")</f>
        <v>0</v>
      </c>
      <c r="R3" s="147" t="str">
        <f t="shared" si="2"/>
        <v/>
      </c>
      <c r="S3" s="150">
        <f>IFERROR(F3-W10Q2FY26!F3,"OOS")</f>
        <v>100000</v>
      </c>
      <c r="T3" s="147" t="str">
        <f t="shared" si="3"/>
        <v>iPhone 17  256GB tăng 100K = 24.690K</v>
      </c>
      <c r="U3" s="150">
        <f>IFERROR(G3-W10Q2FY26!G3,"OOS")</f>
        <v>0</v>
      </c>
      <c r="V3" s="147" t="str">
        <f t="shared" si="4"/>
        <v/>
      </c>
    </row>
    <row r="4" spans="1:22" x14ac:dyDescent="0.2">
      <c r="A4" t="s">
        <v>130</v>
      </c>
      <c r="B4" s="83"/>
      <c r="C4" s="128">
        <v>24990000</v>
      </c>
      <c r="D4" s="130">
        <v>24990000</v>
      </c>
      <c r="E4" s="131">
        <v>24490000</v>
      </c>
      <c r="F4" s="133">
        <v>24990000</v>
      </c>
      <c r="G4" s="111">
        <v>24990000</v>
      </c>
      <c r="H4" s="154"/>
      <c r="M4" s="149">
        <f>IFERROR(C4-W10Q2FY26!C4,"OOS")</f>
        <v>0</v>
      </c>
      <c r="N4" s="147" t="str">
        <f t="shared" si="0"/>
        <v/>
      </c>
      <c r="O4" s="150">
        <f>IFERROR(D4-W10Q2FY26!D4,"OOS")</f>
        <v>0</v>
      </c>
      <c r="P4" s="147" t="str">
        <f t="shared" si="1"/>
        <v/>
      </c>
      <c r="Q4" s="150">
        <f>IFERROR(E4-W10Q2FY26!E4,"OOS")</f>
        <v>0</v>
      </c>
      <c r="R4" s="147" t="str">
        <f t="shared" si="2"/>
        <v/>
      </c>
      <c r="S4" s="150">
        <f>IFERROR(F4-W10Q2FY26!F4,"OOS")</f>
        <v>0</v>
      </c>
      <c r="T4" s="147" t="str">
        <f t="shared" si="3"/>
        <v/>
      </c>
      <c r="U4" s="150">
        <f>IFERROR(G4-W10Q2FY26!G4,"OOS")</f>
        <v>0</v>
      </c>
      <c r="V4" s="147" t="str">
        <f t="shared" si="4"/>
        <v/>
      </c>
    </row>
    <row r="5" spans="1:22" x14ac:dyDescent="0.2">
      <c r="A5" t="s">
        <v>131</v>
      </c>
      <c r="B5" s="83"/>
      <c r="C5" s="128">
        <v>34790000</v>
      </c>
      <c r="D5" s="128">
        <v>34490000</v>
      </c>
      <c r="E5" s="131">
        <v>33190000</v>
      </c>
      <c r="F5" s="134">
        <v>34590000</v>
      </c>
      <c r="G5" s="111">
        <v>34190000</v>
      </c>
      <c r="H5" s="154"/>
      <c r="M5" s="149">
        <f>IFERROR(C5-W10Q2FY26!C5,"OOS")</f>
        <v>0</v>
      </c>
      <c r="N5" s="147" t="str">
        <f t="shared" si="0"/>
        <v/>
      </c>
      <c r="O5" s="150">
        <f>IFERROR(D5-W10Q2FY26!D5,"OOS")</f>
        <v>0</v>
      </c>
      <c r="P5" s="147" t="str">
        <f t="shared" si="1"/>
        <v/>
      </c>
      <c r="Q5" s="150">
        <f>IFERROR(E5-W10Q2FY26!E5,"OOS")</f>
        <v>0</v>
      </c>
      <c r="R5" s="147" t="str">
        <f t="shared" si="2"/>
        <v/>
      </c>
      <c r="S5" s="150">
        <f>IFERROR(F5-W10Q2FY26!F5,"OOS")</f>
        <v>-200000</v>
      </c>
      <c r="T5" s="147" t="str">
        <f t="shared" si="3"/>
        <v>iPhone 17 Pro 256GB giảm 200K = 34.590K</v>
      </c>
      <c r="U5" s="150">
        <f>IFERROR(G5-W10Q2FY26!G5,"OOS")</f>
        <v>0</v>
      </c>
      <c r="V5" s="147" t="str">
        <f t="shared" si="4"/>
        <v/>
      </c>
    </row>
    <row r="6" spans="1:22" x14ac:dyDescent="0.2">
      <c r="A6" t="s">
        <v>132</v>
      </c>
      <c r="B6" s="83"/>
      <c r="C6" s="128">
        <v>37990000</v>
      </c>
      <c r="D6" s="130">
        <v>37990000</v>
      </c>
      <c r="E6" s="135">
        <v>36490000</v>
      </c>
      <c r="F6" s="134">
        <v>37990000</v>
      </c>
      <c r="G6" s="111">
        <v>36990000</v>
      </c>
      <c r="H6" s="154"/>
      <c r="M6" s="149">
        <f>IFERROR(C6-W10Q2FY26!C6,"OOS")</f>
        <v>0</v>
      </c>
      <c r="N6" s="147" t="str">
        <f t="shared" si="0"/>
        <v/>
      </c>
      <c r="O6" s="150">
        <f>IFERROR(D6-W10Q2FY26!D6,"OOS")</f>
        <v>200000</v>
      </c>
      <c r="P6" s="147" t="str">
        <f t="shared" si="1"/>
        <v>iPhone 17 Pro Max 256GB tăng 200K = 37.990K</v>
      </c>
      <c r="Q6" s="150">
        <f>IFERROR(E6-W10Q2FY26!E6,"OOS")</f>
        <v>0</v>
      </c>
      <c r="R6" s="147" t="str">
        <f t="shared" si="2"/>
        <v/>
      </c>
      <c r="S6" s="150">
        <f>IFERROR(F6-W10Q2FY26!F6,"OOS")</f>
        <v>400000</v>
      </c>
      <c r="T6" s="147" t="str">
        <f t="shared" si="3"/>
        <v>iPhone 17 Pro Max 256GB tăng 400K = 37.990K</v>
      </c>
      <c r="U6" s="150">
        <f>IFERROR(G6-W10Q2FY26!G6,"OOS")</f>
        <v>0</v>
      </c>
      <c r="V6" s="147" t="str">
        <f t="shared" si="4"/>
        <v/>
      </c>
    </row>
    <row r="7" spans="1:22" x14ac:dyDescent="0.2">
      <c r="A7" t="s">
        <v>133</v>
      </c>
      <c r="B7" s="83"/>
      <c r="C7" s="128">
        <v>15990000</v>
      </c>
      <c r="D7" s="136">
        <v>15990000</v>
      </c>
      <c r="E7" s="135">
        <v>12490000</v>
      </c>
      <c r="F7" s="137">
        <v>12490000</v>
      </c>
      <c r="G7" s="111">
        <v>15190000</v>
      </c>
      <c r="H7" s="154"/>
      <c r="M7" s="149">
        <f>IFERROR(C7-W10Q2FY26!C7,"OOS")</f>
        <v>0</v>
      </c>
      <c r="N7" s="147" t="str">
        <f t="shared" si="0"/>
        <v/>
      </c>
      <c r="O7" s="150">
        <f>IFERROR(D7-W10Q2FY26!D7,"OOS")</f>
        <v>0</v>
      </c>
      <c r="P7" s="147" t="str">
        <f t="shared" si="1"/>
        <v/>
      </c>
      <c r="Q7" s="150">
        <f>IFERROR(E7-W10Q2FY26!E7,"OOS")</f>
        <v>0</v>
      </c>
      <c r="R7" s="147" t="str">
        <f t="shared" si="2"/>
        <v/>
      </c>
      <c r="S7" s="150">
        <f>IFERROR(F7-W10Q2FY26!F7,"OOS")</f>
        <v>0</v>
      </c>
      <c r="T7" s="147" t="str">
        <f t="shared" si="3"/>
        <v/>
      </c>
      <c r="U7" s="150">
        <f>IFERROR(G7-W10Q2FY26!G7,"OOS")</f>
        <v>0</v>
      </c>
      <c r="V7" s="147" t="str">
        <f t="shared" si="4"/>
        <v/>
      </c>
    </row>
    <row r="8" spans="1:22" x14ac:dyDescent="0.2">
      <c r="A8" t="s">
        <v>246</v>
      </c>
      <c r="B8" s="71"/>
      <c r="C8" s="139">
        <v>21090000</v>
      </c>
      <c r="D8" s="138">
        <v>20990000</v>
      </c>
      <c r="E8" s="140">
        <v>20090000</v>
      </c>
      <c r="F8" s="133">
        <v>20790000</v>
      </c>
      <c r="G8" s="111">
        <v>20790000</v>
      </c>
      <c r="H8" s="154"/>
      <c r="M8" s="149">
        <f>IFERROR(C8-W10Q2FY26!C8,"OOS")</f>
        <v>0</v>
      </c>
      <c r="N8" s="147" t="str">
        <f t="shared" si="0"/>
        <v/>
      </c>
      <c r="O8" s="150">
        <f>IFERROR(D8-W10Q2FY26!D8,"OOS")</f>
        <v>200000</v>
      </c>
      <c r="P8" s="147" t="str">
        <f t="shared" si="1"/>
        <v>iPhone 16 128GB tăng 200K = 20.990K</v>
      </c>
      <c r="Q8" s="150">
        <f>IFERROR(E8-W10Q2FY26!E8,"OOS")</f>
        <v>0</v>
      </c>
      <c r="R8" s="147" t="str">
        <f t="shared" si="2"/>
        <v/>
      </c>
      <c r="S8" s="150">
        <f>IFERROR(F8-W10Q2FY26!F8,"OOS")</f>
        <v>0</v>
      </c>
      <c r="T8" s="147" t="str">
        <f t="shared" si="3"/>
        <v/>
      </c>
      <c r="U8" s="150">
        <f>IFERROR(G8-W10Q2FY26!G8,"OOS")</f>
        <v>0</v>
      </c>
      <c r="V8" s="147" t="str">
        <f t="shared" si="4"/>
        <v/>
      </c>
    </row>
    <row r="9" spans="1:22" x14ac:dyDescent="0.2">
      <c r="A9" t="s">
        <v>135</v>
      </c>
      <c r="B9" s="3"/>
      <c r="C9" s="136">
        <v>25090000</v>
      </c>
      <c r="D9" s="141">
        <v>24990000</v>
      </c>
      <c r="E9" s="140">
        <v>23790000</v>
      </c>
      <c r="F9" s="133">
        <v>24790000</v>
      </c>
      <c r="G9" s="111">
        <v>24590000</v>
      </c>
      <c r="H9" s="154"/>
      <c r="M9" s="149">
        <f>IFERROR(C9-W10Q2FY26!C9,"OOS")</f>
        <v>0</v>
      </c>
      <c r="N9" s="147" t="str">
        <f t="shared" si="0"/>
        <v/>
      </c>
      <c r="O9" s="150">
        <f>IFERROR(D9-W10Q2FY26!D9,"OOS")</f>
        <v>200000</v>
      </c>
      <c r="P9" s="147" t="str">
        <f t="shared" si="1"/>
        <v>iPhone 16  Plus 128GB tăng 200K = 24.990K</v>
      </c>
      <c r="Q9" s="150">
        <f>IFERROR(E9-W10Q2FY26!E9,"OOS")</f>
        <v>0</v>
      </c>
      <c r="R9" s="147" t="str">
        <f t="shared" si="2"/>
        <v/>
      </c>
      <c r="S9" s="150">
        <f>IFERROR(F9-W10Q2FY26!F9,"OOS")</f>
        <v>0</v>
      </c>
      <c r="T9" s="147" t="str">
        <f t="shared" si="3"/>
        <v/>
      </c>
      <c r="U9" s="150">
        <f>IFERROR(G9-W10Q2FY26!G9,"OOS")</f>
        <v>0</v>
      </c>
      <c r="V9" s="147" t="str">
        <f t="shared" si="4"/>
        <v/>
      </c>
    </row>
    <row r="10" spans="1:22" x14ac:dyDescent="0.2">
      <c r="A10" t="s">
        <v>247</v>
      </c>
      <c r="B10" s="25"/>
      <c r="C10" s="136" t="s">
        <v>31</v>
      </c>
      <c r="D10" s="111">
        <v>25590000</v>
      </c>
      <c r="E10" s="113" t="s">
        <v>31</v>
      </c>
      <c r="F10" s="133">
        <v>26590000</v>
      </c>
      <c r="G10" s="111">
        <v>24990000</v>
      </c>
      <c r="H10" s="154"/>
      <c r="M10" s="149" t="str">
        <f>IFERROR(C10-W10Q2FY26!C10,"OOS")</f>
        <v>OOS</v>
      </c>
      <c r="N10" s="147" t="e">
        <f t="shared" si="0"/>
        <v>#VALUE!</v>
      </c>
      <c r="O10" s="150">
        <f>IFERROR(D10-W10Q2FY26!D10,"OOS")</f>
        <v>0</v>
      </c>
      <c r="P10" s="147" t="str">
        <f t="shared" si="1"/>
        <v/>
      </c>
      <c r="Q10" s="150" t="str">
        <f>IFERROR(E10-W10Q2FY26!E10,"OOS")</f>
        <v>OOS</v>
      </c>
      <c r="R10" s="147" t="e">
        <f t="shared" si="2"/>
        <v>#VALUE!</v>
      </c>
      <c r="S10" s="150">
        <f>IFERROR(F10-W10Q2FY26!F10,"OOS")</f>
        <v>0</v>
      </c>
      <c r="T10" s="147" t="str">
        <f t="shared" si="3"/>
        <v/>
      </c>
      <c r="U10" s="150">
        <f>IFERROR(G10-W10Q2FY26!G10,"OOS")</f>
        <v>0</v>
      </c>
      <c r="V10" s="147" t="str">
        <f t="shared" si="4"/>
        <v/>
      </c>
    </row>
    <row r="11" spans="1:22" x14ac:dyDescent="0.2">
      <c r="A11" t="s">
        <v>137</v>
      </c>
      <c r="B11" s="3"/>
      <c r="C11" s="136">
        <v>31590000</v>
      </c>
      <c r="D11" s="136">
        <v>31490000</v>
      </c>
      <c r="E11" s="113" t="s">
        <v>31</v>
      </c>
      <c r="F11" s="134">
        <v>31390000</v>
      </c>
      <c r="G11" s="111">
        <v>31190000</v>
      </c>
      <c r="H11" s="154"/>
      <c r="M11" s="149">
        <f>IFERROR(C11-W10Q2FY26!C11,"OOS")</f>
        <v>0</v>
      </c>
      <c r="N11" s="147" t="str">
        <f t="shared" si="0"/>
        <v/>
      </c>
      <c r="O11" s="150">
        <f>IFERROR(D11-W10Q2FY26!D11,"OOS")</f>
        <v>0</v>
      </c>
      <c r="P11" s="147" t="str">
        <f t="shared" si="1"/>
        <v/>
      </c>
      <c r="Q11" s="150" t="str">
        <f>IFERROR(E11-W10Q2FY26!E11,"OOS")</f>
        <v>OOS</v>
      </c>
      <c r="R11" s="147" t="e">
        <f t="shared" si="2"/>
        <v>#VALUE!</v>
      </c>
      <c r="S11" s="150">
        <f>IFERROR(F11-W10Q2FY26!F11,"OOS")</f>
        <v>-600000</v>
      </c>
      <c r="T11" s="147" t="str">
        <f t="shared" si="3"/>
        <v>iPhone 16 Pro Max 256GB giảm 600K = 31.390K</v>
      </c>
      <c r="U11" s="150">
        <f>IFERROR(G11-W10Q2FY26!G11,"OOS")</f>
        <v>0</v>
      </c>
      <c r="V11" s="147" t="str">
        <f t="shared" si="4"/>
        <v/>
      </c>
    </row>
    <row r="12" spans="1:22" x14ac:dyDescent="0.2">
      <c r="A12" t="s">
        <v>102</v>
      </c>
      <c r="B12" s="25"/>
      <c r="C12" s="141">
        <v>17990000</v>
      </c>
      <c r="D12" s="141">
        <v>17990000</v>
      </c>
      <c r="E12" s="155">
        <v>17490000</v>
      </c>
      <c r="F12" s="134">
        <v>18090000</v>
      </c>
      <c r="G12" s="111">
        <v>17490000</v>
      </c>
      <c r="H12" s="154"/>
      <c r="M12" s="149">
        <f>IFERROR(C12-W10Q2FY26!C12,"OOS")</f>
        <v>100000</v>
      </c>
      <c r="N12" s="147" t="str">
        <f t="shared" si="0"/>
        <v>iPhone 15  128GB tăng 100K = 17.990K</v>
      </c>
      <c r="O12" s="150">
        <f>IFERROR(D12-W10Q2FY26!D12,"OOS")</f>
        <v>200000</v>
      </c>
      <c r="P12" s="147" t="str">
        <f t="shared" si="1"/>
        <v>iPhone 15  128GB tăng 200K = 17.990K</v>
      </c>
      <c r="Q12" s="150">
        <f>IFERROR(E12-W10Q2FY26!E12,"OOS")</f>
        <v>-200000</v>
      </c>
      <c r="R12" s="147" t="str">
        <f t="shared" si="2"/>
        <v>iPhone 15  128GB giảm 200K = 17.490K</v>
      </c>
      <c r="S12" s="150">
        <f>IFERROR(F12-W10Q2FY26!F12,"OOS")</f>
        <v>500000</v>
      </c>
      <c r="T12" s="147" t="str">
        <f t="shared" si="3"/>
        <v>iPhone 15  128GB tăng 500K = 18.090K</v>
      </c>
      <c r="U12" s="150">
        <f>IFERROR(G12-W10Q2FY26!G12,"OOS")</f>
        <v>0</v>
      </c>
      <c r="V12" s="147" t="str">
        <f t="shared" si="4"/>
        <v/>
      </c>
    </row>
    <row r="13" spans="1:22" x14ac:dyDescent="0.2">
      <c r="A13" t="s">
        <v>103</v>
      </c>
      <c r="B13" s="25"/>
      <c r="C13" s="141">
        <v>18990000</v>
      </c>
      <c r="D13" s="136" t="s">
        <v>31</v>
      </c>
      <c r="E13" s="131" t="s">
        <v>31</v>
      </c>
      <c r="F13" s="133">
        <v>17690000</v>
      </c>
      <c r="G13" s="111" t="s">
        <v>31</v>
      </c>
      <c r="H13" s="154"/>
      <c r="M13" s="149">
        <f>IFERROR(C13-W10Q2FY26!C13,"OOS")</f>
        <v>-1000000</v>
      </c>
      <c r="N13" s="147" t="str">
        <f t="shared" si="0"/>
        <v>iPhone 15  Plus 128GB giảm 1000K = 18.990K</v>
      </c>
      <c r="O13" s="150" t="str">
        <f>IFERROR(D13-W10Q2FY26!D13,"OOS")</f>
        <v>OOS</v>
      </c>
      <c r="P13" s="147" t="e">
        <f t="shared" si="1"/>
        <v>#VALUE!</v>
      </c>
      <c r="Q13" s="150" t="str">
        <f>IFERROR(E13-W10Q2FY26!E13,"OOS")</f>
        <v>OOS</v>
      </c>
      <c r="R13" s="147" t="e">
        <f t="shared" si="2"/>
        <v>#VALUE!</v>
      </c>
      <c r="S13" s="150">
        <f>IFERROR(F13-W10Q2FY26!F13,"OOS")</f>
        <v>0</v>
      </c>
      <c r="T13" s="147" t="str">
        <f t="shared" si="3"/>
        <v/>
      </c>
      <c r="U13" s="150" t="str">
        <f>IFERROR(G13-W10Q2FY26!G13,"OOS")</f>
        <v>OOS</v>
      </c>
      <c r="V13" s="147" t="e">
        <f t="shared" si="4"/>
        <v>#VALUE!</v>
      </c>
    </row>
    <row r="14" spans="1:22" x14ac:dyDescent="0.2">
      <c r="A14" t="s">
        <v>40</v>
      </c>
      <c r="B14" s="25"/>
      <c r="C14" s="136">
        <v>13990000</v>
      </c>
      <c r="D14" s="141">
        <v>13890000</v>
      </c>
      <c r="E14" s="131">
        <v>13590000</v>
      </c>
      <c r="F14" s="134">
        <v>13890000</v>
      </c>
      <c r="G14" s="111">
        <v>13390000</v>
      </c>
      <c r="H14" s="154"/>
      <c r="M14" s="149">
        <f>IFERROR(C14-W10Q2FY26!C14,"OOS")</f>
        <v>0</v>
      </c>
      <c r="N14" s="147" t="str">
        <f t="shared" si="0"/>
        <v/>
      </c>
      <c r="O14" s="150">
        <f>IFERROR(D14-W10Q2FY26!D14,"OOS")</f>
        <v>100000</v>
      </c>
      <c r="P14" s="147" t="str">
        <f t="shared" si="1"/>
        <v>iPhone 14 128GB tăng 100K = 13.890K</v>
      </c>
      <c r="Q14" s="150">
        <f>IFERROR(E14-W10Q2FY26!E14,"OOS")</f>
        <v>0</v>
      </c>
      <c r="R14" s="147" t="str">
        <f t="shared" si="2"/>
        <v/>
      </c>
      <c r="S14" s="150">
        <f>IFERROR(F14-W10Q2FY26!F14,"OOS")</f>
        <v>300000</v>
      </c>
      <c r="T14" s="147" t="str">
        <f t="shared" si="3"/>
        <v>iPhone 14 128GB tăng 300K = 13.890K</v>
      </c>
      <c r="U14" s="150">
        <f>IFERROR(G14-W10Q2FY26!G14,"OOS")</f>
        <v>0</v>
      </c>
      <c r="V14" s="147" t="str">
        <f t="shared" si="4"/>
        <v/>
      </c>
    </row>
    <row r="15" spans="1:22" x14ac:dyDescent="0.2">
      <c r="A15" t="s">
        <v>37</v>
      </c>
      <c r="B15" s="3"/>
      <c r="C15" s="141">
        <v>11990000</v>
      </c>
      <c r="D15" s="141">
        <v>11990000</v>
      </c>
      <c r="E15" s="140">
        <v>11990000</v>
      </c>
      <c r="F15" s="134">
        <v>12290000</v>
      </c>
      <c r="G15" s="111">
        <v>11890000</v>
      </c>
      <c r="H15" s="154"/>
      <c r="M15" s="149">
        <f>IFERROR(C15-W10Q2FY26!C15,"OOS")</f>
        <v>-500000</v>
      </c>
      <c r="N15" s="147" t="str">
        <f t="shared" si="0"/>
        <v>iPhone 13  128GB giảm 500K = 11.990K</v>
      </c>
      <c r="O15" s="150">
        <f>IFERROR(D15-W10Q2FY26!D15,"OOS")</f>
        <v>-300000</v>
      </c>
      <c r="P15" s="147" t="str">
        <f t="shared" si="1"/>
        <v>iPhone 13  128GB giảm 300K = 11.990K</v>
      </c>
      <c r="Q15" s="150">
        <f>IFERROR(E15-W10Q2FY26!E15,"OOS")</f>
        <v>0</v>
      </c>
      <c r="R15" s="147" t="str">
        <f t="shared" si="2"/>
        <v/>
      </c>
      <c r="S15" s="150">
        <f>IFERROR(F15-W10Q2FY26!F15,"OOS")</f>
        <v>390000</v>
      </c>
      <c r="T15" s="147" t="str">
        <f t="shared" si="3"/>
        <v>iPhone 13  128GB tăng 390K = 12.290K</v>
      </c>
      <c r="U15" s="150">
        <f>IFERROR(G15-W10Q2FY26!G15,"OOS")</f>
        <v>0</v>
      </c>
      <c r="V15" s="147" t="str">
        <f t="shared" si="4"/>
        <v/>
      </c>
    </row>
    <row r="16" spans="1:22" x14ac:dyDescent="0.2">
      <c r="A16" t="s">
        <v>138</v>
      </c>
      <c r="B16" s="25"/>
      <c r="C16" s="141">
        <v>11790000</v>
      </c>
      <c r="D16" s="136">
        <v>11490000</v>
      </c>
      <c r="E16" s="140">
        <v>11290000</v>
      </c>
      <c r="F16" s="134">
        <v>11790000</v>
      </c>
      <c r="G16" s="112">
        <v>10790000</v>
      </c>
      <c r="H16" s="154"/>
      <c r="M16" s="149">
        <f>IFERROR(C16-W10Q2FY26!C16,"OOS")</f>
        <v>0</v>
      </c>
      <c r="N16" s="147" t="str">
        <f t="shared" si="0"/>
        <v/>
      </c>
      <c r="O16" s="150">
        <f>IFERROR(D16-W10Q2FY26!D16,"OOS")</f>
        <v>0</v>
      </c>
      <c r="P16" s="147" t="str">
        <f t="shared" si="1"/>
        <v/>
      </c>
      <c r="Q16" s="150">
        <f>IFERROR(E16-W10Q2FY26!E16,"OOS")</f>
        <v>0</v>
      </c>
      <c r="R16" s="147" t="str">
        <f t="shared" si="2"/>
        <v/>
      </c>
      <c r="S16" s="150">
        <f>IFERROR(F16-W10Q2FY26!F16,"OOS")</f>
        <v>200000</v>
      </c>
      <c r="T16" s="147" t="str">
        <f t="shared" si="3"/>
        <v>iPad Mini 7 128GB Wifi tăng 200K = 11.790K</v>
      </c>
      <c r="U16" s="150">
        <f>IFERROR(G16-W10Q2FY26!G16,"OOS")</f>
        <v>-700000</v>
      </c>
      <c r="V16" s="147" t="str">
        <f t="shared" si="4"/>
        <v>iPad Mini 7 128GB Wifi giảm 700K = 10.790K</v>
      </c>
    </row>
    <row r="17" spans="1:25" x14ac:dyDescent="0.2">
      <c r="A17" t="s">
        <v>139</v>
      </c>
      <c r="B17" s="3"/>
      <c r="C17" s="141">
        <v>9490000</v>
      </c>
      <c r="D17" s="141">
        <v>9490000</v>
      </c>
      <c r="E17" s="155">
        <v>8890000</v>
      </c>
      <c r="F17" s="134">
        <v>9490000</v>
      </c>
      <c r="G17" s="111">
        <v>8990000</v>
      </c>
      <c r="H17" s="154"/>
      <c r="M17" s="149">
        <f>IFERROR(C17-W10Q2FY26!C17,"OOS")</f>
        <v>-100000</v>
      </c>
      <c r="N17" s="147" t="str">
        <f t="shared" si="0"/>
        <v>iPad Gen 11th  128GB Wifi giảm 100K = 9.490K</v>
      </c>
      <c r="O17" s="150">
        <f>IFERROR(D17-W10Q2FY26!D17,"OOS")</f>
        <v>200000</v>
      </c>
      <c r="P17" s="147" t="str">
        <f t="shared" si="1"/>
        <v>iPad Gen 11th  128GB Wifi tăng 200K = 9.490K</v>
      </c>
      <c r="Q17" s="150">
        <f>IFERROR(E17-W10Q2FY26!E17,"OOS")</f>
        <v>-300000</v>
      </c>
      <c r="R17" s="147" t="str">
        <f t="shared" si="2"/>
        <v>iPad Gen 11th  128GB Wifi giảm 300K = 8.890K</v>
      </c>
      <c r="S17" s="150">
        <f>IFERROR(F17-W10Q2FY26!F17,"OOS")</f>
        <v>200000</v>
      </c>
      <c r="T17" s="147" t="str">
        <f t="shared" si="3"/>
        <v>iPad Gen 11th  128GB Wifi tăng 200K = 9.490K</v>
      </c>
      <c r="U17" s="150">
        <f>IFERROR(G17-W10Q2FY26!G17,"OOS")</f>
        <v>0</v>
      </c>
      <c r="V17" s="147" t="str">
        <f t="shared" si="4"/>
        <v/>
      </c>
      <c r="W17" t="s">
        <v>140</v>
      </c>
      <c r="X17" t="s">
        <v>147</v>
      </c>
      <c r="Y17" s="35" t="b">
        <v>1</v>
      </c>
    </row>
    <row r="18" spans="1:25" x14ac:dyDescent="0.2">
      <c r="A18" t="s">
        <v>142</v>
      </c>
      <c r="B18" s="3"/>
      <c r="C18" s="141">
        <v>15990000</v>
      </c>
      <c r="D18" s="136">
        <v>15790000</v>
      </c>
      <c r="E18" s="155">
        <v>14290000</v>
      </c>
      <c r="F18" s="134">
        <v>15890000</v>
      </c>
      <c r="G18" s="112">
        <v>14990000</v>
      </c>
      <c r="H18" s="154"/>
      <c r="M18" s="149">
        <f>IFERROR(C18-W10Q2FY26!C18,"OOS")</f>
        <v>100000</v>
      </c>
      <c r="N18" s="147" t="str">
        <f t="shared" si="0"/>
        <v>iPad Air M3  11" 128 GB Wifi tăng 100K = 15.990K</v>
      </c>
      <c r="O18" s="150">
        <f>IFERROR(D18-W10Q2FY26!D18,"OOS")</f>
        <v>100000</v>
      </c>
      <c r="P18" s="147" t="str">
        <f t="shared" si="1"/>
        <v>iPad Air M3  11" 128 GB Wifi tăng 100K = 15.790K</v>
      </c>
      <c r="Q18" s="150">
        <f>IFERROR(E18-W10Q2FY26!E18,"OOS")</f>
        <v>-1100000</v>
      </c>
      <c r="R18" s="147" t="str">
        <f t="shared" si="2"/>
        <v>iPad Air M3  11" 128 GB Wifi giảm 1100K = 14.290K</v>
      </c>
      <c r="S18" s="150">
        <f>IFERROR(F18-W10Q2FY26!F18,"OOS")</f>
        <v>300000</v>
      </c>
      <c r="T18" s="147" t="str">
        <f t="shared" si="3"/>
        <v>iPad Air M3  11" 128 GB Wifi tăng 300K = 15.890K</v>
      </c>
      <c r="U18" s="150">
        <f>IFERROR(G18-W10Q2FY26!G18,"OOS")</f>
        <v>-300000</v>
      </c>
      <c r="V18" s="147" t="str">
        <f t="shared" si="4"/>
        <v>iPad Air M3  11" 128 GB Wifi giảm 300K = 14.990K</v>
      </c>
      <c r="W18" t="s">
        <v>2</v>
      </c>
      <c r="X18" t="s">
        <v>143</v>
      </c>
      <c r="Y18" s="35" t="b">
        <v>1</v>
      </c>
    </row>
    <row r="19" spans="1:25" x14ac:dyDescent="0.2">
      <c r="A19" t="s">
        <v>144</v>
      </c>
      <c r="B19" s="25"/>
      <c r="C19" s="141">
        <v>19990000</v>
      </c>
      <c r="D19" s="136">
        <v>20990000</v>
      </c>
      <c r="E19" s="155">
        <v>19490000</v>
      </c>
      <c r="F19" s="133">
        <v>18990000</v>
      </c>
      <c r="G19" s="112">
        <v>18990000</v>
      </c>
      <c r="H19" s="154"/>
      <c r="M19" s="149">
        <f>IFERROR(C19-W10Q2FY26!C19,"OOS")</f>
        <v>-1700000</v>
      </c>
      <c r="N19" s="147" t="str">
        <f t="shared" si="0"/>
        <v>iPad Air M3  13" 128 GB Wifi giảm 1700K = 19.990K</v>
      </c>
      <c r="O19" s="150">
        <f>IFERROR(D19-W10Q2FY26!D19,"OOS")</f>
        <v>0</v>
      </c>
      <c r="P19" s="147" t="str">
        <f t="shared" si="1"/>
        <v/>
      </c>
      <c r="Q19" s="150">
        <f>IFERROR(E19-W10Q2FY26!E19,"OOS")</f>
        <v>-1000000</v>
      </c>
      <c r="R19" s="147" t="str">
        <f t="shared" si="2"/>
        <v>iPad Air M3  13" 128 GB Wifi giảm 1000K = 19.490K</v>
      </c>
      <c r="S19" s="150">
        <f>IFERROR(F19-W10Q2FY26!F19,"OOS")</f>
        <v>0</v>
      </c>
      <c r="T19" s="147" t="str">
        <f t="shared" si="3"/>
        <v/>
      </c>
      <c r="U19" s="150">
        <f>IFERROR(G19-W10Q2FY26!G19,"OOS")</f>
        <v>200000</v>
      </c>
      <c r="V19" s="147" t="str">
        <f t="shared" si="4"/>
        <v>iPad Air M3  13" 128 GB Wifi tăng 200K = 18.990K</v>
      </c>
      <c r="W19" t="s">
        <v>6</v>
      </c>
      <c r="X19" t="s">
        <v>145</v>
      </c>
      <c r="Y19" s="35" t="b">
        <v>1</v>
      </c>
    </row>
    <row r="20" spans="1:25" x14ac:dyDescent="0.2">
      <c r="A20" t="s">
        <v>146</v>
      </c>
      <c r="B20" s="25"/>
      <c r="C20" s="113" t="s">
        <v>31</v>
      </c>
      <c r="D20" s="113" t="s">
        <v>31</v>
      </c>
      <c r="E20" s="113" t="s">
        <v>31</v>
      </c>
      <c r="F20" s="133" t="s">
        <v>31</v>
      </c>
      <c r="G20" s="113" t="s">
        <v>31</v>
      </c>
      <c r="H20" s="154"/>
      <c r="M20" s="149" t="str">
        <f>IFERROR(C20-W10Q2FY26!C20,"OOS")</f>
        <v>OOS</v>
      </c>
      <c r="N20" s="147" t="e">
        <f t="shared" si="0"/>
        <v>#VALUE!</v>
      </c>
      <c r="O20" s="150" t="str">
        <f>IFERROR(D20-W10Q2FY26!D20,"OOS")</f>
        <v>OOS</v>
      </c>
      <c r="P20" s="147" t="e">
        <f t="shared" si="1"/>
        <v>#VALUE!</v>
      </c>
      <c r="Q20" s="150" t="str">
        <f>IFERROR(E20-W10Q2FY26!E20,"OOS")</f>
        <v>OOS</v>
      </c>
      <c r="R20" s="147" t="e">
        <f t="shared" si="2"/>
        <v>#VALUE!</v>
      </c>
      <c r="S20" s="150" t="str">
        <f>IFERROR(F20-W10Q2FY26!F20,"OOS")</f>
        <v>OOS</v>
      </c>
      <c r="T20" s="147" t="e">
        <f t="shared" si="3"/>
        <v>#VALUE!</v>
      </c>
      <c r="U20" s="150" t="str">
        <f>IFERROR(G20-W10Q2FY26!G20,"OOS")</f>
        <v>OOS</v>
      </c>
      <c r="V20" s="147" t="e">
        <f t="shared" si="4"/>
        <v>#VALUE!</v>
      </c>
      <c r="W20" t="s">
        <v>3</v>
      </c>
      <c r="X20" t="s">
        <v>141</v>
      </c>
      <c r="Y20" s="35" t="b">
        <v>1</v>
      </c>
    </row>
    <row r="21" spans="1:25" x14ac:dyDescent="0.2">
      <c r="A21" t="s">
        <v>148</v>
      </c>
      <c r="B21" s="3"/>
      <c r="C21" s="113" t="s">
        <v>31</v>
      </c>
      <c r="D21" s="113" t="s">
        <v>31</v>
      </c>
      <c r="E21" s="113" t="s">
        <v>31</v>
      </c>
      <c r="F21" s="113" t="s">
        <v>31</v>
      </c>
      <c r="G21" s="113" t="s">
        <v>31</v>
      </c>
      <c r="H21" s="154"/>
      <c r="M21" s="149" t="str">
        <f>IFERROR(C21-W10Q2FY26!C21,"OOS")</f>
        <v>OOS</v>
      </c>
      <c r="N21" s="147" t="e">
        <f t="shared" si="0"/>
        <v>#VALUE!</v>
      </c>
      <c r="O21" s="150" t="str">
        <f>IFERROR(D21-W10Q2FY26!D21,"OOS")</f>
        <v>OOS</v>
      </c>
      <c r="P21" s="147" t="e">
        <f t="shared" si="1"/>
        <v>#VALUE!</v>
      </c>
      <c r="Q21" s="150" t="str">
        <f>IFERROR(E21-W10Q2FY26!E21,"OOS")</f>
        <v>OOS</v>
      </c>
      <c r="R21" s="147" t="e">
        <f t="shared" si="2"/>
        <v>#VALUE!</v>
      </c>
      <c r="S21" s="150" t="str">
        <f>IFERROR(F21-W10Q2FY26!F21,"OOS")</f>
        <v>OOS</v>
      </c>
      <c r="T21" s="147" t="e">
        <f t="shared" si="3"/>
        <v>#VALUE!</v>
      </c>
      <c r="U21" s="150" t="str">
        <f>IFERROR(G21-W10Q2FY26!G21,"OOS")</f>
        <v>OOS</v>
      </c>
      <c r="V21" s="147" t="e">
        <f t="shared" si="4"/>
        <v>#VALUE!</v>
      </c>
      <c r="W21" t="s">
        <v>149</v>
      </c>
      <c r="X21" t="s">
        <v>150</v>
      </c>
      <c r="Y21" s="35" t="b">
        <v>1</v>
      </c>
    </row>
    <row r="22" spans="1:25" x14ac:dyDescent="0.2">
      <c r="A22" t="s">
        <v>151</v>
      </c>
      <c r="B22" s="3"/>
      <c r="C22" s="136">
        <v>29290000</v>
      </c>
      <c r="D22" s="136">
        <v>28990000</v>
      </c>
      <c r="E22" s="124">
        <v>28990000</v>
      </c>
      <c r="F22" s="134">
        <v>29290000</v>
      </c>
      <c r="G22" s="113">
        <v>28990000</v>
      </c>
      <c r="H22" s="154"/>
      <c r="M22" s="149">
        <f>IFERROR(C22-W10Q2FY26!C22,"OOS")</f>
        <v>0</v>
      </c>
      <c r="N22" s="147" t="str">
        <f t="shared" si="0"/>
        <v/>
      </c>
      <c r="O22" s="150">
        <f>IFERROR(D22-W10Q2FY26!D22,"OOS")</f>
        <v>0</v>
      </c>
      <c r="P22" s="147" t="str">
        <f t="shared" si="1"/>
        <v/>
      </c>
      <c r="Q22" s="150">
        <f>IFERROR(E22-W10Q2FY26!E22,"OOS")</f>
        <v>0</v>
      </c>
      <c r="R22" s="147" t="str">
        <f t="shared" si="2"/>
        <v/>
      </c>
      <c r="S22" s="150">
        <f>IFERROR(F22-W10Q2FY26!F22,"OOS")</f>
        <v>200000</v>
      </c>
      <c r="T22" s="147" t="str">
        <f t="shared" si="3"/>
        <v>iPad Pro M5 11” 256GB Wifi tăng 200K = 29.290K</v>
      </c>
      <c r="U22" s="150">
        <f>IFERROR(G22-W10Q2FY26!G22,"OOS")</f>
        <v>0</v>
      </c>
      <c r="V22" s="147" t="str">
        <f t="shared" si="4"/>
        <v/>
      </c>
    </row>
    <row r="23" spans="1:25" x14ac:dyDescent="0.2">
      <c r="A23" t="s">
        <v>152</v>
      </c>
      <c r="B23" s="3"/>
      <c r="C23" s="141">
        <v>39290000</v>
      </c>
      <c r="D23" s="142">
        <v>38990000</v>
      </c>
      <c r="E23" s="113">
        <v>38990000</v>
      </c>
      <c r="F23" s="133">
        <v>38990000</v>
      </c>
      <c r="G23" s="113">
        <v>38990000</v>
      </c>
      <c r="H23" s="154"/>
      <c r="M23" s="149">
        <f>IFERROR(C23-W10Q2FY26!C23,"OOS")</f>
        <v>300000</v>
      </c>
      <c r="N23" s="147" t="str">
        <f t="shared" si="0"/>
        <v>iPad Pro M5 13” 256GB Wifi tăng 300K = 39.290K</v>
      </c>
      <c r="O23" s="150">
        <f>IFERROR(D23-W10Q2FY26!D23,"OOS")</f>
        <v>0</v>
      </c>
      <c r="P23" s="147" t="str">
        <f t="shared" si="1"/>
        <v/>
      </c>
      <c r="Q23" s="150">
        <f>IFERROR(E23-W10Q2FY26!E23,"OOS")</f>
        <v>0</v>
      </c>
      <c r="R23" s="147" t="str">
        <f t="shared" si="2"/>
        <v/>
      </c>
      <c r="S23" s="150">
        <f>IFERROR(F23-W10Q2FY26!F23,"OOS")</f>
        <v>0</v>
      </c>
      <c r="T23" s="147" t="str">
        <f t="shared" si="3"/>
        <v/>
      </c>
      <c r="U23" s="150">
        <f>IFERROR(G23-W10Q2FY26!G23,"OOS")</f>
        <v>0</v>
      </c>
      <c r="V23" s="147" t="str">
        <f t="shared" si="4"/>
        <v/>
      </c>
    </row>
    <row r="24" spans="1:25" x14ac:dyDescent="0.2">
      <c r="A24" t="s">
        <v>153</v>
      </c>
      <c r="B24" s="25"/>
      <c r="C24" s="136">
        <v>6390000</v>
      </c>
      <c r="D24" s="141">
        <v>6290000</v>
      </c>
      <c r="E24" s="140">
        <v>6190000</v>
      </c>
      <c r="F24" s="134">
        <v>6190000</v>
      </c>
      <c r="G24" s="113">
        <v>6290000</v>
      </c>
      <c r="H24" s="154"/>
      <c r="M24" s="149">
        <f>IFERROR(C24-W10Q2FY26!C24,"OOS")</f>
        <v>0</v>
      </c>
      <c r="N24" s="147" t="str">
        <f t="shared" si="0"/>
        <v/>
      </c>
      <c r="O24" s="150">
        <f>IFERROR(D24-W10Q2FY26!D24,"OOS")</f>
        <v>0</v>
      </c>
      <c r="P24" s="147" t="str">
        <f t="shared" si="1"/>
        <v/>
      </c>
      <c r="Q24" s="150">
        <f>IFERROR(E24-W10Q2FY26!E24,"OOS")</f>
        <v>0</v>
      </c>
      <c r="R24" s="147" t="str">
        <f t="shared" si="2"/>
        <v/>
      </c>
      <c r="S24" s="150">
        <f>IFERROR(F24-W10Q2FY26!F24,"OOS")</f>
        <v>-100000</v>
      </c>
      <c r="T24" s="147" t="str">
        <f t="shared" si="3"/>
        <v>AW SE 3 (40mm GPS) giảm 100K = 6.190K</v>
      </c>
      <c r="U24" s="150">
        <f>IFERROR(G24-W10Q2FY26!G24,"OOS")</f>
        <v>0</v>
      </c>
      <c r="V24" s="147" t="str">
        <f t="shared" si="4"/>
        <v/>
      </c>
    </row>
    <row r="25" spans="1:25" x14ac:dyDescent="0.2">
      <c r="A25" t="s">
        <v>154</v>
      </c>
      <c r="B25" s="25"/>
      <c r="C25" s="136">
        <v>7990000</v>
      </c>
      <c r="D25" s="141">
        <v>7690000</v>
      </c>
      <c r="E25" s="155">
        <v>7790000</v>
      </c>
      <c r="F25" s="134">
        <v>7890000</v>
      </c>
      <c r="G25" s="113">
        <v>7690000</v>
      </c>
      <c r="H25" s="154"/>
      <c r="M25" s="149">
        <f>IFERROR(C25-W10Q2FY26!C25,"OOS")</f>
        <v>0</v>
      </c>
      <c r="N25" s="147" t="str">
        <f t="shared" si="0"/>
        <v/>
      </c>
      <c r="O25" s="150">
        <f>IFERROR(D25-W10Q2FY26!D25,"OOS")</f>
        <v>0</v>
      </c>
      <c r="P25" s="147" t="str">
        <f t="shared" si="1"/>
        <v/>
      </c>
      <c r="Q25" s="150">
        <f>IFERROR(E25-W10Q2FY26!E25,"OOS")</f>
        <v>100000</v>
      </c>
      <c r="R25" s="147" t="str">
        <f t="shared" si="2"/>
        <v>AW SE 3 (40mm LTE) tăng 100K = 7.790K</v>
      </c>
      <c r="S25" s="150">
        <f>IFERROR(F25-W10Q2FY26!F25,"OOS")</f>
        <v>200000</v>
      </c>
      <c r="T25" s="147" t="str">
        <f t="shared" si="3"/>
        <v>AW SE 3 (40mm LTE) tăng 200K = 7.890K</v>
      </c>
      <c r="U25" s="150">
        <f>IFERROR(G25-W10Q2FY26!G25,"OOS")</f>
        <v>0</v>
      </c>
      <c r="V25" s="147" t="str">
        <f t="shared" si="4"/>
        <v/>
      </c>
    </row>
    <row r="26" spans="1:25" x14ac:dyDescent="0.2">
      <c r="A26" t="s">
        <v>155</v>
      </c>
      <c r="B26" s="25"/>
      <c r="C26" s="136">
        <v>7290000</v>
      </c>
      <c r="D26" s="141">
        <v>6990000</v>
      </c>
      <c r="E26" s="140">
        <v>6990000</v>
      </c>
      <c r="F26" s="134">
        <v>7090000</v>
      </c>
      <c r="G26" s="113">
        <v>7190000</v>
      </c>
      <c r="H26" s="154"/>
      <c r="M26" s="149">
        <f>IFERROR(C26-W10Q2FY26!C26,"OOS")</f>
        <v>0</v>
      </c>
      <c r="N26" s="147" t="str">
        <f t="shared" si="0"/>
        <v/>
      </c>
      <c r="O26" s="150">
        <f>IFERROR(D26-W10Q2FY26!D26,"OOS")</f>
        <v>0</v>
      </c>
      <c r="P26" s="147" t="str">
        <f t="shared" si="1"/>
        <v/>
      </c>
      <c r="Q26" s="150">
        <f>IFERROR(E26-W10Q2FY26!E26,"OOS")</f>
        <v>0</v>
      </c>
      <c r="R26" s="147" t="str">
        <f t="shared" si="2"/>
        <v/>
      </c>
      <c r="S26" s="150">
        <f>IFERROR(F26-W10Q2FY26!F26,"OOS")</f>
        <v>-200000</v>
      </c>
      <c r="T26" s="147" t="str">
        <f t="shared" si="3"/>
        <v>AW SE 3 (44mm GPS) giảm 200K = 7.090K</v>
      </c>
      <c r="U26" s="150">
        <f>IFERROR(G26-W10Q2FY26!G26,"OOS")</f>
        <v>0</v>
      </c>
      <c r="V26" s="147" t="str">
        <f t="shared" si="4"/>
        <v/>
      </c>
    </row>
    <row r="27" spans="1:25" x14ac:dyDescent="0.2">
      <c r="A27" t="s">
        <v>156</v>
      </c>
      <c r="B27" s="25"/>
      <c r="C27" s="136">
        <v>8790000</v>
      </c>
      <c r="D27" s="136">
        <v>8490000</v>
      </c>
      <c r="E27" s="140">
        <v>8590000</v>
      </c>
      <c r="F27" s="134">
        <v>8690000</v>
      </c>
      <c r="G27" s="113">
        <v>8690000</v>
      </c>
      <c r="H27" s="154"/>
      <c r="M27" s="149">
        <f>IFERROR(C27-W10Q2FY26!C27,"OOS")</f>
        <v>0</v>
      </c>
      <c r="N27" s="147" t="str">
        <f t="shared" si="0"/>
        <v/>
      </c>
      <c r="O27" s="150">
        <f>IFERROR(D27-W10Q2FY26!D27,"OOS")</f>
        <v>0</v>
      </c>
      <c r="P27" s="147" t="str">
        <f t="shared" si="1"/>
        <v/>
      </c>
      <c r="Q27" s="150">
        <f>IFERROR(E27-W10Q2FY26!E27,"OOS")</f>
        <v>0</v>
      </c>
      <c r="R27" s="147" t="str">
        <f t="shared" si="2"/>
        <v/>
      </c>
      <c r="S27" s="150">
        <f>IFERROR(F27-W10Q2FY26!F27,"OOS")</f>
        <v>-100000</v>
      </c>
      <c r="T27" s="147" t="str">
        <f t="shared" si="3"/>
        <v>AW SE 3 (44mm LTE) giảm 100K = 8.690K</v>
      </c>
      <c r="U27" s="150">
        <f>IFERROR(G27-W10Q2FY26!G27,"OOS")</f>
        <v>0</v>
      </c>
      <c r="V27" s="147" t="str">
        <f t="shared" si="4"/>
        <v/>
      </c>
    </row>
    <row r="28" spans="1:25" x14ac:dyDescent="0.2">
      <c r="A28" t="s">
        <v>157</v>
      </c>
      <c r="B28" s="3"/>
      <c r="C28" s="136">
        <v>9190000</v>
      </c>
      <c r="D28" s="141">
        <v>9190000</v>
      </c>
      <c r="E28" s="140">
        <v>8990000</v>
      </c>
      <c r="F28" s="134">
        <v>8990000</v>
      </c>
      <c r="G28" s="113">
        <v>8990000</v>
      </c>
      <c r="H28" s="154"/>
      <c r="M28" s="149">
        <f>IFERROR(C28-W10Q2FY26!C28,"OOS")</f>
        <v>0</v>
      </c>
      <c r="N28" s="147" t="str">
        <f t="shared" si="0"/>
        <v/>
      </c>
      <c r="O28" s="150">
        <f>IFERROR(D28-W10Q2FY26!D28,"OOS")</f>
        <v>0</v>
      </c>
      <c r="P28" s="147" t="str">
        <f t="shared" si="1"/>
        <v/>
      </c>
      <c r="Q28" s="150">
        <f>IFERROR(E28-W10Q2FY26!E28,"OOS")</f>
        <v>0</v>
      </c>
      <c r="R28" s="147" t="str">
        <f t="shared" si="2"/>
        <v/>
      </c>
      <c r="S28" s="150">
        <f>IFERROR(F28-W10Q2FY26!F28,"OOS")</f>
        <v>-100000</v>
      </c>
      <c r="T28" s="147" t="str">
        <f t="shared" si="3"/>
        <v>AW S11 (42mm GPS) giảm 100K = 8.990K</v>
      </c>
      <c r="U28" s="150">
        <f>IFERROR(G28-W10Q2FY26!G28,"OOS")</f>
        <v>0</v>
      </c>
      <c r="V28" s="147" t="str">
        <f t="shared" si="4"/>
        <v/>
      </c>
    </row>
    <row r="29" spans="1:25" x14ac:dyDescent="0.2">
      <c r="A29" t="s">
        <v>158</v>
      </c>
      <c r="B29" s="3"/>
      <c r="C29" s="136">
        <v>12090000</v>
      </c>
      <c r="D29" s="141">
        <v>11990000</v>
      </c>
      <c r="E29" s="140">
        <v>11990000</v>
      </c>
      <c r="F29" s="133">
        <v>12090000</v>
      </c>
      <c r="G29" s="113">
        <v>11990000</v>
      </c>
      <c r="H29" s="154"/>
      <c r="M29" s="149">
        <f>IFERROR(C29-W10Q2FY26!C29,"OOS")</f>
        <v>0</v>
      </c>
      <c r="N29" s="147" t="str">
        <f t="shared" si="0"/>
        <v/>
      </c>
      <c r="O29" s="150">
        <f>IFERROR(D29-W10Q2FY26!D29,"OOS")</f>
        <v>0</v>
      </c>
      <c r="P29" s="147" t="str">
        <f t="shared" si="1"/>
        <v/>
      </c>
      <c r="Q29" s="150">
        <f>IFERROR(E29-W10Q2FY26!E29,"OOS")</f>
        <v>0</v>
      </c>
      <c r="R29" s="147" t="str">
        <f t="shared" si="2"/>
        <v/>
      </c>
      <c r="S29" s="150">
        <f>IFERROR(F29-W10Q2FY26!F29,"OOS")</f>
        <v>0</v>
      </c>
      <c r="T29" s="147" t="str">
        <f t="shared" si="3"/>
        <v/>
      </c>
      <c r="U29" s="150">
        <f>IFERROR(G29-W10Q2FY26!G29,"OOS")</f>
        <v>0</v>
      </c>
      <c r="V29" s="147" t="str">
        <f t="shared" si="4"/>
        <v/>
      </c>
    </row>
    <row r="30" spans="1:25" x14ac:dyDescent="0.2">
      <c r="A30" t="s">
        <v>159</v>
      </c>
      <c r="B30" s="3"/>
      <c r="C30" s="136">
        <v>9990000</v>
      </c>
      <c r="D30" s="136">
        <v>9990000</v>
      </c>
      <c r="E30" s="140">
        <v>9690000</v>
      </c>
      <c r="F30" s="134">
        <v>9790000</v>
      </c>
      <c r="G30" s="111">
        <v>9990000</v>
      </c>
      <c r="H30" s="154"/>
      <c r="M30" s="149">
        <f>IFERROR(C30-W10Q2FY26!C30,"OOS")</f>
        <v>0</v>
      </c>
      <c r="N30" s="147" t="str">
        <f t="shared" si="0"/>
        <v/>
      </c>
      <c r="O30" s="150">
        <f>IFERROR(D30-W10Q2FY26!D30,"OOS")</f>
        <v>0</v>
      </c>
      <c r="P30" s="147" t="str">
        <f t="shared" si="1"/>
        <v/>
      </c>
      <c r="Q30" s="150">
        <f>IFERROR(E30-W10Q2FY26!E30,"OOS")</f>
        <v>0</v>
      </c>
      <c r="R30" s="147" t="str">
        <f t="shared" si="2"/>
        <v/>
      </c>
      <c r="S30" s="150">
        <f>IFERROR(F30-W10Q2FY26!F30,"OOS")</f>
        <v>-100000</v>
      </c>
      <c r="T30" s="147" t="str">
        <f t="shared" si="3"/>
        <v>AW S11 (46mm GPS) giảm 100K = 9.790K</v>
      </c>
      <c r="U30" s="150">
        <f>IFERROR(G30-W10Q2FY26!G30,"OOS")</f>
        <v>0</v>
      </c>
      <c r="V30" s="147" t="str">
        <f t="shared" si="4"/>
        <v/>
      </c>
    </row>
    <row r="31" spans="1:25" x14ac:dyDescent="0.2">
      <c r="A31" t="s">
        <v>160</v>
      </c>
      <c r="B31" s="3"/>
      <c r="C31" s="136">
        <v>12990000</v>
      </c>
      <c r="D31" s="141">
        <v>12490000</v>
      </c>
      <c r="E31" s="140">
        <v>12490000</v>
      </c>
      <c r="F31" s="134">
        <v>12890000</v>
      </c>
      <c r="G31" s="111">
        <v>12990000</v>
      </c>
      <c r="H31" s="154"/>
      <c r="M31" s="149">
        <f>IFERROR(C31-W10Q2FY26!C31,"OOS")</f>
        <v>0</v>
      </c>
      <c r="N31" s="147" t="str">
        <f t="shared" si="0"/>
        <v/>
      </c>
      <c r="O31" s="150">
        <f>IFERROR(D31-W10Q2FY26!D31,"OOS")</f>
        <v>0</v>
      </c>
      <c r="P31" s="147" t="str">
        <f t="shared" si="1"/>
        <v/>
      </c>
      <c r="Q31" s="150">
        <f>IFERROR(E31-W10Q2FY26!E31,"OOS")</f>
        <v>0</v>
      </c>
      <c r="R31" s="147" t="str">
        <f t="shared" si="2"/>
        <v/>
      </c>
      <c r="S31" s="150">
        <f>IFERROR(F31-W10Q2FY26!F31,"OOS")</f>
        <v>-100000</v>
      </c>
      <c r="T31" s="147" t="str">
        <f t="shared" si="3"/>
        <v>AW S11 (46mm CEL) giảm 100K = 12.890K</v>
      </c>
      <c r="U31" s="150">
        <f>IFERROR(G31-W10Q2FY26!G31,"OOS")</f>
        <v>0</v>
      </c>
      <c r="V31" s="147" t="str">
        <f t="shared" si="4"/>
        <v/>
      </c>
    </row>
    <row r="32" spans="1:25" x14ac:dyDescent="0.2">
      <c r="A32" t="s">
        <v>161</v>
      </c>
      <c r="B32" s="25"/>
      <c r="C32" s="136">
        <v>23490000</v>
      </c>
      <c r="D32" s="136">
        <v>22990000</v>
      </c>
      <c r="E32" s="113">
        <v>22490000</v>
      </c>
      <c r="F32" s="133">
        <v>22990000</v>
      </c>
      <c r="G32" s="111">
        <v>22990000</v>
      </c>
      <c r="H32" s="154"/>
      <c r="M32" s="149">
        <f>IFERROR(C32-W10Q2FY26!C32,"OOS")</f>
        <v>0</v>
      </c>
      <c r="N32" s="147" t="str">
        <f t="shared" si="0"/>
        <v/>
      </c>
      <c r="O32" s="150">
        <f>IFERROR(D32-W10Q2FY26!D32,"OOS")</f>
        <v>0</v>
      </c>
      <c r="P32" s="147" t="str">
        <f t="shared" si="1"/>
        <v/>
      </c>
      <c r="Q32" s="150">
        <f>IFERROR(E32-W10Q2FY26!E32,"OOS")</f>
        <v>0</v>
      </c>
      <c r="R32" s="147" t="str">
        <f t="shared" si="2"/>
        <v/>
      </c>
      <c r="S32" s="150">
        <f>IFERROR(F32-W10Q2FY26!F32,"OOS")</f>
        <v>0</v>
      </c>
      <c r="T32" s="147" t="str">
        <f t="shared" si="3"/>
        <v/>
      </c>
      <c r="U32" s="150">
        <f>IFERROR(G32-W10Q2FY26!G32,"OOS")</f>
        <v>0</v>
      </c>
      <c r="V32" s="147" t="str">
        <f t="shared" si="4"/>
        <v/>
      </c>
    </row>
    <row r="33" spans="1:22" x14ac:dyDescent="0.2">
      <c r="A33" t="s">
        <v>120</v>
      </c>
      <c r="B33" s="3"/>
      <c r="C33" s="136">
        <v>4990000</v>
      </c>
      <c r="D33" s="131" t="s">
        <v>31</v>
      </c>
      <c r="E33" s="131" t="s">
        <v>31</v>
      </c>
      <c r="F33" s="134">
        <v>4990000</v>
      </c>
      <c r="G33" s="111">
        <v>5590000</v>
      </c>
      <c r="H33" s="154"/>
      <c r="M33" s="149">
        <f>IFERROR(C33-W10Q2FY26!C33,"OOS")</f>
        <v>0</v>
      </c>
      <c r="N33" s="147" t="str">
        <f t="shared" si="0"/>
        <v/>
      </c>
      <c r="O33" s="150" t="str">
        <f>IFERROR(D33-W10Q2FY26!D33,"OOS")</f>
        <v>OOS</v>
      </c>
      <c r="P33" s="147" t="e">
        <f t="shared" si="1"/>
        <v>#VALUE!</v>
      </c>
      <c r="Q33" s="150" t="str">
        <f>IFERROR(E33-W10Q2FY26!E33,"OOS")</f>
        <v>OOS</v>
      </c>
      <c r="R33" s="147" t="e">
        <f t="shared" si="2"/>
        <v>#VALUE!</v>
      </c>
      <c r="S33" s="150">
        <f>IFERROR(F33-W10Q2FY26!F33,"OOS")</f>
        <v>40000</v>
      </c>
      <c r="T33" s="147" t="str">
        <f t="shared" si="3"/>
        <v>AirPods Pro 2 - 2023 (C-Type) tăng 40K = 4.990K</v>
      </c>
      <c r="U33" s="150">
        <f>IFERROR(G33-W10Q2FY26!G33,"OOS")</f>
        <v>0</v>
      </c>
      <c r="V33" s="147" t="str">
        <f t="shared" si="4"/>
        <v/>
      </c>
    </row>
    <row r="34" spans="1:22" x14ac:dyDescent="0.2">
      <c r="A34" t="s">
        <v>162</v>
      </c>
      <c r="B34" s="3"/>
      <c r="C34" s="136">
        <v>4390000</v>
      </c>
      <c r="D34" s="136">
        <v>4290000</v>
      </c>
      <c r="E34" s="155">
        <v>4390000</v>
      </c>
      <c r="F34" s="134">
        <v>4390000</v>
      </c>
      <c r="G34" s="111">
        <v>4290000</v>
      </c>
      <c r="H34" s="154"/>
      <c r="M34" s="149">
        <f>IFERROR(C34-W10Q2FY26!C34,"OOS")</f>
        <v>0</v>
      </c>
      <c r="N34" s="147" t="str">
        <f t="shared" si="0"/>
        <v/>
      </c>
      <c r="O34" s="150">
        <f>IFERROR(D34-W10Q2FY26!D34,"OOS")</f>
        <v>0</v>
      </c>
      <c r="P34" s="147" t="str">
        <f t="shared" si="1"/>
        <v/>
      </c>
      <c r="Q34" s="150">
        <f>IFERROR(E34-W10Q2FY26!E34,"OOS")</f>
        <v>100000</v>
      </c>
      <c r="R34" s="147" t="str">
        <f t="shared" si="2"/>
        <v>AirPods 4 ANC tăng 100K = 4.390K</v>
      </c>
      <c r="S34" s="150">
        <f>IFERROR(F34-W10Q2FY26!F34,"OOS")</f>
        <v>40000</v>
      </c>
      <c r="T34" s="147" t="str">
        <f t="shared" si="3"/>
        <v>AirPods 4 ANC tăng 40K = 4.390K</v>
      </c>
      <c r="U34" s="150">
        <f>IFERROR(G34-W10Q2FY26!G34,"OOS")</f>
        <v>0</v>
      </c>
      <c r="V34" s="147" t="str">
        <f t="shared" si="4"/>
        <v/>
      </c>
    </row>
    <row r="35" spans="1:22" x14ac:dyDescent="0.2">
      <c r="A35" t="s">
        <v>163</v>
      </c>
      <c r="B35" s="3"/>
      <c r="C35" s="136">
        <v>2990000</v>
      </c>
      <c r="D35" s="141">
        <v>2790000</v>
      </c>
      <c r="E35" s="155">
        <v>2990000</v>
      </c>
      <c r="F35" s="133">
        <v>2990000</v>
      </c>
      <c r="G35" s="113">
        <v>2990000</v>
      </c>
      <c r="H35" s="154"/>
      <c r="M35" s="149">
        <f>IFERROR(C35-W10Q2FY26!C35,"OOS")</f>
        <v>0</v>
      </c>
      <c r="N35" s="147" t="str">
        <f t="shared" si="0"/>
        <v/>
      </c>
      <c r="O35" s="150">
        <f>IFERROR(D35-W10Q2FY26!D35,"OOS")</f>
        <v>-100000</v>
      </c>
      <c r="P35" s="147" t="str">
        <f t="shared" si="1"/>
        <v>AirPods 4 with charging case giảm 100K = 2.790K</v>
      </c>
      <c r="Q35" s="150">
        <f>IFERROR(E35-W10Q2FY26!E35,"OOS")</f>
        <v>100000</v>
      </c>
      <c r="R35" s="147" t="str">
        <f t="shared" si="2"/>
        <v>AirPods 4 with charging case tăng 100K = 2.990K</v>
      </c>
      <c r="S35" s="150">
        <f>IFERROR(F35-W10Q2FY26!F35,"OOS")</f>
        <v>0</v>
      </c>
      <c r="T35" s="147" t="str">
        <f t="shared" si="3"/>
        <v/>
      </c>
      <c r="U35" s="150">
        <f>IFERROR(G35-W10Q2FY26!G35,"OOS")</f>
        <v>0</v>
      </c>
      <c r="V35" s="147" t="str">
        <f t="shared" si="4"/>
        <v/>
      </c>
    </row>
    <row r="36" spans="1:22" x14ac:dyDescent="0.2">
      <c r="A36" t="s">
        <v>164</v>
      </c>
      <c r="B36" s="3"/>
      <c r="C36" s="136">
        <v>6390000</v>
      </c>
      <c r="D36" s="141">
        <v>6290000</v>
      </c>
      <c r="E36" s="135">
        <v>6290000</v>
      </c>
      <c r="F36" s="133">
        <v>6390000</v>
      </c>
      <c r="G36" s="124">
        <v>6390000</v>
      </c>
      <c r="H36" s="154"/>
      <c r="M36" s="149">
        <f>IFERROR(C36-W10Q2FY26!C36,"OOS")</f>
        <v>0</v>
      </c>
      <c r="N36" s="147" t="str">
        <f t="shared" si="0"/>
        <v/>
      </c>
      <c r="O36" s="150">
        <f>IFERROR(D36-W10Q2FY26!D36,"OOS")</f>
        <v>-100000</v>
      </c>
      <c r="P36" s="147" t="str">
        <f t="shared" si="1"/>
        <v>AirPods Pro 3 giảm 100K = 6.290K</v>
      </c>
      <c r="Q36" s="150">
        <f>IFERROR(E36-W10Q2FY26!E36,"OOS")</f>
        <v>0</v>
      </c>
      <c r="R36" s="147" t="str">
        <f t="shared" si="2"/>
        <v/>
      </c>
      <c r="S36" s="150">
        <f>IFERROR(F36-W10Q2FY26!F36,"OOS")</f>
        <v>0</v>
      </c>
      <c r="T36" s="147" t="str">
        <f t="shared" si="3"/>
        <v/>
      </c>
      <c r="U36" s="150">
        <f>IFERROR(G36-W10Q2FY26!G36,"OOS")</f>
        <v>-100000</v>
      </c>
      <c r="V36" s="147" t="str">
        <f t="shared" si="4"/>
        <v>AirPods Pro 3 giảm 100K = 6.390K</v>
      </c>
    </row>
    <row r="37" spans="1:22" x14ac:dyDescent="0.2">
      <c r="A37" t="s">
        <v>165</v>
      </c>
      <c r="B37" s="25"/>
      <c r="C37" s="141">
        <v>19990000</v>
      </c>
      <c r="D37" s="141">
        <v>19990000</v>
      </c>
      <c r="E37" s="143"/>
      <c r="F37" s="134">
        <v>20190000</v>
      </c>
      <c r="G37" s="111">
        <v>18990000</v>
      </c>
      <c r="H37" s="154"/>
      <c r="M37" s="149">
        <f>IFERROR(C37-W10Q2FY26!C37,"OOS")</f>
        <v>300000</v>
      </c>
      <c r="N37" s="147" t="str">
        <f t="shared" si="0"/>
        <v>MacBook Air 13" M2 16/256GB tăng 300K = 19.990K</v>
      </c>
      <c r="O37" s="150">
        <f>IFERROR(D37-W10Q2FY26!D37,"OOS")</f>
        <v>300000</v>
      </c>
      <c r="P37" s="147" t="str">
        <f t="shared" si="1"/>
        <v>MacBook Air 13" M2 16/256GB tăng 300K = 19.990K</v>
      </c>
      <c r="Q37" s="150">
        <f>IFERROR(E37-W10Q2FY26!E37,"OOS")</f>
        <v>0</v>
      </c>
      <c r="R37" s="147" t="str">
        <f t="shared" si="2"/>
        <v/>
      </c>
      <c r="S37" s="150">
        <f>IFERROR(F37-W10Q2FY26!F37,"OOS")</f>
        <v>500000</v>
      </c>
      <c r="T37" s="147" t="str">
        <f t="shared" si="3"/>
        <v>MacBook Air 13" M2 16/256GB tăng 500K = 20.190K</v>
      </c>
      <c r="U37" s="150">
        <f>IFERROR(G37-W10Q2FY26!G37,"OOS")</f>
        <v>0</v>
      </c>
      <c r="V37" s="147" t="str">
        <f t="shared" si="4"/>
        <v/>
      </c>
    </row>
    <row r="38" spans="1:22" x14ac:dyDescent="0.2">
      <c r="A38" t="s">
        <v>259</v>
      </c>
      <c r="B38" s="25"/>
      <c r="C38" s="136">
        <v>29990000</v>
      </c>
      <c r="D38" s="136">
        <v>29990000</v>
      </c>
      <c r="E38" s="143"/>
      <c r="F38" s="111">
        <v>29990000</v>
      </c>
      <c r="G38" s="111">
        <v>29990000</v>
      </c>
      <c r="H38" s="154"/>
      <c r="M38" s="149">
        <f>IFERROR(C38-W10Q2FY26!C38,"OOS")</f>
        <v>29990000</v>
      </c>
      <c r="N38" s="147" t="str">
        <f t="shared" si="0"/>
        <v>MacBook Air 13" M5 16/512GB tăng 29990K = 29.990K</v>
      </c>
      <c r="O38" s="150">
        <f>IFERROR(D38-W10Q2FY26!D38,"OOS")</f>
        <v>29990000</v>
      </c>
      <c r="P38" s="147" t="str">
        <f t="shared" si="1"/>
        <v>MacBook Air 13" M5 16/512GB tăng 29990K = 29.990K</v>
      </c>
      <c r="Q38" s="150">
        <f>IFERROR(E38-W10Q2FY26!E38,"OOS")</f>
        <v>0</v>
      </c>
      <c r="R38" s="147" t="str">
        <f t="shared" si="2"/>
        <v/>
      </c>
      <c r="S38" s="150">
        <f>IFERROR(F38-W10Q2FY26!F38,"OOS")</f>
        <v>29990000</v>
      </c>
      <c r="T38" s="147" t="str">
        <f t="shared" si="3"/>
        <v>MacBook Air 13" M5 16/512GB tăng 29990K = 29.990K</v>
      </c>
      <c r="U38" s="150">
        <f>IFERROR(G38-W10Q2FY26!G38,"OOS")</f>
        <v>0</v>
      </c>
      <c r="V38" s="147" t="str">
        <f t="shared" si="4"/>
        <v/>
      </c>
    </row>
    <row r="39" spans="1:22" x14ac:dyDescent="0.2">
      <c r="A39" t="s">
        <v>260</v>
      </c>
      <c r="B39" s="25"/>
      <c r="C39" s="136">
        <v>16490000</v>
      </c>
      <c r="D39" s="136">
        <v>16490000</v>
      </c>
      <c r="E39" s="143"/>
      <c r="F39" s="111">
        <v>16490000</v>
      </c>
      <c r="G39" s="111">
        <v>16499000</v>
      </c>
      <c r="H39" s="154"/>
      <c r="M39" s="149">
        <f>IFERROR(C39-W10Q2FY26!C39,"OOS")</f>
        <v>16490000</v>
      </c>
      <c r="N39" s="147" t="str">
        <f t="shared" si="0"/>
        <v>MacBook NEO A18 Pro ( 8/256GB) tăng 16490K = 16.490K</v>
      </c>
      <c r="O39" s="150">
        <f>IFERROR(D39-W10Q2FY26!D39,"OOS")</f>
        <v>16490000</v>
      </c>
      <c r="P39" s="147" t="str">
        <f t="shared" si="1"/>
        <v>MacBook NEO A18 Pro ( 8/256GB) tăng 16490K = 16.490K</v>
      </c>
      <c r="Q39" s="150">
        <f>IFERROR(E39-W10Q2FY26!E39,"OOS")</f>
        <v>0</v>
      </c>
      <c r="R39" s="147" t="str">
        <f t="shared" si="2"/>
        <v/>
      </c>
      <c r="S39" s="150">
        <f>IFERROR(F39-W10Q2FY26!F39,"OOS")</f>
        <v>16490000</v>
      </c>
      <c r="T39" s="147" t="str">
        <f t="shared" si="3"/>
        <v>MacBook NEO A18 Pro ( 8/256GB) tăng 16490K = 16.490K</v>
      </c>
      <c r="U39" s="150">
        <f>IFERROR(G39-W10Q2FY26!G39,"OOS")</f>
        <v>16499000</v>
      </c>
      <c r="V39" s="147" t="str">
        <f t="shared" si="4"/>
        <v>MacBook NEO A18 Pro ( 8/256GB) tăng 16499K = 16.499K</v>
      </c>
    </row>
    <row r="40" spans="1:22" x14ac:dyDescent="0.2">
      <c r="A40" t="s">
        <v>166</v>
      </c>
      <c r="B40" s="3"/>
      <c r="C40" s="141">
        <v>24590000</v>
      </c>
      <c r="D40" s="136">
        <v>25190000</v>
      </c>
      <c r="E40" s="143"/>
      <c r="F40" s="133">
        <v>25190000</v>
      </c>
      <c r="G40" s="112">
        <v>24690000</v>
      </c>
      <c r="H40" s="154"/>
      <c r="M40" s="149">
        <f>IFERROR(C40-W10Q2FY26!C40,"OOS")</f>
        <v>-600000</v>
      </c>
      <c r="N40" s="147" t="str">
        <f t="shared" si="0"/>
        <v>MacBook Air 13" M4 16/256GB giảm 600K = 24.590K</v>
      </c>
      <c r="O40" s="150">
        <f>IFERROR(D40-W10Q2FY26!D40,"OOS")</f>
        <v>0</v>
      </c>
      <c r="P40" s="147" t="str">
        <f t="shared" si="1"/>
        <v/>
      </c>
      <c r="Q40" s="150">
        <f>IFERROR(E40-W10Q2FY26!E40,"OOS")</f>
        <v>0</v>
      </c>
      <c r="R40" s="147" t="str">
        <f t="shared" si="2"/>
        <v/>
      </c>
      <c r="S40" s="150">
        <f>IFERROR(F40-W10Q2FY26!F40,"OOS")</f>
        <v>0</v>
      </c>
      <c r="T40" s="147" t="str">
        <f t="shared" si="3"/>
        <v/>
      </c>
      <c r="U40" s="150">
        <f>IFERROR(G40-W10Q2FY26!G40,"OOS")</f>
        <v>-500000</v>
      </c>
      <c r="V40" s="147" t="str">
        <f t="shared" si="4"/>
        <v>MacBook Air 13" M4 16/256GB giảm 500K = 24.690K</v>
      </c>
    </row>
    <row r="41" spans="1:22" x14ac:dyDescent="0.2">
      <c r="A41" t="s">
        <v>167</v>
      </c>
      <c r="B41" s="25"/>
      <c r="C41" s="136">
        <v>29990000</v>
      </c>
      <c r="D41" s="136">
        <v>29990000</v>
      </c>
      <c r="E41" s="143"/>
      <c r="F41" s="133">
        <v>29990000</v>
      </c>
      <c r="G41" s="111">
        <v>28990000</v>
      </c>
      <c r="H41" s="154"/>
      <c r="M41" s="149">
        <f>IFERROR(C41-W10Q2FY26!C41,"OOS")</f>
        <v>0</v>
      </c>
      <c r="N41" s="147" t="str">
        <f t="shared" si="0"/>
        <v/>
      </c>
      <c r="O41" s="150">
        <f>IFERROR(D41-W10Q2FY26!D41,"OOS")</f>
        <v>0</v>
      </c>
      <c r="P41" s="147" t="str">
        <f t="shared" si="1"/>
        <v/>
      </c>
      <c r="Q41" s="150">
        <f>IFERROR(E41-W10Q2FY26!E41,"OOS")</f>
        <v>0</v>
      </c>
      <c r="R41" s="147" t="str">
        <f t="shared" si="2"/>
        <v/>
      </c>
      <c r="S41" s="150">
        <f>IFERROR(F41-W10Q2FY26!F41,"OOS")</f>
        <v>0</v>
      </c>
      <c r="T41" s="147" t="str">
        <f t="shared" si="3"/>
        <v/>
      </c>
      <c r="U41" s="150">
        <f>IFERROR(G41-W10Q2FY26!G41,"OOS")</f>
        <v>0</v>
      </c>
      <c r="V41" s="147" t="str">
        <f t="shared" si="4"/>
        <v/>
      </c>
    </row>
    <row r="42" spans="1:22" x14ac:dyDescent="0.2">
      <c r="A42" t="s">
        <v>168</v>
      </c>
      <c r="B42" s="25"/>
      <c r="C42" s="136" t="s">
        <v>31</v>
      </c>
      <c r="D42" s="136" t="s">
        <v>31</v>
      </c>
      <c r="E42" s="143"/>
      <c r="F42" s="133">
        <v>38590000</v>
      </c>
      <c r="G42" s="111">
        <v>38390000</v>
      </c>
      <c r="H42" s="154"/>
      <c r="M42" s="149" t="str">
        <f>IFERROR(C42-W10Q2FY26!C42,"OOS")</f>
        <v>OOS</v>
      </c>
      <c r="N42" s="147" t="e">
        <f t="shared" si="0"/>
        <v>#VALUE!</v>
      </c>
      <c r="O42" s="150" t="str">
        <f>IFERROR(D42-W10Q2FY26!D42,"OOS")</f>
        <v>OOS</v>
      </c>
      <c r="P42" s="147" t="e">
        <f t="shared" si="1"/>
        <v>#VALUE!</v>
      </c>
      <c r="Q42" s="150">
        <f>IFERROR(E42-W10Q2FY26!E42,"OOS")</f>
        <v>0</v>
      </c>
      <c r="R42" s="147" t="str">
        <f t="shared" si="2"/>
        <v/>
      </c>
      <c r="S42" s="150">
        <f>IFERROR(F42-W10Q2FY26!F42,"OOS")</f>
        <v>0</v>
      </c>
      <c r="T42" s="147" t="str">
        <f t="shared" si="3"/>
        <v/>
      </c>
      <c r="U42" s="150">
        <f>IFERROR(G42-W10Q2FY26!G42,"OOS")</f>
        <v>0</v>
      </c>
      <c r="V42" s="147" t="str">
        <f t="shared" si="4"/>
        <v/>
      </c>
    </row>
    <row r="43" spans="1:22" x14ac:dyDescent="0.2">
      <c r="A43" t="s">
        <v>169</v>
      </c>
      <c r="B43" s="25"/>
      <c r="C43" s="141">
        <v>41990000</v>
      </c>
      <c r="D43" s="141">
        <v>40990000</v>
      </c>
      <c r="E43" s="143"/>
      <c r="F43" s="134">
        <v>41490000</v>
      </c>
      <c r="G43" s="111">
        <v>41690000</v>
      </c>
      <c r="H43" s="154"/>
      <c r="M43" s="149">
        <f>IFERROR(C43-W10Q2FY26!C43,"OOS")</f>
        <v>500000</v>
      </c>
      <c r="N43" s="147" t="str">
        <f t="shared" si="0"/>
        <v>MacBook Pro 14" M5 16/512GB tăng 500K = 41.990K</v>
      </c>
      <c r="O43" s="150">
        <f>IFERROR(D43-W10Q2FY26!D43,"OOS")</f>
        <v>300000</v>
      </c>
      <c r="P43" s="147" t="str">
        <f t="shared" si="1"/>
        <v>MacBook Pro 14" M5 16/512GB tăng 300K = 40.990K</v>
      </c>
      <c r="Q43" s="150">
        <f>IFERROR(E43-W10Q2FY26!E43,"OOS")</f>
        <v>0</v>
      </c>
      <c r="R43" s="147" t="str">
        <f t="shared" si="2"/>
        <v/>
      </c>
      <c r="S43" s="150">
        <f>IFERROR(F43-W10Q2FY26!F43,"OOS")</f>
        <v>-500000</v>
      </c>
      <c r="T43" s="147" t="str">
        <f t="shared" si="3"/>
        <v>MacBook Pro 14" M5 16/512GB giảm 500K = 41.490K</v>
      </c>
      <c r="U43" s="150">
        <f>IFERROR(G43-W10Q2FY26!G43,"OOS")</f>
        <v>0</v>
      </c>
      <c r="V43" s="147" t="str">
        <f t="shared" si="4"/>
        <v/>
      </c>
    </row>
    <row r="44" spans="1:22" x14ac:dyDescent="0.2">
      <c r="A44" t="s">
        <v>170</v>
      </c>
      <c r="B44" s="25"/>
      <c r="C44" s="136" t="s">
        <v>31</v>
      </c>
      <c r="D44" s="136">
        <v>63990000</v>
      </c>
      <c r="E44" s="143"/>
      <c r="F44" s="134">
        <v>62990000</v>
      </c>
      <c r="G44" s="111">
        <v>63990000</v>
      </c>
      <c r="H44" s="154"/>
      <c r="M44" s="149" t="str">
        <f>IFERROR(C44-W10Q2FY26!C44,"OOS")</f>
        <v>OOS</v>
      </c>
      <c r="N44" s="147" t="e">
        <f t="shared" si="0"/>
        <v>#VALUE!</v>
      </c>
      <c r="O44" s="150">
        <f>IFERROR(D44-W10Q2FY26!D44,"OOS")</f>
        <v>0</v>
      </c>
      <c r="P44" s="147" t="str">
        <f t="shared" si="1"/>
        <v/>
      </c>
      <c r="Q44" s="150">
        <f>IFERROR(E44-W10Q2FY26!E44,"OOS")</f>
        <v>0</v>
      </c>
      <c r="R44" s="147" t="str">
        <f t="shared" si="2"/>
        <v/>
      </c>
      <c r="S44" s="150">
        <f>IFERROR(F44-W10Q2FY26!F44,"OOS")</f>
        <v>-1000000</v>
      </c>
      <c r="T44" s="147" t="str">
        <f t="shared" si="3"/>
        <v>MacBook Pro 16" M4 24/512GB giảm 1000K = 62.990K</v>
      </c>
      <c r="U44" s="150">
        <f>IFERROR(G44-W10Q2FY26!G44,"OOS")</f>
        <v>0</v>
      </c>
      <c r="V44" s="147" t="str">
        <f t="shared" si="4"/>
        <v/>
      </c>
    </row>
    <row r="45" spans="1:22" x14ac:dyDescent="0.2">
      <c r="C45" s="125"/>
      <c r="D45" s="125"/>
    </row>
    <row r="46" spans="1:22" x14ac:dyDescent="0.2">
      <c r="C46" s="125"/>
      <c r="D46" s="125"/>
    </row>
    <row r="47" spans="1:22" x14ac:dyDescent="0.2">
      <c r="C47" s="125"/>
      <c r="D47" s="125"/>
    </row>
    <row r="48" spans="1:22"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row r="155" spans="3:4" x14ac:dyDescent="0.2">
      <c r="C155" s="125"/>
      <c r="D155" s="125"/>
    </row>
    <row r="156" spans="3:4" x14ac:dyDescent="0.2">
      <c r="C156" s="125"/>
      <c r="D156" s="125"/>
    </row>
  </sheetData>
  <conditionalFormatting sqref="D33">
    <cfRule type="expression" dxfId="71" priority="1" stopIfTrue="1">
      <formula>$Q33=0</formula>
    </cfRule>
    <cfRule type="expression" dxfId="70" priority="2" stopIfTrue="1">
      <formula>AND($Q33&lt;&gt;0,$Q33&lt;&gt;"")</formula>
    </cfRule>
  </conditionalFormatting>
  <conditionalFormatting sqref="E3:E44">
    <cfRule type="expression" dxfId="69" priority="15" stopIfTrue="1">
      <formula>$Q3=0</formula>
    </cfRule>
    <cfRule type="expression" dxfId="68" priority="16" stopIfTrue="1">
      <formula>AND($Q3&lt;&gt;0,$Q3&lt;&gt;"")</formula>
    </cfRule>
  </conditionalFormatting>
  <conditionalFormatting sqref="N2:N44">
    <cfRule type="containsText" dxfId="67" priority="3" operator="containsText" text="Tăng">
      <formula>NOT(ISERROR(SEARCH("Tăng",N2)))</formula>
    </cfRule>
    <cfRule type="containsText" dxfId="66" priority="4" operator="containsText" text="giảm">
      <formula>NOT(ISERROR(SEARCH("giảm",N2)))</formula>
    </cfRule>
  </conditionalFormatting>
  <conditionalFormatting sqref="P2:P44">
    <cfRule type="containsText" dxfId="65" priority="5" operator="containsText" text="Tăng">
      <formula>NOT(ISERROR(SEARCH("Tăng",P2)))</formula>
    </cfRule>
    <cfRule type="containsText" dxfId="64" priority="6" operator="containsText" text="giảm">
      <formula>NOT(ISERROR(SEARCH("giảm",P2)))</formula>
    </cfRule>
  </conditionalFormatting>
  <conditionalFormatting sqref="R2:R44">
    <cfRule type="containsText" dxfId="63" priority="7" operator="containsText" text="Tăng">
      <formula>NOT(ISERROR(SEARCH("Tăng",R2)))</formula>
    </cfRule>
    <cfRule type="containsText" dxfId="62" priority="8" operator="containsText" text="giảm">
      <formula>NOT(ISERROR(SEARCH("giảm",R2)))</formula>
    </cfRule>
  </conditionalFormatting>
  <conditionalFormatting sqref="T2:T44">
    <cfRule type="containsText" dxfId="61" priority="9" operator="containsText" text="Tăng">
      <formula>NOT(ISERROR(SEARCH("Tăng",T2)))</formula>
    </cfRule>
    <cfRule type="containsText" dxfId="60" priority="10" operator="containsText" text="giảm">
      <formula>NOT(ISERROR(SEARCH("giảm",T2)))</formula>
    </cfRule>
  </conditionalFormatting>
  <conditionalFormatting sqref="V2:V44">
    <cfRule type="containsText" dxfId="59" priority="11" operator="containsText" text="Tăng">
      <formula>NOT(ISERROR(SEARCH("Tăng",V2)))</formula>
    </cfRule>
    <cfRule type="containsText" dxfId="58" priority="12"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F0F2-0D74-4C6E-B1DF-9A6652A60A49}">
  <dimension ref="A1:Y156"/>
  <sheetViews>
    <sheetView showGridLines="0" zoomScale="83"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1.83203125" bestFit="1" customWidth="1"/>
    <col min="8" max="12" width="11" hidden="1" customWidth="1"/>
    <col min="13" max="13" width="14.33203125" hidden="1" customWidth="1"/>
    <col min="14" max="14" width="42" hidden="1" customWidth="1"/>
    <col min="15" max="15" width="14.83203125" hidden="1" customWidth="1"/>
    <col min="16" max="16" width="51.5" hidden="1" customWidth="1"/>
    <col min="17" max="17" width="13.5" hidden="1" customWidth="1"/>
    <col min="18" max="18" width="46" hidden="1" customWidth="1"/>
    <col min="19" max="19" width="15.5" hidden="1" customWidth="1"/>
    <col min="20" max="20" width="38" hidden="1" customWidth="1"/>
    <col min="21" max="21" width="14.1640625" hidden="1" customWidth="1"/>
    <col min="22" max="22" width="54.8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x14ac:dyDescent="0.2">
      <c r="A2" t="s">
        <v>258</v>
      </c>
      <c r="B2" s="83"/>
      <c r="C2" s="127">
        <v>17990000</v>
      </c>
      <c r="D2" s="128">
        <v>17790000</v>
      </c>
      <c r="E2" s="129">
        <v>17990000</v>
      </c>
      <c r="F2" s="126">
        <v>17990000</v>
      </c>
      <c r="G2" s="156">
        <v>17790000</v>
      </c>
      <c r="H2" s="154"/>
      <c r="M2" s="149">
        <f>IFERROR(C2-W11Q2FY26!C2,"OOS")</f>
        <v>0</v>
      </c>
      <c r="N2" s="147" t="str">
        <f t="shared" ref="N2:N44" si="0">IF(M2=0,"",$A2 &amp; IF(M2&gt;0," tăng "," giảm ") &amp; TEXT(ABS(M2)/1000,"0") &amp; "K = " &amp; TEXT(C2/1000,"#.##0") &amp; "K")</f>
        <v/>
      </c>
      <c r="O2" s="150">
        <f>IFERROR(D2-W11Q2FY26!D2,"OOS")</f>
        <v>0</v>
      </c>
      <c r="P2" s="147" t="str">
        <f t="shared" ref="P2:P44" si="1">IF(O2=0,"",$A2 &amp; IF(O2&gt;0," tăng "," giảm ") &amp; TEXT(ABS(O2)/1000,"0") &amp; "K = " &amp; TEXT(D2/1000,"#.##0") &amp; "K")</f>
        <v/>
      </c>
      <c r="Q2" s="150">
        <f>IFERROR(E2-W11Q2FY26!E2,"OOS")</f>
        <v>0</v>
      </c>
      <c r="R2" s="147" t="str">
        <f t="shared" ref="R2:R44" si="2">IF(Q2=0,"",$A2 &amp; IF(Q2&gt;0," tăng "," giảm ") &amp; TEXT(ABS(Q2)/1000,"0") &amp; "K = " &amp; TEXT(E2/1000,"#.##0") &amp; "K")</f>
        <v/>
      </c>
      <c r="S2" s="150">
        <f>IFERROR(F2-W11Q2FY26!F2,"OOS")</f>
        <v>0</v>
      </c>
      <c r="T2" s="147" t="str">
        <f t="shared" ref="T2:T44" si="3">IF(S2=0,"",$A2 &amp; IF(S2&gt;0," tăng "," giảm ") &amp; TEXT(ABS(S2)/1000,"0") &amp; "K = " &amp; TEXT(F2/1000,"#.##0") &amp; "K")</f>
        <v/>
      </c>
      <c r="U2" s="150">
        <f>IFERROR(G2-W11Q2FY26!G2,"OOS")</f>
        <v>-200000</v>
      </c>
      <c r="V2" s="147" t="str">
        <f t="shared" ref="V2:V44" si="4">IF(U2=0,"",$A2 &amp; IF(U2&gt;0," tăng "," giảm ") &amp; TEXT(ABS(U2)/1000,"0") &amp; "K = " &amp; TEXT(G2/1000,"#.##0") &amp; "K")</f>
        <v>iPhone 17e 256GB giảm 200K = 17.790K</v>
      </c>
    </row>
    <row r="3" spans="1:22" x14ac:dyDescent="0.2">
      <c r="A3" t="s">
        <v>129</v>
      </c>
      <c r="B3" s="83"/>
      <c r="C3" s="130">
        <v>24890000</v>
      </c>
      <c r="D3" s="128">
        <v>24690000</v>
      </c>
      <c r="E3" s="131">
        <v>24190000</v>
      </c>
      <c r="F3" s="132">
        <v>24790000</v>
      </c>
      <c r="G3" s="112">
        <v>24190000</v>
      </c>
      <c r="H3" s="154"/>
      <c r="M3" s="149">
        <f>IFERROR(C3-W11Q2FY26!C3,"OOS")</f>
        <v>-100000</v>
      </c>
      <c r="N3" s="147" t="str">
        <f t="shared" si="0"/>
        <v>iPhone 17  256GB giảm 100K = 24.890K</v>
      </c>
      <c r="O3" s="150">
        <f>IFERROR(D3-W11Q2FY26!D3,"OOS")</f>
        <v>0</v>
      </c>
      <c r="P3" s="147" t="str">
        <f t="shared" si="1"/>
        <v/>
      </c>
      <c r="Q3" s="150">
        <f>IFERROR(E3-W11Q2FY26!E3,"OOS")</f>
        <v>0</v>
      </c>
      <c r="R3" s="147" t="str">
        <f t="shared" si="2"/>
        <v/>
      </c>
      <c r="S3" s="150">
        <f>IFERROR(F3-W11Q2FY26!F3,"OOS")</f>
        <v>100000</v>
      </c>
      <c r="T3" s="147" t="str">
        <f t="shared" si="3"/>
        <v>iPhone 17  256GB tăng 100K = 24.790K</v>
      </c>
      <c r="U3" s="150">
        <f>IFERROR(G3-W11Q2FY26!G3,"OOS")</f>
        <v>-300000</v>
      </c>
      <c r="V3" s="147" t="str">
        <f t="shared" si="4"/>
        <v>iPhone 17  256GB giảm 300K = 24.190K</v>
      </c>
    </row>
    <row r="4" spans="1:22" x14ac:dyDescent="0.2">
      <c r="A4" t="s">
        <v>130</v>
      </c>
      <c r="B4" s="83"/>
      <c r="C4" s="128">
        <v>24990000</v>
      </c>
      <c r="D4" s="128">
        <v>24990000</v>
      </c>
      <c r="E4" s="131">
        <v>24490000</v>
      </c>
      <c r="F4" s="133">
        <v>24990000</v>
      </c>
      <c r="G4" s="111">
        <v>24990000</v>
      </c>
      <c r="H4" s="154"/>
      <c r="M4" s="149">
        <f>IFERROR(C4-W11Q2FY26!C4,"OOS")</f>
        <v>0</v>
      </c>
      <c r="N4" s="147" t="str">
        <f t="shared" si="0"/>
        <v/>
      </c>
      <c r="O4" s="150">
        <f>IFERROR(D4-W11Q2FY26!D4,"OOS")</f>
        <v>0</v>
      </c>
      <c r="P4" s="147" t="str">
        <f t="shared" si="1"/>
        <v/>
      </c>
      <c r="Q4" s="150">
        <f>IFERROR(E4-W11Q2FY26!E4,"OOS")</f>
        <v>0</v>
      </c>
      <c r="R4" s="147" t="str">
        <f t="shared" si="2"/>
        <v/>
      </c>
      <c r="S4" s="150">
        <f>IFERROR(F4-W11Q2FY26!F4,"OOS")</f>
        <v>0</v>
      </c>
      <c r="T4" s="147" t="str">
        <f t="shared" si="3"/>
        <v/>
      </c>
      <c r="U4" s="150">
        <f>IFERROR(G4-W11Q2FY26!G4,"OOS")</f>
        <v>0</v>
      </c>
      <c r="V4" s="147" t="str">
        <f t="shared" si="4"/>
        <v/>
      </c>
    </row>
    <row r="5" spans="1:22" x14ac:dyDescent="0.2">
      <c r="A5" t="s">
        <v>131</v>
      </c>
      <c r="B5" s="83"/>
      <c r="C5" s="128">
        <v>34790000</v>
      </c>
      <c r="D5" s="128">
        <v>34490000</v>
      </c>
      <c r="E5" s="131">
        <v>33190000</v>
      </c>
      <c r="F5" s="134">
        <v>34490000</v>
      </c>
      <c r="G5" s="111">
        <v>34190000</v>
      </c>
      <c r="H5" s="154"/>
      <c r="M5" s="149">
        <f>IFERROR(C5-W11Q2FY26!C5,"OOS")</f>
        <v>0</v>
      </c>
      <c r="N5" s="147" t="str">
        <f t="shared" si="0"/>
        <v/>
      </c>
      <c r="O5" s="150">
        <f>IFERROR(D5-W11Q2FY26!D5,"OOS")</f>
        <v>0</v>
      </c>
      <c r="P5" s="147" t="str">
        <f t="shared" si="1"/>
        <v/>
      </c>
      <c r="Q5" s="150">
        <f>IFERROR(E5-W11Q2FY26!E5,"OOS")</f>
        <v>0</v>
      </c>
      <c r="R5" s="147" t="str">
        <f t="shared" si="2"/>
        <v/>
      </c>
      <c r="S5" s="150">
        <f>IFERROR(F5-W11Q2FY26!F5,"OOS")</f>
        <v>-100000</v>
      </c>
      <c r="T5" s="147" t="str">
        <f t="shared" si="3"/>
        <v>iPhone 17 Pro 256GB giảm 100K = 34.490K</v>
      </c>
      <c r="U5" s="150">
        <f>IFERROR(G5-W11Q2FY26!G5,"OOS")</f>
        <v>0</v>
      </c>
      <c r="V5" s="147" t="str">
        <f t="shared" si="4"/>
        <v/>
      </c>
    </row>
    <row r="6" spans="1:22" x14ac:dyDescent="0.2">
      <c r="A6" t="s">
        <v>132</v>
      </c>
      <c r="B6" s="83"/>
      <c r="C6" s="128">
        <v>37990000</v>
      </c>
      <c r="D6" s="130">
        <v>37790000</v>
      </c>
      <c r="E6" s="135">
        <v>36490000</v>
      </c>
      <c r="F6" s="133">
        <v>37990000</v>
      </c>
      <c r="G6" s="112">
        <v>37190000</v>
      </c>
      <c r="H6" s="154"/>
      <c r="M6" s="149">
        <f>IFERROR(C6-W11Q2FY26!C6,"OOS")</f>
        <v>0</v>
      </c>
      <c r="N6" s="147" t="str">
        <f t="shared" si="0"/>
        <v/>
      </c>
      <c r="O6" s="150">
        <f>IFERROR(D6-W11Q2FY26!D6,"OOS")</f>
        <v>-200000</v>
      </c>
      <c r="P6" s="147" t="str">
        <f t="shared" si="1"/>
        <v>iPhone 17 Pro Max 256GB giảm 200K = 37.790K</v>
      </c>
      <c r="Q6" s="150">
        <f>IFERROR(E6-W11Q2FY26!E6,"OOS")</f>
        <v>0</v>
      </c>
      <c r="R6" s="147" t="str">
        <f t="shared" si="2"/>
        <v/>
      </c>
      <c r="S6" s="150">
        <f>IFERROR(F6-W11Q2FY26!F6,"OOS")</f>
        <v>0</v>
      </c>
      <c r="T6" s="147" t="str">
        <f t="shared" si="3"/>
        <v/>
      </c>
      <c r="U6" s="150">
        <f>IFERROR(G6-W11Q2FY26!G6,"OOS")</f>
        <v>200000</v>
      </c>
      <c r="V6" s="147" t="str">
        <f t="shared" si="4"/>
        <v>iPhone 17 Pro Max 256GB tăng 200K = 37.190K</v>
      </c>
    </row>
    <row r="7" spans="1:22" x14ac:dyDescent="0.2">
      <c r="A7" t="s">
        <v>133</v>
      </c>
      <c r="B7" s="83"/>
      <c r="C7" s="128">
        <v>15990000</v>
      </c>
      <c r="D7" s="136">
        <v>15990000</v>
      </c>
      <c r="E7" s="135">
        <v>12490000</v>
      </c>
      <c r="F7" s="137">
        <v>12490000</v>
      </c>
      <c r="G7" s="111">
        <v>15190000</v>
      </c>
      <c r="H7" s="154"/>
      <c r="M7" s="149">
        <f>IFERROR(C7-W11Q2FY26!C7,"OOS")</f>
        <v>0</v>
      </c>
      <c r="N7" s="147" t="str">
        <f t="shared" si="0"/>
        <v/>
      </c>
      <c r="O7" s="150">
        <f>IFERROR(D7-W11Q2FY26!D7,"OOS")</f>
        <v>0</v>
      </c>
      <c r="P7" s="147" t="str">
        <f t="shared" si="1"/>
        <v/>
      </c>
      <c r="Q7" s="150">
        <f>IFERROR(E7-W11Q2FY26!E7,"OOS")</f>
        <v>0</v>
      </c>
      <c r="R7" s="147" t="str">
        <f t="shared" si="2"/>
        <v/>
      </c>
      <c r="S7" s="150">
        <f>IFERROR(F7-W11Q2FY26!F7,"OOS")</f>
        <v>0</v>
      </c>
      <c r="T7" s="147" t="str">
        <f t="shared" si="3"/>
        <v/>
      </c>
      <c r="U7" s="150">
        <f>IFERROR(G7-W11Q2FY26!G7,"OOS")</f>
        <v>0</v>
      </c>
      <c r="V7" s="147" t="str">
        <f t="shared" si="4"/>
        <v/>
      </c>
    </row>
    <row r="8" spans="1:22" x14ac:dyDescent="0.2">
      <c r="A8" t="s">
        <v>246</v>
      </c>
      <c r="B8" s="71"/>
      <c r="C8" s="139">
        <v>21090000</v>
      </c>
      <c r="D8" s="138">
        <v>20790000</v>
      </c>
      <c r="E8" s="140">
        <v>20090000</v>
      </c>
      <c r="F8" s="133">
        <v>20790000</v>
      </c>
      <c r="G8" s="111">
        <v>20790000</v>
      </c>
      <c r="H8" s="154"/>
      <c r="M8" s="149">
        <f>IFERROR(C8-W11Q2FY26!C8,"OOS")</f>
        <v>0</v>
      </c>
      <c r="N8" s="147" t="str">
        <f t="shared" si="0"/>
        <v/>
      </c>
      <c r="O8" s="150">
        <f>IFERROR(D8-W11Q2FY26!D8,"OOS")</f>
        <v>-200000</v>
      </c>
      <c r="P8" s="147" t="str">
        <f t="shared" si="1"/>
        <v>iPhone 16 128GB giảm 200K = 20.790K</v>
      </c>
      <c r="Q8" s="150">
        <f>IFERROR(E8-W11Q2FY26!E8,"OOS")</f>
        <v>0</v>
      </c>
      <c r="R8" s="147" t="str">
        <f t="shared" si="2"/>
        <v/>
      </c>
      <c r="S8" s="150">
        <f>IFERROR(F8-W11Q2FY26!F8,"OOS")</f>
        <v>0</v>
      </c>
      <c r="T8" s="147" t="str">
        <f t="shared" si="3"/>
        <v/>
      </c>
      <c r="U8" s="150">
        <f>IFERROR(G8-W11Q2FY26!G8,"OOS")</f>
        <v>0</v>
      </c>
      <c r="V8" s="147" t="str">
        <f t="shared" si="4"/>
        <v/>
      </c>
    </row>
    <row r="9" spans="1:22" x14ac:dyDescent="0.2">
      <c r="A9" t="s">
        <v>135</v>
      </c>
      <c r="B9" s="3"/>
      <c r="C9" s="136">
        <v>25090000</v>
      </c>
      <c r="D9" s="141">
        <v>24790000</v>
      </c>
      <c r="E9" s="140">
        <v>23790000</v>
      </c>
      <c r="F9" s="133">
        <v>24790000</v>
      </c>
      <c r="G9" s="111">
        <v>24590000</v>
      </c>
      <c r="H9" s="154"/>
      <c r="M9" s="149">
        <f>IFERROR(C9-W11Q2FY26!C9,"OOS")</f>
        <v>0</v>
      </c>
      <c r="N9" s="147" t="str">
        <f t="shared" si="0"/>
        <v/>
      </c>
      <c r="O9" s="150">
        <f>IFERROR(D9-W11Q2FY26!D9,"OOS")</f>
        <v>-200000</v>
      </c>
      <c r="P9" s="147" t="str">
        <f t="shared" si="1"/>
        <v>iPhone 16  Plus 128GB giảm 200K = 24.790K</v>
      </c>
      <c r="Q9" s="150">
        <f>IFERROR(E9-W11Q2FY26!E9,"OOS")</f>
        <v>0</v>
      </c>
      <c r="R9" s="147" t="str">
        <f t="shared" si="2"/>
        <v/>
      </c>
      <c r="S9" s="150">
        <f>IFERROR(F9-W11Q2FY26!F9,"OOS")</f>
        <v>0</v>
      </c>
      <c r="T9" s="147" t="str">
        <f t="shared" si="3"/>
        <v/>
      </c>
      <c r="U9" s="150">
        <f>IFERROR(G9-W11Q2FY26!G9,"OOS")</f>
        <v>0</v>
      </c>
      <c r="V9" s="147" t="str">
        <f t="shared" si="4"/>
        <v/>
      </c>
    </row>
    <row r="10" spans="1:22" x14ac:dyDescent="0.2">
      <c r="A10" t="s">
        <v>247</v>
      </c>
      <c r="B10" s="25"/>
      <c r="C10" s="136" t="s">
        <v>31</v>
      </c>
      <c r="D10" s="111">
        <v>25590000</v>
      </c>
      <c r="E10" s="113" t="s">
        <v>31</v>
      </c>
      <c r="F10" s="133">
        <v>26590000</v>
      </c>
      <c r="G10" s="111">
        <v>24990000</v>
      </c>
      <c r="H10" s="154"/>
      <c r="M10" s="149" t="str">
        <f>IFERROR(C10-W11Q2FY26!C10,"OOS")</f>
        <v>OOS</v>
      </c>
      <c r="N10" s="147" t="e">
        <f t="shared" si="0"/>
        <v>#VALUE!</v>
      </c>
      <c r="O10" s="150">
        <f>IFERROR(D10-W11Q2FY26!D10,"OOS")</f>
        <v>0</v>
      </c>
      <c r="P10" s="147" t="str">
        <f t="shared" si="1"/>
        <v/>
      </c>
      <c r="Q10" s="150" t="str">
        <f>IFERROR(E10-W11Q2FY26!E10,"OOS")</f>
        <v>OOS</v>
      </c>
      <c r="R10" s="147" t="e">
        <f t="shared" si="2"/>
        <v>#VALUE!</v>
      </c>
      <c r="S10" s="150">
        <f>IFERROR(F10-W11Q2FY26!F10,"OOS")</f>
        <v>0</v>
      </c>
      <c r="T10" s="147" t="str">
        <f t="shared" si="3"/>
        <v/>
      </c>
      <c r="U10" s="150">
        <f>IFERROR(G10-W11Q2FY26!G10,"OOS")</f>
        <v>0</v>
      </c>
      <c r="V10" s="147" t="str">
        <f t="shared" si="4"/>
        <v/>
      </c>
    </row>
    <row r="11" spans="1:22" x14ac:dyDescent="0.2">
      <c r="A11" t="s">
        <v>137</v>
      </c>
      <c r="B11" s="3"/>
      <c r="C11" s="136">
        <v>31590000</v>
      </c>
      <c r="D11" s="113" t="s">
        <v>31</v>
      </c>
      <c r="E11" s="113" t="s">
        <v>31</v>
      </c>
      <c r="F11" s="134">
        <v>31590000</v>
      </c>
      <c r="G11" s="111">
        <v>31190000</v>
      </c>
      <c r="H11" s="154"/>
      <c r="M11" s="149">
        <f>IFERROR(C11-W11Q2FY26!C11,"OOS")</f>
        <v>0</v>
      </c>
      <c r="N11" s="147" t="str">
        <f t="shared" si="0"/>
        <v/>
      </c>
      <c r="O11" s="150" t="str">
        <f>IFERROR(D11-W11Q2FY26!D11,"OOS")</f>
        <v>OOS</v>
      </c>
      <c r="P11" s="147" t="e">
        <f t="shared" si="1"/>
        <v>#VALUE!</v>
      </c>
      <c r="Q11" s="150" t="str">
        <f>IFERROR(E11-W11Q2FY26!E11,"OOS")</f>
        <v>OOS</v>
      </c>
      <c r="R11" s="147" t="e">
        <f t="shared" si="2"/>
        <v>#VALUE!</v>
      </c>
      <c r="S11" s="150">
        <f>IFERROR(F11-W11Q2FY26!F11,"OOS")</f>
        <v>200000</v>
      </c>
      <c r="T11" s="147" t="str">
        <f t="shared" si="3"/>
        <v>iPhone 16 Pro Max 256GB tăng 200K = 31.590K</v>
      </c>
      <c r="U11" s="150">
        <f>IFERROR(G11-W11Q2FY26!G11,"OOS")</f>
        <v>0</v>
      </c>
      <c r="V11" s="147" t="str">
        <f t="shared" si="4"/>
        <v/>
      </c>
    </row>
    <row r="12" spans="1:22" x14ac:dyDescent="0.2">
      <c r="A12" t="s">
        <v>102</v>
      </c>
      <c r="B12" s="25"/>
      <c r="C12" s="136">
        <v>17990000</v>
      </c>
      <c r="D12" s="136">
        <v>17990000</v>
      </c>
      <c r="E12" s="155">
        <v>17490000</v>
      </c>
      <c r="F12" s="134">
        <v>17990000</v>
      </c>
      <c r="G12" s="111">
        <v>17490000</v>
      </c>
      <c r="H12" s="154"/>
      <c r="M12" s="149">
        <f>IFERROR(C12-W11Q2FY26!C12,"OOS")</f>
        <v>0</v>
      </c>
      <c r="N12" s="147" t="str">
        <f t="shared" si="0"/>
        <v/>
      </c>
      <c r="O12" s="150">
        <f>IFERROR(D12-W11Q2FY26!D12,"OOS")</f>
        <v>0</v>
      </c>
      <c r="P12" s="147" t="str">
        <f t="shared" si="1"/>
        <v/>
      </c>
      <c r="Q12" s="150">
        <f>IFERROR(E12-W11Q2FY26!E12,"OOS")</f>
        <v>0</v>
      </c>
      <c r="R12" s="147" t="str">
        <f t="shared" si="2"/>
        <v/>
      </c>
      <c r="S12" s="150">
        <f>IFERROR(F12-W11Q2FY26!F12,"OOS")</f>
        <v>-100000</v>
      </c>
      <c r="T12" s="147" t="str">
        <f t="shared" si="3"/>
        <v>iPhone 15  128GB giảm 100K = 17.990K</v>
      </c>
      <c r="U12" s="150">
        <f>IFERROR(G12-W11Q2FY26!G12,"OOS")</f>
        <v>0</v>
      </c>
      <c r="V12" s="147" t="str">
        <f t="shared" si="4"/>
        <v/>
      </c>
    </row>
    <row r="13" spans="1:22" x14ac:dyDescent="0.2">
      <c r="A13" t="s">
        <v>103</v>
      </c>
      <c r="B13" s="25"/>
      <c r="C13" s="136">
        <v>18990000</v>
      </c>
      <c r="D13" s="136" t="s">
        <v>31</v>
      </c>
      <c r="E13" s="131" t="s">
        <v>31</v>
      </c>
      <c r="F13" s="133">
        <v>17690000</v>
      </c>
      <c r="G13" s="111" t="s">
        <v>31</v>
      </c>
      <c r="H13" s="154"/>
      <c r="M13" s="149">
        <f>IFERROR(C13-W11Q2FY26!C13,"OOS")</f>
        <v>0</v>
      </c>
      <c r="N13" s="147" t="str">
        <f t="shared" si="0"/>
        <v/>
      </c>
      <c r="O13" s="150" t="str">
        <f>IFERROR(D13-W11Q2FY26!D13,"OOS")</f>
        <v>OOS</v>
      </c>
      <c r="P13" s="147" t="e">
        <f t="shared" si="1"/>
        <v>#VALUE!</v>
      </c>
      <c r="Q13" s="150" t="str">
        <f>IFERROR(E13-W11Q2FY26!E13,"OOS")</f>
        <v>OOS</v>
      </c>
      <c r="R13" s="147" t="e">
        <f t="shared" si="2"/>
        <v>#VALUE!</v>
      </c>
      <c r="S13" s="150">
        <f>IFERROR(F13-W11Q2FY26!F13,"OOS")</f>
        <v>0</v>
      </c>
      <c r="T13" s="147" t="str">
        <f t="shared" si="3"/>
        <v/>
      </c>
      <c r="U13" s="150" t="str">
        <f>IFERROR(G13-W11Q2FY26!G13,"OOS")</f>
        <v>OOS</v>
      </c>
      <c r="V13" s="147" t="e">
        <f t="shared" si="4"/>
        <v>#VALUE!</v>
      </c>
    </row>
    <row r="14" spans="1:22" x14ac:dyDescent="0.2">
      <c r="A14" t="s">
        <v>40</v>
      </c>
      <c r="B14" s="25"/>
      <c r="C14" s="136">
        <v>13990000</v>
      </c>
      <c r="D14" s="136">
        <v>13890000</v>
      </c>
      <c r="E14" s="131">
        <v>13590000</v>
      </c>
      <c r="F14" s="134">
        <v>13990000</v>
      </c>
      <c r="G14" s="112">
        <v>12990000</v>
      </c>
      <c r="H14" s="154"/>
      <c r="M14" s="149">
        <f>IFERROR(C14-W11Q2FY26!C14,"OOS")</f>
        <v>0</v>
      </c>
      <c r="N14" s="147" t="str">
        <f t="shared" si="0"/>
        <v/>
      </c>
      <c r="O14" s="150">
        <f>IFERROR(D14-W11Q2FY26!D14,"OOS")</f>
        <v>0</v>
      </c>
      <c r="P14" s="147" t="str">
        <f t="shared" si="1"/>
        <v/>
      </c>
      <c r="Q14" s="150">
        <f>IFERROR(E14-W11Q2FY26!E14,"OOS")</f>
        <v>0</v>
      </c>
      <c r="R14" s="147" t="str">
        <f t="shared" si="2"/>
        <v/>
      </c>
      <c r="S14" s="150">
        <f>IFERROR(F14-W11Q2FY26!F14,"OOS")</f>
        <v>100000</v>
      </c>
      <c r="T14" s="147" t="str">
        <f t="shared" si="3"/>
        <v>iPhone 14 128GB tăng 100K = 13.990K</v>
      </c>
      <c r="U14" s="150">
        <f>IFERROR(G14-W11Q2FY26!G14,"OOS")</f>
        <v>-400000</v>
      </c>
      <c r="V14" s="147" t="str">
        <f t="shared" si="4"/>
        <v>iPhone 14 128GB giảm 400K = 12.990K</v>
      </c>
    </row>
    <row r="15" spans="1:22" x14ac:dyDescent="0.2">
      <c r="A15" t="s">
        <v>37</v>
      </c>
      <c r="B15" s="3"/>
      <c r="C15" s="136">
        <v>11990000</v>
      </c>
      <c r="D15" s="141">
        <v>11990000</v>
      </c>
      <c r="E15" s="140">
        <v>11990000</v>
      </c>
      <c r="F15" s="134">
        <v>12290000</v>
      </c>
      <c r="G15" s="111">
        <v>11890000</v>
      </c>
      <c r="H15" s="154"/>
      <c r="M15" s="149">
        <f>IFERROR(C15-W11Q2FY26!C15,"OOS")</f>
        <v>0</v>
      </c>
      <c r="N15" s="147" t="str">
        <f t="shared" si="0"/>
        <v/>
      </c>
      <c r="O15" s="150">
        <f>IFERROR(D15-W11Q2FY26!D15,"OOS")</f>
        <v>0</v>
      </c>
      <c r="P15" s="147" t="str">
        <f t="shared" si="1"/>
        <v/>
      </c>
      <c r="Q15" s="150">
        <f>IFERROR(E15-W11Q2FY26!E15,"OOS")</f>
        <v>0</v>
      </c>
      <c r="R15" s="147" t="str">
        <f t="shared" si="2"/>
        <v/>
      </c>
      <c r="S15" s="150">
        <f>IFERROR(F15-W11Q2FY26!F15,"OOS")</f>
        <v>0</v>
      </c>
      <c r="T15" s="147" t="str">
        <f t="shared" si="3"/>
        <v/>
      </c>
      <c r="U15" s="150">
        <f>IFERROR(G15-W11Q2FY26!G15,"OOS")</f>
        <v>0</v>
      </c>
      <c r="V15" s="147" t="str">
        <f t="shared" si="4"/>
        <v/>
      </c>
    </row>
    <row r="16" spans="1:22" x14ac:dyDescent="0.2">
      <c r="A16" t="s">
        <v>138</v>
      </c>
      <c r="B16" s="25"/>
      <c r="C16" s="141">
        <v>13590000</v>
      </c>
      <c r="D16" s="136">
        <v>13490000</v>
      </c>
      <c r="E16" s="140">
        <v>13290000</v>
      </c>
      <c r="F16" s="134">
        <v>11990000</v>
      </c>
      <c r="G16" s="111">
        <v>10790000</v>
      </c>
      <c r="H16" s="154"/>
      <c r="M16" s="149">
        <f>IFERROR(C16-W11Q2FY26!C16,"OOS")</f>
        <v>1800000</v>
      </c>
      <c r="N16" s="147" t="str">
        <f t="shared" si="0"/>
        <v>iPad Mini 7 128GB Wifi tăng 1800K = 13.590K</v>
      </c>
      <c r="O16" s="150">
        <f>IFERROR(D16-W11Q2FY26!D16,"OOS")</f>
        <v>2000000</v>
      </c>
      <c r="P16" s="147" t="str">
        <f t="shared" si="1"/>
        <v>iPad Mini 7 128GB Wifi tăng 2000K = 13.490K</v>
      </c>
      <c r="Q16" s="150">
        <f>IFERROR(E16-W11Q2FY26!E16,"OOS")</f>
        <v>2000000</v>
      </c>
      <c r="R16" s="147" t="str">
        <f t="shared" si="2"/>
        <v>iPad Mini 7 128GB Wifi tăng 2000K = 13.290K</v>
      </c>
      <c r="S16" s="150">
        <f>IFERROR(F16-W11Q2FY26!F16,"OOS")</f>
        <v>200000</v>
      </c>
      <c r="T16" s="147" t="str">
        <f t="shared" si="3"/>
        <v>iPad Mini 7 128GB Wifi tăng 200K = 11.990K</v>
      </c>
      <c r="U16" s="150">
        <f>IFERROR(G16-W11Q2FY26!G16,"OOS")</f>
        <v>0</v>
      </c>
      <c r="V16" s="147" t="str">
        <f t="shared" si="4"/>
        <v/>
      </c>
    </row>
    <row r="17" spans="1:25" x14ac:dyDescent="0.2">
      <c r="A17" t="s">
        <v>139</v>
      </c>
      <c r="B17" s="3"/>
      <c r="C17" s="141">
        <v>9490000</v>
      </c>
      <c r="D17" s="141">
        <v>9490000</v>
      </c>
      <c r="E17" s="155">
        <v>9190000</v>
      </c>
      <c r="F17" s="133">
        <v>9490000</v>
      </c>
      <c r="G17" s="111">
        <v>8990000</v>
      </c>
      <c r="H17" s="154"/>
      <c r="M17" s="149">
        <f>IFERROR(C17-W11Q2FY26!C17,"OOS")</f>
        <v>0</v>
      </c>
      <c r="N17" s="147" t="str">
        <f t="shared" si="0"/>
        <v/>
      </c>
      <c r="O17" s="150">
        <f>IFERROR(D17-W11Q2FY26!D17,"OOS")</f>
        <v>0</v>
      </c>
      <c r="P17" s="147" t="str">
        <f t="shared" si="1"/>
        <v/>
      </c>
      <c r="Q17" s="150">
        <f>IFERROR(E17-W11Q2FY26!E17,"OOS")</f>
        <v>300000</v>
      </c>
      <c r="R17" s="147" t="str">
        <f t="shared" si="2"/>
        <v>iPad Gen 11th  128GB Wifi tăng 300K = 9.190K</v>
      </c>
      <c r="S17" s="150">
        <f>IFERROR(F17-W11Q2FY26!F17,"OOS")</f>
        <v>0</v>
      </c>
      <c r="T17" s="147" t="str">
        <f t="shared" si="3"/>
        <v/>
      </c>
      <c r="U17" s="150">
        <f>IFERROR(G17-W11Q2FY26!G17,"OOS")</f>
        <v>0</v>
      </c>
      <c r="V17" s="147" t="str">
        <f t="shared" si="4"/>
        <v/>
      </c>
      <c r="W17" t="s">
        <v>140</v>
      </c>
      <c r="X17" t="s">
        <v>147</v>
      </c>
      <c r="Y17" s="35" t="b">
        <v>1</v>
      </c>
    </row>
    <row r="18" spans="1:25" x14ac:dyDescent="0.2">
      <c r="A18" t="s">
        <v>142</v>
      </c>
      <c r="B18" s="3"/>
      <c r="C18" s="141"/>
      <c r="D18" s="136"/>
      <c r="E18" s="155"/>
      <c r="F18" s="134"/>
      <c r="G18" s="111"/>
      <c r="H18" s="154"/>
      <c r="M18" s="149">
        <f>IFERROR(C18-W11Q2FY26!C18,"OOS")</f>
        <v>-15990000</v>
      </c>
      <c r="N18" s="147" t="str">
        <f t="shared" si="0"/>
        <v>iPad Air M3  11" 128 GB Wifi giảm 15990K = 0K</v>
      </c>
      <c r="O18" s="150">
        <f>IFERROR(D18-W11Q2FY26!D18,"OOS")</f>
        <v>-15790000</v>
      </c>
      <c r="P18" s="147" t="str">
        <f t="shared" si="1"/>
        <v>iPad Air M3  11" 128 GB Wifi giảm 15790K = 0K</v>
      </c>
      <c r="Q18" s="150">
        <f>IFERROR(E18-W11Q2FY26!E18,"OOS")</f>
        <v>-14290000</v>
      </c>
      <c r="R18" s="147" t="str">
        <f t="shared" si="2"/>
        <v>iPad Air M3  11" 128 GB Wifi giảm 14290K = 0K</v>
      </c>
      <c r="S18" s="150">
        <f>IFERROR(F18-W11Q2FY26!F18,"OOS")</f>
        <v>-15890000</v>
      </c>
      <c r="T18" s="147" t="str">
        <f t="shared" si="3"/>
        <v>iPad Air M3  11" 128 GB Wifi giảm 15890K = 0K</v>
      </c>
      <c r="U18" s="150">
        <f>IFERROR(G18-W11Q2FY26!G18,"OOS")</f>
        <v>-14990000</v>
      </c>
      <c r="V18" s="147" t="str">
        <f t="shared" si="4"/>
        <v>iPad Air M3  11" 128 GB Wifi giảm 14990K = 0K</v>
      </c>
      <c r="W18" t="s">
        <v>2</v>
      </c>
      <c r="X18" t="s">
        <v>143</v>
      </c>
      <c r="Y18" s="35" t="b">
        <v>1</v>
      </c>
    </row>
    <row r="19" spans="1:25" x14ac:dyDescent="0.2">
      <c r="A19" t="s">
        <v>144</v>
      </c>
      <c r="B19" s="25"/>
      <c r="C19" s="136"/>
      <c r="D19" s="141"/>
      <c r="E19" s="155"/>
      <c r="F19" s="133"/>
      <c r="G19" s="111"/>
      <c r="H19" s="154"/>
      <c r="M19" s="149">
        <f>IFERROR(C19-W11Q2FY26!C19,"OOS")</f>
        <v>-19990000</v>
      </c>
      <c r="N19" s="147" t="str">
        <f t="shared" si="0"/>
        <v>iPad Air M3  13" 128 GB Wifi giảm 19990K = 0K</v>
      </c>
      <c r="O19" s="150">
        <f>IFERROR(D19-W11Q2FY26!D19,"OOS")</f>
        <v>-20990000</v>
      </c>
      <c r="P19" s="147" t="str">
        <f t="shared" si="1"/>
        <v>iPad Air M3  13" 128 GB Wifi giảm 20990K = 0K</v>
      </c>
      <c r="Q19" s="150">
        <f>IFERROR(E19-W11Q2FY26!E19,"OOS")</f>
        <v>-19490000</v>
      </c>
      <c r="R19" s="147" t="str">
        <f t="shared" si="2"/>
        <v>iPad Air M3  13" 128 GB Wifi giảm 19490K = 0K</v>
      </c>
      <c r="S19" s="150">
        <f>IFERROR(F19-W11Q2FY26!F19,"OOS")</f>
        <v>-18990000</v>
      </c>
      <c r="T19" s="147" t="str">
        <f t="shared" si="3"/>
        <v>iPad Air M3  13" 128 GB Wifi giảm 18990K = 0K</v>
      </c>
      <c r="U19" s="150">
        <f>IFERROR(G19-W11Q2FY26!G19,"OOS")</f>
        <v>-18990000</v>
      </c>
      <c r="V19" s="147" t="str">
        <f t="shared" si="4"/>
        <v>iPad Air M3  13" 128 GB Wifi giảm 18990K = 0K</v>
      </c>
      <c r="W19" t="s">
        <v>6</v>
      </c>
      <c r="X19" t="s">
        <v>145</v>
      </c>
      <c r="Y19" s="35" t="b">
        <v>1</v>
      </c>
    </row>
    <row r="20" spans="1:25" x14ac:dyDescent="0.2">
      <c r="A20" t="s">
        <v>146</v>
      </c>
      <c r="B20" s="25"/>
      <c r="C20" s="113" t="s">
        <v>31</v>
      </c>
      <c r="D20" s="113" t="s">
        <v>31</v>
      </c>
      <c r="E20" s="113" t="s">
        <v>31</v>
      </c>
      <c r="F20" s="133" t="s">
        <v>31</v>
      </c>
      <c r="G20" s="111" t="s">
        <v>31</v>
      </c>
      <c r="H20" s="154"/>
      <c r="M20" s="149" t="str">
        <f>IFERROR(C20-W11Q2FY26!C20,"OOS")</f>
        <v>OOS</v>
      </c>
      <c r="N20" s="147" t="e">
        <f t="shared" si="0"/>
        <v>#VALUE!</v>
      </c>
      <c r="O20" s="150" t="str">
        <f>IFERROR(D20-W11Q2FY26!D20,"OOS")</f>
        <v>OOS</v>
      </c>
      <c r="P20" s="147" t="e">
        <f t="shared" si="1"/>
        <v>#VALUE!</v>
      </c>
      <c r="Q20" s="150" t="str">
        <f>IFERROR(E20-W11Q2FY26!E20,"OOS")</f>
        <v>OOS</v>
      </c>
      <c r="R20" s="147" t="e">
        <f t="shared" si="2"/>
        <v>#VALUE!</v>
      </c>
      <c r="S20" s="150" t="str">
        <f>IFERROR(F20-W11Q2FY26!F20,"OOS")</f>
        <v>OOS</v>
      </c>
      <c r="T20" s="147" t="e">
        <f t="shared" si="3"/>
        <v>#VALUE!</v>
      </c>
      <c r="U20" s="150" t="str">
        <f>IFERROR(G20-W11Q2FY26!G20,"OOS")</f>
        <v>OOS</v>
      </c>
      <c r="V20" s="147" t="e">
        <f t="shared" si="4"/>
        <v>#VALUE!</v>
      </c>
      <c r="W20" t="s">
        <v>3</v>
      </c>
      <c r="X20" t="s">
        <v>141</v>
      </c>
      <c r="Y20" s="35" t="b">
        <v>1</v>
      </c>
    </row>
    <row r="21" spans="1:25" x14ac:dyDescent="0.2">
      <c r="A21" t="s">
        <v>148</v>
      </c>
      <c r="B21" s="3"/>
      <c r="C21" s="113" t="s">
        <v>31</v>
      </c>
      <c r="D21" s="113" t="s">
        <v>31</v>
      </c>
      <c r="E21" s="113" t="s">
        <v>31</v>
      </c>
      <c r="F21" s="113" t="s">
        <v>31</v>
      </c>
      <c r="G21" s="113" t="s">
        <v>31</v>
      </c>
      <c r="H21" s="154"/>
      <c r="M21" s="149" t="str">
        <f>IFERROR(C21-W11Q2FY26!C21,"OOS")</f>
        <v>OOS</v>
      </c>
      <c r="N21" s="147" t="e">
        <f t="shared" si="0"/>
        <v>#VALUE!</v>
      </c>
      <c r="O21" s="150" t="str">
        <f>IFERROR(D21-W11Q2FY26!D21,"OOS")</f>
        <v>OOS</v>
      </c>
      <c r="P21" s="147" t="e">
        <f t="shared" si="1"/>
        <v>#VALUE!</v>
      </c>
      <c r="Q21" s="150" t="str">
        <f>IFERROR(E21-W11Q2FY26!E21,"OOS")</f>
        <v>OOS</v>
      </c>
      <c r="R21" s="147" t="e">
        <f t="shared" si="2"/>
        <v>#VALUE!</v>
      </c>
      <c r="S21" s="150" t="str">
        <f>IFERROR(F21-W11Q2FY26!F21,"OOS")</f>
        <v>OOS</v>
      </c>
      <c r="T21" s="147" t="e">
        <f t="shared" si="3"/>
        <v>#VALUE!</v>
      </c>
      <c r="U21" s="150" t="str">
        <f>IFERROR(G21-W11Q2FY26!G21,"OOS")</f>
        <v>OOS</v>
      </c>
      <c r="V21" s="147" t="e">
        <f t="shared" si="4"/>
        <v>#VALUE!</v>
      </c>
      <c r="W21" t="s">
        <v>149</v>
      </c>
      <c r="X21" t="s">
        <v>150</v>
      </c>
      <c r="Y21" s="35" t="b">
        <v>1</v>
      </c>
    </row>
    <row r="22" spans="1:25" x14ac:dyDescent="0.2">
      <c r="A22" t="s">
        <v>151</v>
      </c>
      <c r="B22" s="3"/>
      <c r="C22" s="136">
        <v>29290000</v>
      </c>
      <c r="D22" s="136">
        <v>28990000</v>
      </c>
      <c r="E22" s="124">
        <v>28990000</v>
      </c>
      <c r="F22" s="134">
        <v>29390000</v>
      </c>
      <c r="G22" s="113">
        <v>28990000</v>
      </c>
      <c r="H22" s="154"/>
      <c r="M22" s="149">
        <f>IFERROR(C22-W11Q2FY26!C22,"OOS")</f>
        <v>0</v>
      </c>
      <c r="N22" s="147" t="str">
        <f t="shared" si="0"/>
        <v/>
      </c>
      <c r="O22" s="150">
        <f>IFERROR(D22-W11Q2FY26!D22,"OOS")</f>
        <v>0</v>
      </c>
      <c r="P22" s="147" t="str">
        <f t="shared" si="1"/>
        <v/>
      </c>
      <c r="Q22" s="150">
        <f>IFERROR(E22-W11Q2FY26!E22,"OOS")</f>
        <v>0</v>
      </c>
      <c r="R22" s="147" t="str">
        <f t="shared" si="2"/>
        <v/>
      </c>
      <c r="S22" s="150">
        <f>IFERROR(F22-W11Q2FY26!F22,"OOS")</f>
        <v>100000</v>
      </c>
      <c r="T22" s="147" t="str">
        <f t="shared" si="3"/>
        <v>iPad Pro M5 11” 256GB Wifi tăng 100K = 29.390K</v>
      </c>
      <c r="U22" s="150">
        <f>IFERROR(G22-W11Q2FY26!G22,"OOS")</f>
        <v>0</v>
      </c>
      <c r="V22" s="147" t="str">
        <f t="shared" si="4"/>
        <v/>
      </c>
    </row>
    <row r="23" spans="1:25" x14ac:dyDescent="0.2">
      <c r="A23" t="s">
        <v>152</v>
      </c>
      <c r="B23" s="3"/>
      <c r="C23" s="136">
        <v>39290000</v>
      </c>
      <c r="D23" s="142">
        <v>38990000</v>
      </c>
      <c r="E23" s="113">
        <v>38990000</v>
      </c>
      <c r="F23" s="133">
        <v>38990000</v>
      </c>
      <c r="G23" s="113">
        <v>38990000</v>
      </c>
      <c r="H23" s="154"/>
      <c r="M23" s="149">
        <f>IFERROR(C23-W11Q2FY26!C23,"OOS")</f>
        <v>0</v>
      </c>
      <c r="N23" s="147" t="str">
        <f t="shared" si="0"/>
        <v/>
      </c>
      <c r="O23" s="150">
        <f>IFERROR(D23-W11Q2FY26!D23,"OOS")</f>
        <v>0</v>
      </c>
      <c r="P23" s="147" t="str">
        <f t="shared" si="1"/>
        <v/>
      </c>
      <c r="Q23" s="150">
        <f>IFERROR(E23-W11Q2FY26!E23,"OOS")</f>
        <v>0</v>
      </c>
      <c r="R23" s="147" t="str">
        <f t="shared" si="2"/>
        <v/>
      </c>
      <c r="S23" s="150">
        <f>IFERROR(F23-W11Q2FY26!F23,"OOS")</f>
        <v>0</v>
      </c>
      <c r="T23" s="147" t="str">
        <f t="shared" si="3"/>
        <v/>
      </c>
      <c r="U23" s="150">
        <f>IFERROR(G23-W11Q2FY26!G23,"OOS")</f>
        <v>0</v>
      </c>
      <c r="V23" s="147" t="str">
        <f t="shared" si="4"/>
        <v/>
      </c>
    </row>
    <row r="24" spans="1:25" x14ac:dyDescent="0.2">
      <c r="A24" t="s">
        <v>153</v>
      </c>
      <c r="B24" s="25"/>
      <c r="C24" s="141">
        <v>6790000</v>
      </c>
      <c r="D24" s="141">
        <v>6790000</v>
      </c>
      <c r="E24" s="140">
        <v>6490000</v>
      </c>
      <c r="F24" s="134">
        <v>6790000</v>
      </c>
      <c r="G24" s="124">
        <v>6590000</v>
      </c>
      <c r="H24" s="154"/>
      <c r="M24" s="149">
        <f>IFERROR(C24-W11Q2FY26!C24,"OOS")</f>
        <v>400000</v>
      </c>
      <c r="N24" s="147" t="str">
        <f t="shared" si="0"/>
        <v>AW SE 3 (40mm GPS) tăng 400K = 6.790K</v>
      </c>
      <c r="O24" s="150">
        <f>IFERROR(D24-W11Q2FY26!D24,"OOS")</f>
        <v>500000</v>
      </c>
      <c r="P24" s="147" t="str">
        <f t="shared" si="1"/>
        <v>AW SE 3 (40mm GPS) tăng 500K = 6.790K</v>
      </c>
      <c r="Q24" s="150">
        <f>IFERROR(E24-W11Q2FY26!E24,"OOS")</f>
        <v>300000</v>
      </c>
      <c r="R24" s="147" t="str">
        <f t="shared" si="2"/>
        <v>AW SE 3 (40mm GPS) tăng 300K = 6.490K</v>
      </c>
      <c r="S24" s="150">
        <f>IFERROR(F24-W11Q2FY26!F24,"OOS")</f>
        <v>600000</v>
      </c>
      <c r="T24" s="147" t="str">
        <f t="shared" si="3"/>
        <v>AW SE 3 (40mm GPS) tăng 600K = 6.790K</v>
      </c>
      <c r="U24" s="150">
        <f>IFERROR(G24-W11Q2FY26!G24,"OOS")</f>
        <v>300000</v>
      </c>
      <c r="V24" s="147" t="str">
        <f t="shared" si="4"/>
        <v>AW SE 3 (40mm GPS) tăng 300K = 6.590K</v>
      </c>
    </row>
    <row r="25" spans="1:25" x14ac:dyDescent="0.2">
      <c r="A25" t="s">
        <v>154</v>
      </c>
      <c r="B25" s="25"/>
      <c r="C25" s="141">
        <v>8390000</v>
      </c>
      <c r="D25" s="141">
        <v>8290000</v>
      </c>
      <c r="E25" s="155">
        <v>7990000</v>
      </c>
      <c r="F25" s="134">
        <v>8390000</v>
      </c>
      <c r="G25" s="124">
        <v>8190000</v>
      </c>
      <c r="H25" s="154"/>
      <c r="M25" s="149">
        <f>IFERROR(C25-W11Q2FY26!C25,"OOS")</f>
        <v>400000</v>
      </c>
      <c r="N25" s="147" t="str">
        <f t="shared" si="0"/>
        <v>AW SE 3 (40mm LTE) tăng 400K = 8.390K</v>
      </c>
      <c r="O25" s="150">
        <f>IFERROR(D25-W11Q2FY26!D25,"OOS")</f>
        <v>600000</v>
      </c>
      <c r="P25" s="147" t="str">
        <f t="shared" si="1"/>
        <v>AW SE 3 (40mm LTE) tăng 600K = 8.290K</v>
      </c>
      <c r="Q25" s="150">
        <f>IFERROR(E25-W11Q2FY26!E25,"OOS")</f>
        <v>200000</v>
      </c>
      <c r="R25" s="147" t="str">
        <f t="shared" si="2"/>
        <v>AW SE 3 (40mm LTE) tăng 200K = 7.990K</v>
      </c>
      <c r="S25" s="150">
        <f>IFERROR(F25-W11Q2FY26!F25,"OOS")</f>
        <v>500000</v>
      </c>
      <c r="T25" s="147" t="str">
        <f t="shared" si="3"/>
        <v>AW SE 3 (40mm LTE) tăng 500K = 8.390K</v>
      </c>
      <c r="U25" s="150">
        <f>IFERROR(G25-W11Q2FY26!G25,"OOS")</f>
        <v>500000</v>
      </c>
      <c r="V25" s="147" t="str">
        <f t="shared" si="4"/>
        <v>AW SE 3 (40mm LTE) tăng 500K = 8.190K</v>
      </c>
    </row>
    <row r="26" spans="1:25" x14ac:dyDescent="0.2">
      <c r="A26" t="s">
        <v>155</v>
      </c>
      <c r="B26" s="25"/>
      <c r="C26" s="141">
        <v>7690000</v>
      </c>
      <c r="D26" s="136">
        <v>6990000</v>
      </c>
      <c r="E26" s="140">
        <v>7390000</v>
      </c>
      <c r="F26" s="134">
        <v>7690000</v>
      </c>
      <c r="G26" s="124">
        <v>7490000</v>
      </c>
      <c r="H26" s="154"/>
      <c r="M26" s="149">
        <f>IFERROR(C26-W11Q2FY26!C26,"OOS")</f>
        <v>400000</v>
      </c>
      <c r="N26" s="147" t="str">
        <f t="shared" si="0"/>
        <v>AW SE 3 (44mm GPS) tăng 400K = 7.690K</v>
      </c>
      <c r="O26" s="150">
        <f>IFERROR(D26-W11Q2FY26!D26,"OOS")</f>
        <v>0</v>
      </c>
      <c r="P26" s="147" t="str">
        <f t="shared" si="1"/>
        <v/>
      </c>
      <c r="Q26" s="150">
        <f>IFERROR(E26-W11Q2FY26!E26,"OOS")</f>
        <v>400000</v>
      </c>
      <c r="R26" s="147" t="str">
        <f t="shared" si="2"/>
        <v>AW SE 3 (44mm GPS) tăng 400K = 7.390K</v>
      </c>
      <c r="S26" s="150">
        <f>IFERROR(F26-W11Q2FY26!F26,"OOS")</f>
        <v>600000</v>
      </c>
      <c r="T26" s="147" t="str">
        <f t="shared" si="3"/>
        <v>AW SE 3 (44mm GPS) tăng 600K = 7.690K</v>
      </c>
      <c r="U26" s="150">
        <f>IFERROR(G26-W11Q2FY26!G26,"OOS")</f>
        <v>300000</v>
      </c>
      <c r="V26" s="147" t="str">
        <f t="shared" si="4"/>
        <v>AW SE 3 (44mm GPS) tăng 300K = 7.490K</v>
      </c>
    </row>
    <row r="27" spans="1:25" x14ac:dyDescent="0.2">
      <c r="A27" t="s">
        <v>156</v>
      </c>
      <c r="B27" s="25"/>
      <c r="C27" s="141">
        <v>9190000</v>
      </c>
      <c r="D27" s="141">
        <v>9190000</v>
      </c>
      <c r="E27" s="140">
        <v>8990000</v>
      </c>
      <c r="F27" s="134">
        <v>9190000</v>
      </c>
      <c r="G27" s="124">
        <v>8790000</v>
      </c>
      <c r="H27" s="154"/>
      <c r="M27" s="149">
        <f>IFERROR(C27-W11Q2FY26!C27,"OOS")</f>
        <v>400000</v>
      </c>
      <c r="N27" s="147" t="str">
        <f t="shared" si="0"/>
        <v>AW SE 3 (44mm LTE) tăng 400K = 9.190K</v>
      </c>
      <c r="O27" s="150">
        <f>IFERROR(D27-W11Q2FY26!D27,"OOS")</f>
        <v>700000</v>
      </c>
      <c r="P27" s="147" t="str">
        <f t="shared" si="1"/>
        <v>AW SE 3 (44mm LTE) tăng 700K = 9.190K</v>
      </c>
      <c r="Q27" s="150">
        <f>IFERROR(E27-W11Q2FY26!E27,"OOS")</f>
        <v>400000</v>
      </c>
      <c r="R27" s="147" t="str">
        <f t="shared" si="2"/>
        <v>AW SE 3 (44mm LTE) tăng 400K = 8.990K</v>
      </c>
      <c r="S27" s="150">
        <f>IFERROR(F27-W11Q2FY26!F27,"OOS")</f>
        <v>500000</v>
      </c>
      <c r="T27" s="147" t="str">
        <f t="shared" si="3"/>
        <v>AW SE 3 (44mm LTE) tăng 500K = 9.190K</v>
      </c>
      <c r="U27" s="150">
        <f>IFERROR(G27-W11Q2FY26!G27,"OOS")</f>
        <v>100000</v>
      </c>
      <c r="V27" s="147" t="str">
        <f t="shared" si="4"/>
        <v>AW SE 3 (44mm LTE) tăng 100K = 8.790K</v>
      </c>
    </row>
    <row r="28" spans="1:25" x14ac:dyDescent="0.2">
      <c r="A28" t="s">
        <v>157</v>
      </c>
      <c r="B28" s="3"/>
      <c r="C28" s="141">
        <v>11190000</v>
      </c>
      <c r="D28" s="141">
        <v>11190000</v>
      </c>
      <c r="E28" s="140">
        <v>10690000</v>
      </c>
      <c r="F28" s="134">
        <v>11190000</v>
      </c>
      <c r="G28" s="124">
        <v>10990000</v>
      </c>
      <c r="H28" s="154"/>
      <c r="M28" s="149">
        <f>IFERROR(C28-W11Q2FY26!C28,"OOS")</f>
        <v>2000000</v>
      </c>
      <c r="N28" s="147" t="str">
        <f t="shared" si="0"/>
        <v>AW S11 (42mm GPS) tăng 2000K = 11.190K</v>
      </c>
      <c r="O28" s="150">
        <f>IFERROR(D28-W11Q2FY26!D28,"OOS")</f>
        <v>2000000</v>
      </c>
      <c r="P28" s="147" t="str">
        <f t="shared" si="1"/>
        <v>AW S11 (42mm GPS) tăng 2000K = 11.190K</v>
      </c>
      <c r="Q28" s="150">
        <f>IFERROR(E28-W11Q2FY26!E28,"OOS")</f>
        <v>1700000</v>
      </c>
      <c r="R28" s="147" t="str">
        <f t="shared" si="2"/>
        <v>AW S11 (42mm GPS) tăng 1700K = 10.690K</v>
      </c>
      <c r="S28" s="150">
        <f>IFERROR(F28-W11Q2FY26!F28,"OOS")</f>
        <v>2200000</v>
      </c>
      <c r="T28" s="147" t="str">
        <f t="shared" si="3"/>
        <v>AW S11 (42mm GPS) tăng 2200K = 11.190K</v>
      </c>
      <c r="U28" s="150">
        <f>IFERROR(G28-W11Q2FY26!G28,"OOS")</f>
        <v>2000000</v>
      </c>
      <c r="V28" s="147" t="str">
        <f t="shared" si="4"/>
        <v>AW S11 (42mm GPS) tăng 2000K = 10.990K</v>
      </c>
    </row>
    <row r="29" spans="1:25" x14ac:dyDescent="0.2">
      <c r="A29" t="s">
        <v>158</v>
      </c>
      <c r="B29" s="3"/>
      <c r="C29" s="141">
        <v>14090000</v>
      </c>
      <c r="D29" s="141">
        <v>14090000</v>
      </c>
      <c r="E29" s="140">
        <v>13990000</v>
      </c>
      <c r="F29" s="134">
        <v>14090000</v>
      </c>
      <c r="G29" s="124">
        <v>13990000</v>
      </c>
      <c r="H29" s="154"/>
      <c r="M29" s="149">
        <f>IFERROR(C29-W11Q2FY26!C29,"OOS")</f>
        <v>2000000</v>
      </c>
      <c r="N29" s="147" t="str">
        <f t="shared" si="0"/>
        <v>AW S11 (42mm CEL) tăng 2000K = 14.090K</v>
      </c>
      <c r="O29" s="150">
        <f>IFERROR(D29-W11Q2FY26!D29,"OOS")</f>
        <v>2100000</v>
      </c>
      <c r="P29" s="147" t="str">
        <f t="shared" si="1"/>
        <v>AW S11 (42mm CEL) tăng 2100K = 14.090K</v>
      </c>
      <c r="Q29" s="150">
        <f>IFERROR(E29-W11Q2FY26!E29,"OOS")</f>
        <v>2000000</v>
      </c>
      <c r="R29" s="147" t="str">
        <f t="shared" si="2"/>
        <v>AW S11 (42mm CEL) tăng 2000K = 13.990K</v>
      </c>
      <c r="S29" s="150">
        <f>IFERROR(F29-W11Q2FY26!F29,"OOS")</f>
        <v>2000000</v>
      </c>
      <c r="T29" s="147" t="str">
        <f t="shared" si="3"/>
        <v>AW S11 (42mm CEL) tăng 2000K = 14.090K</v>
      </c>
      <c r="U29" s="150">
        <f>IFERROR(G29-W11Q2FY26!G29,"OOS")</f>
        <v>2000000</v>
      </c>
      <c r="V29" s="147" t="str">
        <f t="shared" si="4"/>
        <v>AW S11 (42mm CEL) tăng 2000K = 13.990K</v>
      </c>
    </row>
    <row r="30" spans="1:25" x14ac:dyDescent="0.2">
      <c r="A30" t="s">
        <v>159</v>
      </c>
      <c r="B30" s="3"/>
      <c r="C30" s="141">
        <v>11990000</v>
      </c>
      <c r="D30" s="136">
        <v>11990000</v>
      </c>
      <c r="E30" s="140">
        <v>11490000</v>
      </c>
      <c r="F30" s="134">
        <v>11990000</v>
      </c>
      <c r="G30" s="112">
        <v>11890000</v>
      </c>
      <c r="H30" s="154"/>
      <c r="M30" s="149">
        <f>IFERROR(C30-W11Q2FY26!C30,"OOS")</f>
        <v>2000000</v>
      </c>
      <c r="N30" s="147" t="str">
        <f t="shared" si="0"/>
        <v>AW S11 (46mm GPS) tăng 2000K = 11.990K</v>
      </c>
      <c r="O30" s="150">
        <f>IFERROR(D30-W11Q2FY26!D30,"OOS")</f>
        <v>2000000</v>
      </c>
      <c r="P30" s="147" t="str">
        <f t="shared" si="1"/>
        <v>AW S11 (46mm GPS) tăng 2000K = 11.990K</v>
      </c>
      <c r="Q30" s="150">
        <f>IFERROR(E30-W11Q2FY26!E30,"OOS")</f>
        <v>1800000</v>
      </c>
      <c r="R30" s="147" t="str">
        <f t="shared" si="2"/>
        <v>AW S11 (46mm GPS) tăng 1800K = 11.490K</v>
      </c>
      <c r="S30" s="150">
        <f>IFERROR(F30-W11Q2FY26!F30,"OOS")</f>
        <v>2200000</v>
      </c>
      <c r="T30" s="147" t="str">
        <f t="shared" si="3"/>
        <v>AW S11 (46mm GPS) tăng 2200K = 11.990K</v>
      </c>
      <c r="U30" s="150">
        <f>IFERROR(G30-W11Q2FY26!G30,"OOS")</f>
        <v>1900000</v>
      </c>
      <c r="V30" s="147" t="str">
        <f t="shared" si="4"/>
        <v>AW S11 (46mm GPS) tăng 1900K = 11.890K</v>
      </c>
    </row>
    <row r="31" spans="1:25" x14ac:dyDescent="0.2">
      <c r="A31" t="s">
        <v>160</v>
      </c>
      <c r="B31" s="3"/>
      <c r="C31" s="136" t="s">
        <v>31</v>
      </c>
      <c r="D31" s="141">
        <v>14990000</v>
      </c>
      <c r="E31" s="140">
        <v>14490000</v>
      </c>
      <c r="F31" s="134">
        <v>14990000</v>
      </c>
      <c r="G31" s="112">
        <v>14890000</v>
      </c>
      <c r="H31" s="154"/>
      <c r="M31" s="149" t="str">
        <f>IFERROR(C31-W11Q2FY26!C31,"OOS")</f>
        <v>OOS</v>
      </c>
      <c r="N31" s="147" t="e">
        <f t="shared" si="0"/>
        <v>#VALUE!</v>
      </c>
      <c r="O31" s="150">
        <f>IFERROR(D31-W11Q2FY26!D31,"OOS")</f>
        <v>2500000</v>
      </c>
      <c r="P31" s="147" t="str">
        <f t="shared" si="1"/>
        <v>AW S11 (46mm CEL) tăng 2500K = 14.990K</v>
      </c>
      <c r="Q31" s="150">
        <f>IFERROR(E31-W11Q2FY26!E31,"OOS")</f>
        <v>2000000</v>
      </c>
      <c r="R31" s="147" t="str">
        <f t="shared" si="2"/>
        <v>AW S11 (46mm CEL) tăng 2000K = 14.490K</v>
      </c>
      <c r="S31" s="150">
        <f>IFERROR(F31-W11Q2FY26!F31,"OOS")</f>
        <v>2100000</v>
      </c>
      <c r="T31" s="147" t="str">
        <f t="shared" si="3"/>
        <v>AW S11 (46mm CEL) tăng 2100K = 14.990K</v>
      </c>
      <c r="U31" s="150">
        <f>IFERROR(G31-W11Q2FY26!G31,"OOS")</f>
        <v>1900000</v>
      </c>
      <c r="V31" s="147" t="str">
        <f t="shared" si="4"/>
        <v>AW S11 (46mm CEL) tăng 1900K = 14.890K</v>
      </c>
    </row>
    <row r="32" spans="1:25" x14ac:dyDescent="0.2">
      <c r="A32" t="s">
        <v>161</v>
      </c>
      <c r="B32" s="25"/>
      <c r="C32" s="136">
        <v>23490000</v>
      </c>
      <c r="D32" s="136">
        <v>22990000</v>
      </c>
      <c r="E32" s="113">
        <v>22490000</v>
      </c>
      <c r="F32" s="133">
        <v>23190000</v>
      </c>
      <c r="G32" s="111">
        <v>22990000</v>
      </c>
      <c r="H32" s="154"/>
      <c r="M32" s="149">
        <f>IFERROR(C32-W11Q2FY26!C32,"OOS")</f>
        <v>0</v>
      </c>
      <c r="N32" s="147" t="str">
        <f t="shared" si="0"/>
        <v/>
      </c>
      <c r="O32" s="150">
        <f>IFERROR(D32-W11Q2FY26!D32,"OOS")</f>
        <v>0</v>
      </c>
      <c r="P32" s="147" t="str">
        <f t="shared" si="1"/>
        <v/>
      </c>
      <c r="Q32" s="150">
        <f>IFERROR(E32-W11Q2FY26!E32,"OOS")</f>
        <v>0</v>
      </c>
      <c r="R32" s="147" t="str">
        <f t="shared" si="2"/>
        <v/>
      </c>
      <c r="S32" s="150">
        <f>IFERROR(F32-W11Q2FY26!F32,"OOS")</f>
        <v>200000</v>
      </c>
      <c r="T32" s="147" t="str">
        <f t="shared" si="3"/>
        <v>AW Ultra 3 (49mm) tăng 200K = 23.190K</v>
      </c>
      <c r="U32" s="150">
        <f>IFERROR(G32-W11Q2FY26!G32,"OOS")</f>
        <v>0</v>
      </c>
      <c r="V32" s="147" t="str">
        <f t="shared" si="4"/>
        <v/>
      </c>
    </row>
    <row r="33" spans="1:22" x14ac:dyDescent="0.2">
      <c r="A33" t="s">
        <v>120</v>
      </c>
      <c r="B33" s="3"/>
      <c r="C33" s="141">
        <v>5190000</v>
      </c>
      <c r="D33" s="136" t="s">
        <v>31</v>
      </c>
      <c r="E33" s="131" t="s">
        <v>31</v>
      </c>
      <c r="F33" s="134">
        <v>5190000</v>
      </c>
      <c r="G33" s="111">
        <v>5590000</v>
      </c>
      <c r="H33" s="154"/>
      <c r="M33" s="149">
        <f>IFERROR(C33-W11Q2FY26!C33,"OOS")</f>
        <v>200000</v>
      </c>
      <c r="N33" s="147" t="str">
        <f t="shared" si="0"/>
        <v>AirPods Pro 2 - 2023 (C-Type) tăng 200K = 5.190K</v>
      </c>
      <c r="O33" s="150" t="str">
        <f>IFERROR(D33-W11Q2FY26!D33,"OOS")</f>
        <v>OOS</v>
      </c>
      <c r="P33" s="147" t="e">
        <f t="shared" si="1"/>
        <v>#VALUE!</v>
      </c>
      <c r="Q33" s="150" t="str">
        <f>IFERROR(E33-W11Q2FY26!E33,"OOS")</f>
        <v>OOS</v>
      </c>
      <c r="R33" s="147" t="e">
        <f t="shared" si="2"/>
        <v>#VALUE!</v>
      </c>
      <c r="S33" s="150">
        <f>IFERROR(F33-W11Q2FY26!F33,"OOS")</f>
        <v>200000</v>
      </c>
      <c r="T33" s="147" t="str">
        <f t="shared" si="3"/>
        <v>AirPods Pro 2 - 2023 (C-Type) tăng 200K = 5.190K</v>
      </c>
      <c r="U33" s="150">
        <f>IFERROR(G33-W11Q2FY26!G33,"OOS")</f>
        <v>0</v>
      </c>
      <c r="V33" s="147" t="str">
        <f t="shared" si="4"/>
        <v/>
      </c>
    </row>
    <row r="34" spans="1:22" x14ac:dyDescent="0.2">
      <c r="A34" t="s">
        <v>162</v>
      </c>
      <c r="B34" s="3"/>
      <c r="C34" s="141">
        <v>4690000</v>
      </c>
      <c r="D34" s="141">
        <v>4590000</v>
      </c>
      <c r="E34" s="155">
        <v>4290000</v>
      </c>
      <c r="F34" s="134">
        <v>4650000</v>
      </c>
      <c r="G34" s="112">
        <v>4390000</v>
      </c>
      <c r="H34" s="154"/>
      <c r="M34" s="149">
        <f>IFERROR(C34-W11Q2FY26!C34,"OOS")</f>
        <v>300000</v>
      </c>
      <c r="N34" s="147" t="str">
        <f t="shared" si="0"/>
        <v>AirPods 4 ANC tăng 300K = 4.690K</v>
      </c>
      <c r="O34" s="150">
        <f>IFERROR(D34-W11Q2FY26!D34,"OOS")</f>
        <v>300000</v>
      </c>
      <c r="P34" s="147" t="str">
        <f t="shared" si="1"/>
        <v>AirPods 4 ANC tăng 300K = 4.590K</v>
      </c>
      <c r="Q34" s="150">
        <f>IFERROR(E34-W11Q2FY26!E34,"OOS")</f>
        <v>-100000</v>
      </c>
      <c r="R34" s="147" t="str">
        <f t="shared" si="2"/>
        <v>AirPods 4 ANC giảm 100K = 4.290K</v>
      </c>
      <c r="S34" s="150">
        <f>IFERROR(F34-W11Q2FY26!F34,"OOS")</f>
        <v>260000</v>
      </c>
      <c r="T34" s="147" t="str">
        <f t="shared" si="3"/>
        <v>AirPods 4 ANC tăng 260K = 4.650K</v>
      </c>
      <c r="U34" s="150">
        <f>IFERROR(G34-W11Q2FY26!G34,"OOS")</f>
        <v>100000</v>
      </c>
      <c r="V34" s="147" t="str">
        <f t="shared" si="4"/>
        <v>AirPods 4 ANC tăng 100K = 4.390K</v>
      </c>
    </row>
    <row r="35" spans="1:22" x14ac:dyDescent="0.2">
      <c r="A35" t="s">
        <v>163</v>
      </c>
      <c r="B35" s="3"/>
      <c r="C35" s="141">
        <v>3490000</v>
      </c>
      <c r="D35" s="141">
        <v>3490000</v>
      </c>
      <c r="E35" s="155">
        <v>3290000</v>
      </c>
      <c r="F35" s="134">
        <v>3490000</v>
      </c>
      <c r="G35" s="124">
        <v>3290000</v>
      </c>
      <c r="H35" s="154"/>
      <c r="M35" s="149">
        <f>IFERROR(C35-W11Q2FY26!C35,"OOS")</f>
        <v>500000</v>
      </c>
      <c r="N35" s="147" t="str">
        <f t="shared" si="0"/>
        <v>AirPods 4 with charging case tăng 500K = 3.490K</v>
      </c>
      <c r="O35" s="150">
        <f>IFERROR(D35-W11Q2FY26!D35,"OOS")</f>
        <v>700000</v>
      </c>
      <c r="P35" s="147" t="str">
        <f t="shared" si="1"/>
        <v>AirPods 4 with charging case tăng 700K = 3.490K</v>
      </c>
      <c r="Q35" s="150">
        <f>IFERROR(E35-W11Q2FY26!E35,"OOS")</f>
        <v>300000</v>
      </c>
      <c r="R35" s="147" t="str">
        <f t="shared" si="2"/>
        <v>AirPods 4 with charging case tăng 300K = 3.290K</v>
      </c>
      <c r="S35" s="150">
        <f>IFERROR(F35-W11Q2FY26!F35,"OOS")</f>
        <v>500000</v>
      </c>
      <c r="T35" s="147" t="str">
        <f t="shared" si="3"/>
        <v>AirPods 4 with charging case tăng 500K = 3.490K</v>
      </c>
      <c r="U35" s="150">
        <f>IFERROR(G35-W11Q2FY26!G35,"OOS")</f>
        <v>300000</v>
      </c>
      <c r="V35" s="147" t="str">
        <f t="shared" si="4"/>
        <v>AirPods 4 with charging case tăng 300K = 3.290K</v>
      </c>
    </row>
    <row r="36" spans="1:22" x14ac:dyDescent="0.2">
      <c r="A36" t="s">
        <v>164</v>
      </c>
      <c r="B36" s="3"/>
      <c r="C36" s="141">
        <v>6590000</v>
      </c>
      <c r="D36" s="141">
        <v>6590000</v>
      </c>
      <c r="E36" s="135">
        <v>6290000</v>
      </c>
      <c r="F36" s="134">
        <v>6590000</v>
      </c>
      <c r="G36" s="113">
        <v>6390000</v>
      </c>
      <c r="H36" s="154"/>
      <c r="M36" s="149">
        <f>IFERROR(C36-W11Q2FY26!C36,"OOS")</f>
        <v>200000</v>
      </c>
      <c r="N36" s="147" t="str">
        <f t="shared" si="0"/>
        <v>AirPods Pro 3 tăng 200K = 6.590K</v>
      </c>
      <c r="O36" s="150">
        <f>IFERROR(D36-W11Q2FY26!D36,"OOS")</f>
        <v>300000</v>
      </c>
      <c r="P36" s="147" t="str">
        <f t="shared" si="1"/>
        <v>AirPods Pro 3 tăng 300K = 6.590K</v>
      </c>
      <c r="Q36" s="150">
        <f>IFERROR(E36-W11Q2FY26!E36,"OOS")</f>
        <v>0</v>
      </c>
      <c r="R36" s="147" t="str">
        <f t="shared" si="2"/>
        <v/>
      </c>
      <c r="S36" s="150">
        <f>IFERROR(F36-W11Q2FY26!F36,"OOS")</f>
        <v>200000</v>
      </c>
      <c r="T36" s="147" t="str">
        <f t="shared" si="3"/>
        <v>AirPods Pro 3 tăng 200K = 6.590K</v>
      </c>
      <c r="U36" s="150">
        <f>IFERROR(G36-W11Q2FY26!G36,"OOS")</f>
        <v>0</v>
      </c>
      <c r="V36" s="147" t="str">
        <f t="shared" si="4"/>
        <v/>
      </c>
    </row>
    <row r="37" spans="1:22" x14ac:dyDescent="0.2">
      <c r="A37" t="s">
        <v>165</v>
      </c>
      <c r="B37" s="25"/>
      <c r="C37" s="136">
        <v>19990000</v>
      </c>
      <c r="D37" s="136">
        <v>19990000</v>
      </c>
      <c r="E37" s="143"/>
      <c r="F37" s="134">
        <v>19990000</v>
      </c>
      <c r="G37" s="111">
        <v>18990000</v>
      </c>
      <c r="H37" s="154"/>
      <c r="M37" s="149">
        <f>IFERROR(C37-W11Q2FY26!C37,"OOS")</f>
        <v>0</v>
      </c>
      <c r="N37" s="147" t="str">
        <f t="shared" si="0"/>
        <v/>
      </c>
      <c r="O37" s="150">
        <f>IFERROR(D37-W11Q2FY26!D37,"OOS")</f>
        <v>0</v>
      </c>
      <c r="P37" s="147" t="str">
        <f t="shared" si="1"/>
        <v/>
      </c>
      <c r="Q37" s="150">
        <f>IFERROR(E37-W11Q2FY26!E37,"OOS")</f>
        <v>0</v>
      </c>
      <c r="R37" s="147" t="str">
        <f t="shared" si="2"/>
        <v/>
      </c>
      <c r="S37" s="150">
        <f>IFERROR(F37-W11Q2FY26!F37,"OOS")</f>
        <v>-200000</v>
      </c>
      <c r="T37" s="147" t="str">
        <f t="shared" si="3"/>
        <v>MacBook Air 13" M2 16/256GB giảm 200K = 19.990K</v>
      </c>
      <c r="U37" s="150">
        <f>IFERROR(G37-W11Q2FY26!G37,"OOS")</f>
        <v>0</v>
      </c>
      <c r="V37" s="147" t="str">
        <f t="shared" si="4"/>
        <v/>
      </c>
    </row>
    <row r="38" spans="1:22" x14ac:dyDescent="0.2">
      <c r="A38" t="s">
        <v>259</v>
      </c>
      <c r="B38" s="25"/>
      <c r="C38" s="136">
        <v>29990000</v>
      </c>
      <c r="D38" s="136">
        <v>29990000</v>
      </c>
      <c r="E38" s="143"/>
      <c r="F38" s="111">
        <v>29990000</v>
      </c>
      <c r="G38" s="111">
        <v>29990000</v>
      </c>
      <c r="H38" s="154"/>
      <c r="M38" s="149">
        <f>IFERROR(C38-W11Q2FY26!C38,"OOS")</f>
        <v>0</v>
      </c>
      <c r="N38" s="147" t="str">
        <f t="shared" si="0"/>
        <v/>
      </c>
      <c r="O38" s="150">
        <f>IFERROR(D38-W11Q2FY26!D38,"OOS")</f>
        <v>0</v>
      </c>
      <c r="P38" s="147" t="str">
        <f t="shared" si="1"/>
        <v/>
      </c>
      <c r="Q38" s="150">
        <f>IFERROR(E38-W11Q2FY26!E38,"OOS")</f>
        <v>0</v>
      </c>
      <c r="R38" s="147" t="str">
        <f t="shared" si="2"/>
        <v/>
      </c>
      <c r="S38" s="150">
        <f>IFERROR(F38-W11Q2FY26!F38,"OOS")</f>
        <v>0</v>
      </c>
      <c r="T38" s="147" t="str">
        <f t="shared" si="3"/>
        <v/>
      </c>
      <c r="U38" s="150">
        <f>IFERROR(G38-W11Q2FY26!G38,"OOS")</f>
        <v>0</v>
      </c>
      <c r="V38" s="147" t="str">
        <f t="shared" si="4"/>
        <v/>
      </c>
    </row>
    <row r="39" spans="1:22" x14ac:dyDescent="0.2">
      <c r="A39" t="s">
        <v>260</v>
      </c>
      <c r="B39" s="25"/>
      <c r="C39" s="136">
        <v>16490000</v>
      </c>
      <c r="D39" s="136">
        <v>16490000</v>
      </c>
      <c r="E39" s="143"/>
      <c r="F39" s="111">
        <v>16490000</v>
      </c>
      <c r="G39" s="111">
        <v>16499000</v>
      </c>
      <c r="H39" s="154"/>
      <c r="M39" s="149">
        <f>IFERROR(C39-W11Q2FY26!C39,"OOS")</f>
        <v>0</v>
      </c>
      <c r="N39" s="147" t="str">
        <f t="shared" si="0"/>
        <v/>
      </c>
      <c r="O39" s="150">
        <f>IFERROR(D39-W11Q2FY26!D39,"OOS")</f>
        <v>0</v>
      </c>
      <c r="P39" s="147" t="str">
        <f t="shared" si="1"/>
        <v/>
      </c>
      <c r="Q39" s="150">
        <f>IFERROR(E39-W11Q2FY26!E39,"OOS")</f>
        <v>0</v>
      </c>
      <c r="R39" s="147" t="str">
        <f t="shared" si="2"/>
        <v/>
      </c>
      <c r="S39" s="150">
        <f>IFERROR(F39-W11Q2FY26!F39,"OOS")</f>
        <v>0</v>
      </c>
      <c r="T39" s="147" t="str">
        <f t="shared" si="3"/>
        <v/>
      </c>
      <c r="U39" s="150">
        <f>IFERROR(G39-W11Q2FY26!G39,"OOS")</f>
        <v>0</v>
      </c>
      <c r="V39" s="147" t="str">
        <f t="shared" si="4"/>
        <v/>
      </c>
    </row>
    <row r="40" spans="1:22" x14ac:dyDescent="0.2">
      <c r="A40" t="s">
        <v>166</v>
      </c>
      <c r="B40" s="3"/>
      <c r="C40" s="141">
        <v>24990000</v>
      </c>
      <c r="D40" s="141">
        <v>24590000</v>
      </c>
      <c r="E40" s="143"/>
      <c r="F40" s="134">
        <v>24990000</v>
      </c>
      <c r="G40" s="112">
        <v>24590000</v>
      </c>
      <c r="H40" s="154"/>
      <c r="M40" s="149">
        <f>IFERROR(C40-W11Q2FY26!C40,"OOS")</f>
        <v>400000</v>
      </c>
      <c r="N40" s="147" t="str">
        <f t="shared" si="0"/>
        <v>MacBook Air 13" M4 16/256GB tăng 400K = 24.990K</v>
      </c>
      <c r="O40" s="150">
        <f>IFERROR(D40-W11Q2FY26!D40,"OOS")</f>
        <v>-600000</v>
      </c>
      <c r="P40" s="147" t="str">
        <f t="shared" si="1"/>
        <v>MacBook Air 13" M4 16/256GB giảm 600K = 24.590K</v>
      </c>
      <c r="Q40" s="150">
        <f>IFERROR(E40-W11Q2FY26!E40,"OOS")</f>
        <v>0</v>
      </c>
      <c r="R40" s="147" t="str">
        <f t="shared" si="2"/>
        <v/>
      </c>
      <c r="S40" s="150">
        <f>IFERROR(F40-W11Q2FY26!F40,"OOS")</f>
        <v>-200000</v>
      </c>
      <c r="T40" s="147" t="str">
        <f t="shared" si="3"/>
        <v>MacBook Air 13" M4 16/256GB giảm 200K = 24.990K</v>
      </c>
      <c r="U40" s="150">
        <f>IFERROR(G40-W11Q2FY26!G40,"OOS")</f>
        <v>-100000</v>
      </c>
      <c r="V40" s="147" t="str">
        <f t="shared" si="4"/>
        <v>MacBook Air 13" M4 16/256GB giảm 100K = 24.590K</v>
      </c>
    </row>
    <row r="41" spans="1:22" x14ac:dyDescent="0.2">
      <c r="A41" t="s">
        <v>167</v>
      </c>
      <c r="B41" s="25"/>
      <c r="C41" s="136">
        <v>29990000</v>
      </c>
      <c r="D41" s="136">
        <v>29990000</v>
      </c>
      <c r="E41" s="143"/>
      <c r="F41" s="133">
        <v>29990000</v>
      </c>
      <c r="G41" s="111">
        <v>28990000</v>
      </c>
      <c r="H41" s="154"/>
      <c r="M41" s="149">
        <f>IFERROR(C41-W11Q2FY26!C41,"OOS")</f>
        <v>0</v>
      </c>
      <c r="N41" s="147" t="str">
        <f t="shared" si="0"/>
        <v/>
      </c>
      <c r="O41" s="150">
        <f>IFERROR(D41-W11Q2FY26!D41,"OOS")</f>
        <v>0</v>
      </c>
      <c r="P41" s="147" t="str">
        <f t="shared" si="1"/>
        <v/>
      </c>
      <c r="Q41" s="150">
        <f>IFERROR(E41-W11Q2FY26!E41,"OOS")</f>
        <v>0</v>
      </c>
      <c r="R41" s="147" t="str">
        <f t="shared" si="2"/>
        <v/>
      </c>
      <c r="S41" s="150">
        <f>IFERROR(F41-W11Q2FY26!F41,"OOS")</f>
        <v>0</v>
      </c>
      <c r="T41" s="147" t="str">
        <f t="shared" si="3"/>
        <v/>
      </c>
      <c r="U41" s="150">
        <f>IFERROR(G41-W11Q2FY26!G41,"OOS")</f>
        <v>0</v>
      </c>
      <c r="V41" s="147" t="str">
        <f t="shared" si="4"/>
        <v/>
      </c>
    </row>
    <row r="42" spans="1:22" x14ac:dyDescent="0.2">
      <c r="A42" t="s">
        <v>168</v>
      </c>
      <c r="B42" s="25"/>
      <c r="C42" s="136" t="s">
        <v>31</v>
      </c>
      <c r="D42" s="136" t="s">
        <v>31</v>
      </c>
      <c r="E42" s="143"/>
      <c r="F42" s="133">
        <v>38590000</v>
      </c>
      <c r="G42" s="111">
        <v>38390000</v>
      </c>
      <c r="H42" s="154"/>
      <c r="M42" s="149" t="str">
        <f>IFERROR(C42-W11Q2FY26!C42,"OOS")</f>
        <v>OOS</v>
      </c>
      <c r="N42" s="147" t="e">
        <f t="shared" si="0"/>
        <v>#VALUE!</v>
      </c>
      <c r="O42" s="150" t="str">
        <f>IFERROR(D42-W11Q2FY26!D42,"OOS")</f>
        <v>OOS</v>
      </c>
      <c r="P42" s="147" t="e">
        <f t="shared" si="1"/>
        <v>#VALUE!</v>
      </c>
      <c r="Q42" s="150">
        <f>IFERROR(E42-W11Q2FY26!E42,"OOS")</f>
        <v>0</v>
      </c>
      <c r="R42" s="147" t="str">
        <f t="shared" si="2"/>
        <v/>
      </c>
      <c r="S42" s="150">
        <f>IFERROR(F42-W11Q2FY26!F42,"OOS")</f>
        <v>0</v>
      </c>
      <c r="T42" s="147" t="str">
        <f t="shared" si="3"/>
        <v/>
      </c>
      <c r="U42" s="150">
        <f>IFERROR(G42-W11Q2FY26!G42,"OOS")</f>
        <v>0</v>
      </c>
      <c r="V42" s="147" t="str">
        <f t="shared" si="4"/>
        <v/>
      </c>
    </row>
    <row r="43" spans="1:22" x14ac:dyDescent="0.2">
      <c r="A43" t="s">
        <v>169</v>
      </c>
      <c r="B43" s="25"/>
      <c r="C43" s="136">
        <v>41990000</v>
      </c>
      <c r="D43" s="141">
        <v>41490000</v>
      </c>
      <c r="E43" s="143"/>
      <c r="F43" s="133">
        <v>41490000</v>
      </c>
      <c r="G43" s="112">
        <v>40690000</v>
      </c>
      <c r="H43" s="154"/>
      <c r="M43" s="149">
        <f>IFERROR(C43-W11Q2FY26!C43,"OOS")</f>
        <v>0</v>
      </c>
      <c r="N43" s="147" t="str">
        <f t="shared" si="0"/>
        <v/>
      </c>
      <c r="O43" s="150">
        <f>IFERROR(D43-W11Q2FY26!D43,"OOS")</f>
        <v>500000</v>
      </c>
      <c r="P43" s="147" t="str">
        <f t="shared" si="1"/>
        <v>MacBook Pro 14" M5 16/512GB tăng 500K = 41.490K</v>
      </c>
      <c r="Q43" s="150">
        <f>IFERROR(E43-W11Q2FY26!E43,"OOS")</f>
        <v>0</v>
      </c>
      <c r="R43" s="147" t="str">
        <f t="shared" si="2"/>
        <v/>
      </c>
      <c r="S43" s="150">
        <f>IFERROR(F43-W11Q2FY26!F43,"OOS")</f>
        <v>0</v>
      </c>
      <c r="T43" s="147" t="str">
        <f t="shared" si="3"/>
        <v/>
      </c>
      <c r="U43" s="150">
        <f>IFERROR(G43-W11Q2FY26!G43,"OOS")</f>
        <v>-1000000</v>
      </c>
      <c r="V43" s="147" t="str">
        <f t="shared" si="4"/>
        <v>MacBook Pro 14" M5 16/512GB giảm 1000K = 40.690K</v>
      </c>
    </row>
    <row r="44" spans="1:22" x14ac:dyDescent="0.2">
      <c r="A44" t="s">
        <v>170</v>
      </c>
      <c r="B44" s="25"/>
      <c r="C44" s="136" t="s">
        <v>31</v>
      </c>
      <c r="D44" s="141">
        <v>62990000</v>
      </c>
      <c r="E44" s="143"/>
      <c r="F44" s="133">
        <v>62990000</v>
      </c>
      <c r="G44" s="111">
        <v>63990000</v>
      </c>
      <c r="H44" s="154"/>
      <c r="M44" s="149" t="str">
        <f>IFERROR(C44-W11Q2FY26!C44,"OOS")</f>
        <v>OOS</v>
      </c>
      <c r="N44" s="147" t="e">
        <f t="shared" si="0"/>
        <v>#VALUE!</v>
      </c>
      <c r="O44" s="150">
        <f>IFERROR(D44-W11Q2FY26!D44,"OOS")</f>
        <v>-1000000</v>
      </c>
      <c r="P44" s="147" t="str">
        <f t="shared" si="1"/>
        <v>MacBook Pro 16" M4 24/512GB giảm 1000K = 62.990K</v>
      </c>
      <c r="Q44" s="150">
        <f>IFERROR(E44-W11Q2FY26!E44,"OOS")</f>
        <v>0</v>
      </c>
      <c r="R44" s="147" t="str">
        <f t="shared" si="2"/>
        <v/>
      </c>
      <c r="S44" s="150">
        <f>IFERROR(F44-W11Q2FY26!F44,"OOS")</f>
        <v>0</v>
      </c>
      <c r="T44" s="147" t="str">
        <f t="shared" si="3"/>
        <v/>
      </c>
      <c r="U44" s="150">
        <f>IFERROR(G44-W11Q2FY26!G44,"OOS")</f>
        <v>0</v>
      </c>
      <c r="V44" s="147" t="str">
        <f t="shared" si="4"/>
        <v/>
      </c>
    </row>
    <row r="45" spans="1:22" x14ac:dyDescent="0.2">
      <c r="C45" s="125"/>
      <c r="D45" s="125"/>
    </row>
    <row r="46" spans="1:22" x14ac:dyDescent="0.2">
      <c r="C46" s="125"/>
      <c r="D46" s="125"/>
    </row>
    <row r="47" spans="1:22" x14ac:dyDescent="0.2">
      <c r="C47" s="125"/>
      <c r="D47" s="125"/>
    </row>
    <row r="48" spans="1:22"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row r="155" spans="3:4" x14ac:dyDescent="0.2">
      <c r="C155" s="125"/>
      <c r="D155" s="125"/>
    </row>
    <row r="156" spans="3:4" x14ac:dyDescent="0.2">
      <c r="C156" s="125"/>
      <c r="D156" s="125"/>
    </row>
  </sheetData>
  <conditionalFormatting sqref="E3:E44">
    <cfRule type="expression" dxfId="57" priority="15" stopIfTrue="1">
      <formula>$Q3=0</formula>
    </cfRule>
    <cfRule type="expression" dxfId="56" priority="16" stopIfTrue="1">
      <formula>AND($Q3&lt;&gt;0,$Q3&lt;&gt;"")</formula>
    </cfRule>
  </conditionalFormatting>
  <conditionalFormatting sqref="N2:N44">
    <cfRule type="containsText" dxfId="55" priority="5" operator="containsText" text="Tăng">
      <formula>NOT(ISERROR(SEARCH("Tăng",N2)))</formula>
    </cfRule>
    <cfRule type="containsText" dxfId="54" priority="6" operator="containsText" text="giảm">
      <formula>NOT(ISERROR(SEARCH("giảm",N2)))</formula>
    </cfRule>
  </conditionalFormatting>
  <conditionalFormatting sqref="P2:P44">
    <cfRule type="containsText" dxfId="53" priority="7" operator="containsText" text="Tăng">
      <formula>NOT(ISERROR(SEARCH("Tăng",P2)))</formula>
    </cfRule>
    <cfRule type="containsText" dxfId="52" priority="8" operator="containsText" text="giảm">
      <formula>NOT(ISERROR(SEARCH("giảm",P2)))</formula>
    </cfRule>
  </conditionalFormatting>
  <conditionalFormatting sqref="R2:R44">
    <cfRule type="containsText" dxfId="51" priority="9" operator="containsText" text="Tăng">
      <formula>NOT(ISERROR(SEARCH("Tăng",R2)))</formula>
    </cfRule>
    <cfRule type="containsText" dxfId="50" priority="10" operator="containsText" text="giảm">
      <formula>NOT(ISERROR(SEARCH("giảm",R2)))</formula>
    </cfRule>
  </conditionalFormatting>
  <conditionalFormatting sqref="T2:T44">
    <cfRule type="containsText" dxfId="49" priority="11" operator="containsText" text="Tăng">
      <formula>NOT(ISERROR(SEARCH("Tăng",T2)))</formula>
    </cfRule>
    <cfRule type="containsText" dxfId="48" priority="12" operator="containsText" text="giảm">
      <formula>NOT(ISERROR(SEARCH("giảm",T2)))</formula>
    </cfRule>
  </conditionalFormatting>
  <conditionalFormatting sqref="V2:V44">
    <cfRule type="containsText" dxfId="47" priority="13" operator="containsText" text="Tăng">
      <formula>NOT(ISERROR(SEARCH("Tăng",V2)))</formula>
    </cfRule>
    <cfRule type="containsText" dxfId="46" priority="14"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7392-4461-374D-B234-1A3399E39138}">
  <dimension ref="A1:Y154"/>
  <sheetViews>
    <sheetView showGridLines="0" zoomScale="83" zoomScaleNormal="50" workbookViewId="0">
      <pane xSplit="2" ySplit="1" topLeftCell="D2" activePane="bottomRight" state="frozen"/>
      <selection pane="topRight" activeCell="C1" sqref="C1"/>
      <selection pane="bottomLeft" activeCell="A2" sqref="A2"/>
      <selection pane="bottomRight" activeCell="X39" sqref="X39"/>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11"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x14ac:dyDescent="0.2">
      <c r="A2" t="s">
        <v>258</v>
      </c>
      <c r="B2" s="83"/>
      <c r="C2" s="127">
        <v>17990000</v>
      </c>
      <c r="D2" s="128">
        <v>17790000</v>
      </c>
      <c r="E2" s="129">
        <v>17990000</v>
      </c>
      <c r="F2" s="156">
        <v>17790000</v>
      </c>
      <c r="G2" s="111">
        <v>17790000</v>
      </c>
      <c r="H2" s="154"/>
      <c r="M2" s="149">
        <f>IFERROR(C2-W12Q2FY26!C2,"OOS")</f>
        <v>0</v>
      </c>
      <c r="N2" s="147" t="str">
        <f t="shared" ref="N2:N42" si="0">IF(M2=0,"",$A2 &amp; IF(M2&gt;0," tăng "," giảm ") &amp; TEXT(ABS(M2)/1000,"0") &amp; "K = " &amp; TEXT(C2/1000,"#.##0") &amp; "K")</f>
        <v/>
      </c>
      <c r="O2" s="150">
        <f>IFERROR(D2-W12Q2FY26!D2,"OOS")</f>
        <v>0</v>
      </c>
      <c r="P2" s="147" t="str">
        <f t="shared" ref="P2:P42" si="1">IF(O2=0,"",$A2 &amp; IF(O2&gt;0," tăng "," giảm ") &amp; TEXT(ABS(O2)/1000,"0") &amp; "K = " &amp; TEXT(D2/1000,"#.##0") &amp; "K")</f>
        <v/>
      </c>
      <c r="Q2" s="150">
        <f>IFERROR(E2-W12Q2FY26!E2,"OOS")</f>
        <v>0</v>
      </c>
      <c r="R2" s="147" t="str">
        <f t="shared" ref="R2:R42" si="2">IF(Q2=0,"",$A2 &amp; IF(Q2&gt;0," tăng "," giảm ") &amp; TEXT(ABS(Q2)/1000,"0") &amp; "K = " &amp; TEXT(E2/1000,"#.##0") &amp; "K")</f>
        <v/>
      </c>
      <c r="S2" s="150">
        <f>IFERROR(F2-W12Q2FY26!F2,"OOS")</f>
        <v>-200000</v>
      </c>
      <c r="T2" s="147" t="str">
        <f t="shared" ref="T2:T42" si="3">IF(S2=0,"",$A2 &amp; IF(S2&gt;0," tăng "," giảm ") &amp; TEXT(ABS(S2)/1000,"0") &amp; "K = " &amp; TEXT(F2/1000,"#.##0") &amp; "K")</f>
        <v>iPhone 17e 256GB giảm 200K = 17.790K</v>
      </c>
      <c r="U2" s="150">
        <f>IFERROR(G2-W12Q2FY26!G2,"OOS")</f>
        <v>0</v>
      </c>
      <c r="V2" s="147" t="str">
        <f t="shared" ref="V2:V42" si="4">IF(U2=0,"",$A2 &amp; IF(U2&gt;0," tăng "," giảm ") &amp; TEXT(ABS(U2)/1000,"0") &amp; "K = " &amp; TEXT(G2/1000,"#.##0") &amp; "K")</f>
        <v/>
      </c>
    </row>
    <row r="3" spans="1:22" x14ac:dyDescent="0.2">
      <c r="A3" t="s">
        <v>129</v>
      </c>
      <c r="B3" s="83"/>
      <c r="C3" s="130">
        <v>24990000</v>
      </c>
      <c r="D3" s="128">
        <v>24690000</v>
      </c>
      <c r="E3" s="131">
        <v>24190000</v>
      </c>
      <c r="F3" s="132">
        <v>24190000</v>
      </c>
      <c r="G3" s="111">
        <v>24190000</v>
      </c>
      <c r="H3" s="154"/>
      <c r="M3" s="149">
        <f>IFERROR(C3-W12Q2FY26!C3,"OOS")</f>
        <v>100000</v>
      </c>
      <c r="N3" s="147" t="str">
        <f t="shared" si="0"/>
        <v>iPhone 17  256GB tăng 100K = 24.990K</v>
      </c>
      <c r="O3" s="150">
        <f>IFERROR(D3-W12Q2FY26!D3,"OOS")</f>
        <v>0</v>
      </c>
      <c r="P3" s="147" t="str">
        <f t="shared" si="1"/>
        <v/>
      </c>
      <c r="Q3" s="150">
        <f>IFERROR(E3-W12Q2FY26!E3,"OOS")</f>
        <v>0</v>
      </c>
      <c r="R3" s="147" t="str">
        <f t="shared" si="2"/>
        <v/>
      </c>
      <c r="S3" s="150">
        <f>IFERROR(F3-W12Q2FY26!F3,"OOS")</f>
        <v>-600000</v>
      </c>
      <c r="T3" s="147" t="str">
        <f t="shared" si="3"/>
        <v>iPhone 17  256GB giảm 600K = 24.190K</v>
      </c>
      <c r="U3" s="150">
        <f>IFERROR(G3-W12Q2FY26!G3,"OOS")</f>
        <v>0</v>
      </c>
      <c r="V3" s="147" t="str">
        <f t="shared" si="4"/>
        <v/>
      </c>
    </row>
    <row r="4" spans="1:22" x14ac:dyDescent="0.2">
      <c r="A4" t="s">
        <v>130</v>
      </c>
      <c r="B4" s="83"/>
      <c r="C4" s="128">
        <v>24990000</v>
      </c>
      <c r="D4" s="128">
        <v>24990000</v>
      </c>
      <c r="E4" s="131">
        <v>24490000</v>
      </c>
      <c r="F4" s="133">
        <v>24990000</v>
      </c>
      <c r="G4" s="111">
        <v>24990000</v>
      </c>
      <c r="H4" s="154"/>
      <c r="M4" s="149">
        <f>IFERROR(C4-W12Q2FY26!C4,"OOS")</f>
        <v>0</v>
      </c>
      <c r="N4" s="147" t="str">
        <f t="shared" si="0"/>
        <v/>
      </c>
      <c r="O4" s="150">
        <f>IFERROR(D4-W12Q2FY26!D4,"OOS")</f>
        <v>0</v>
      </c>
      <c r="P4" s="147" t="str">
        <f t="shared" si="1"/>
        <v/>
      </c>
      <c r="Q4" s="150">
        <f>IFERROR(E4-W12Q2FY26!E4,"OOS")</f>
        <v>0</v>
      </c>
      <c r="R4" s="147" t="str">
        <f t="shared" si="2"/>
        <v/>
      </c>
      <c r="S4" s="150">
        <f>IFERROR(F4-W12Q2FY26!F4,"OOS")</f>
        <v>0</v>
      </c>
      <c r="T4" s="147" t="str">
        <f t="shared" si="3"/>
        <v/>
      </c>
      <c r="U4" s="150">
        <f>IFERROR(G4-W12Q2FY26!G4,"OOS")</f>
        <v>0</v>
      </c>
      <c r="V4" s="147" t="str">
        <f t="shared" si="4"/>
        <v/>
      </c>
    </row>
    <row r="5" spans="1:22" x14ac:dyDescent="0.2">
      <c r="A5" t="s">
        <v>131</v>
      </c>
      <c r="B5" s="83"/>
      <c r="C5" s="128">
        <v>34790000</v>
      </c>
      <c r="D5" s="128">
        <v>34490000</v>
      </c>
      <c r="E5" s="131">
        <v>33190000</v>
      </c>
      <c r="F5" s="134">
        <v>34790000</v>
      </c>
      <c r="G5" s="111">
        <v>34190000</v>
      </c>
      <c r="H5" s="154"/>
      <c r="M5" s="149">
        <f>IFERROR(C5-W12Q2FY26!C5,"OOS")</f>
        <v>0</v>
      </c>
      <c r="N5" s="147" t="str">
        <f t="shared" si="0"/>
        <v/>
      </c>
      <c r="O5" s="150">
        <f>IFERROR(D5-W12Q2FY26!D5,"OOS")</f>
        <v>0</v>
      </c>
      <c r="P5" s="147" t="str">
        <f t="shared" si="1"/>
        <v/>
      </c>
      <c r="Q5" s="150">
        <f>IFERROR(E5-W12Q2FY26!E5,"OOS")</f>
        <v>0</v>
      </c>
      <c r="R5" s="147" t="str">
        <f t="shared" si="2"/>
        <v/>
      </c>
      <c r="S5" s="150">
        <f>IFERROR(F5-W12Q2FY26!F5,"OOS")</f>
        <v>300000</v>
      </c>
      <c r="T5" s="147" t="str">
        <f t="shared" si="3"/>
        <v>iPhone 17 Pro 256GB tăng 300K = 34.790K</v>
      </c>
      <c r="U5" s="150">
        <f>IFERROR(G5-W12Q2FY26!G5,"OOS")</f>
        <v>0</v>
      </c>
      <c r="V5" s="147" t="str">
        <f t="shared" si="4"/>
        <v/>
      </c>
    </row>
    <row r="6" spans="1:22" x14ac:dyDescent="0.2">
      <c r="A6" t="s">
        <v>132</v>
      </c>
      <c r="B6" s="83"/>
      <c r="C6" s="128">
        <v>37990000</v>
      </c>
      <c r="D6" s="128">
        <v>37790000</v>
      </c>
      <c r="E6" s="135">
        <v>36490000</v>
      </c>
      <c r="F6" s="133">
        <v>37790000</v>
      </c>
      <c r="G6" s="112">
        <v>36990000</v>
      </c>
      <c r="H6" s="154"/>
      <c r="M6" s="149">
        <f>IFERROR(C6-W12Q2FY26!C6,"OOS")</f>
        <v>0</v>
      </c>
      <c r="N6" s="147" t="str">
        <f t="shared" si="0"/>
        <v/>
      </c>
      <c r="O6" s="150">
        <f>IFERROR(D6-W12Q2FY26!D6,"OOS")</f>
        <v>0</v>
      </c>
      <c r="P6" s="147" t="str">
        <f t="shared" si="1"/>
        <v/>
      </c>
      <c r="Q6" s="150">
        <f>IFERROR(E6-W12Q2FY26!E6,"OOS")</f>
        <v>0</v>
      </c>
      <c r="R6" s="147" t="str">
        <f t="shared" si="2"/>
        <v/>
      </c>
      <c r="S6" s="150">
        <f>IFERROR(F6-W12Q2FY26!F6,"OOS")</f>
        <v>-200000</v>
      </c>
      <c r="T6" s="147" t="str">
        <f t="shared" si="3"/>
        <v>iPhone 17 Pro Max 256GB giảm 200K = 37.790K</v>
      </c>
      <c r="U6" s="150">
        <f>IFERROR(G6-W12Q2FY26!G6,"OOS")</f>
        <v>-200000</v>
      </c>
      <c r="V6" s="147" t="str">
        <f t="shared" si="4"/>
        <v>iPhone 17 Pro Max 256GB giảm 200K = 36.990K</v>
      </c>
    </row>
    <row r="7" spans="1:22" x14ac:dyDescent="0.2">
      <c r="A7" t="s">
        <v>133</v>
      </c>
      <c r="B7" s="83"/>
      <c r="C7" s="130">
        <v>13990000</v>
      </c>
      <c r="D7" s="136">
        <v>16690000</v>
      </c>
      <c r="E7" s="135">
        <v>12490000</v>
      </c>
      <c r="F7" s="137">
        <v>12490000</v>
      </c>
      <c r="G7" s="111">
        <v>15190000</v>
      </c>
      <c r="H7" s="154"/>
      <c r="M7" s="149">
        <f>IFERROR(C7-W12Q2FY26!C7,"OOS")</f>
        <v>-2000000</v>
      </c>
      <c r="N7" s="147" t="str">
        <f t="shared" si="0"/>
        <v>iPhone 16e  128GB giảm 2000K = 13.990K</v>
      </c>
      <c r="O7" s="150">
        <f>IFERROR(D7-W12Q2FY26!D7,"OOS")</f>
        <v>700000</v>
      </c>
      <c r="P7" s="147" t="str">
        <f t="shared" si="1"/>
        <v>iPhone 16e  128GB tăng 700K = 16.690K</v>
      </c>
      <c r="Q7" s="150">
        <f>IFERROR(E7-W12Q2FY26!E7,"OOS")</f>
        <v>0</v>
      </c>
      <c r="R7" s="147" t="str">
        <f t="shared" si="2"/>
        <v/>
      </c>
      <c r="S7" s="150">
        <f>IFERROR(F7-W12Q2FY26!F7,"OOS")</f>
        <v>0</v>
      </c>
      <c r="T7" s="147" t="str">
        <f t="shared" si="3"/>
        <v/>
      </c>
      <c r="U7" s="150">
        <f>IFERROR(G7-W12Q2FY26!G7,"OOS")</f>
        <v>0</v>
      </c>
      <c r="V7" s="147" t="str">
        <f t="shared" si="4"/>
        <v/>
      </c>
    </row>
    <row r="8" spans="1:22" x14ac:dyDescent="0.2">
      <c r="A8" t="s">
        <v>246</v>
      </c>
      <c r="B8" s="71"/>
      <c r="C8" s="138">
        <v>21290000</v>
      </c>
      <c r="D8" s="138">
        <v>20990000</v>
      </c>
      <c r="E8" s="140">
        <v>20090000</v>
      </c>
      <c r="F8" s="134">
        <v>21090000</v>
      </c>
      <c r="G8" s="111">
        <v>20790000</v>
      </c>
      <c r="H8" s="154"/>
      <c r="M8" s="149">
        <f>IFERROR(C8-W12Q2FY26!C8,"OOS")</f>
        <v>200000</v>
      </c>
      <c r="N8" s="147" t="str">
        <f t="shared" si="0"/>
        <v>iPhone 16 128GB tăng 200K = 21.290K</v>
      </c>
      <c r="O8" s="150">
        <f>IFERROR(D8-W12Q2FY26!D8,"OOS")</f>
        <v>200000</v>
      </c>
      <c r="P8" s="147" t="str">
        <f t="shared" si="1"/>
        <v>iPhone 16 128GB tăng 200K = 20.990K</v>
      </c>
      <c r="Q8" s="150">
        <f>IFERROR(E8-W12Q2FY26!E8,"OOS")</f>
        <v>0</v>
      </c>
      <c r="R8" s="147" t="str">
        <f t="shared" si="2"/>
        <v/>
      </c>
      <c r="S8" s="150">
        <f>IFERROR(F8-W12Q2FY26!F8,"OOS")</f>
        <v>300000</v>
      </c>
      <c r="T8" s="147" t="str">
        <f t="shared" si="3"/>
        <v>iPhone 16 128GB tăng 300K = 21.090K</v>
      </c>
      <c r="U8" s="150">
        <f>IFERROR(G8-W12Q2FY26!G8,"OOS")</f>
        <v>0</v>
      </c>
      <c r="V8" s="147" t="str">
        <f t="shared" si="4"/>
        <v/>
      </c>
    </row>
    <row r="9" spans="1:22" x14ac:dyDescent="0.2">
      <c r="A9" t="s">
        <v>135</v>
      </c>
      <c r="B9" s="3"/>
      <c r="C9" s="141">
        <v>25290000</v>
      </c>
      <c r="D9" s="141">
        <v>24790000</v>
      </c>
      <c r="E9" s="140">
        <v>23790000</v>
      </c>
      <c r="F9" s="134">
        <v>25090000</v>
      </c>
      <c r="G9" s="111">
        <v>24590000</v>
      </c>
      <c r="H9" s="154"/>
      <c r="M9" s="149">
        <f>IFERROR(C9-W12Q2FY26!C9,"OOS")</f>
        <v>200000</v>
      </c>
      <c r="N9" s="147" t="str">
        <f t="shared" si="0"/>
        <v>iPhone 16  Plus 128GB tăng 200K = 25.290K</v>
      </c>
      <c r="O9" s="150">
        <f>IFERROR(D9-W12Q2FY26!D9,"OOS")</f>
        <v>0</v>
      </c>
      <c r="P9" s="147" t="str">
        <f t="shared" si="1"/>
        <v/>
      </c>
      <c r="Q9" s="150">
        <f>IFERROR(E9-W12Q2FY26!E9,"OOS")</f>
        <v>0</v>
      </c>
      <c r="R9" s="147" t="str">
        <f t="shared" si="2"/>
        <v/>
      </c>
      <c r="S9" s="150">
        <f>IFERROR(F9-W12Q2FY26!F9,"OOS")</f>
        <v>300000</v>
      </c>
      <c r="T9" s="147" t="str">
        <f t="shared" si="3"/>
        <v>iPhone 16  Plus 128GB tăng 300K = 25.090K</v>
      </c>
      <c r="U9" s="150">
        <f>IFERROR(G9-W12Q2FY26!G9,"OOS")</f>
        <v>0</v>
      </c>
      <c r="V9" s="147" t="str">
        <f t="shared" si="4"/>
        <v/>
      </c>
    </row>
    <row r="10" spans="1:22" x14ac:dyDescent="0.2">
      <c r="A10" t="s">
        <v>247</v>
      </c>
      <c r="B10" s="25"/>
      <c r="C10" s="136" t="s">
        <v>31</v>
      </c>
      <c r="D10" s="111">
        <v>25590000</v>
      </c>
      <c r="E10" s="113" t="s">
        <v>31</v>
      </c>
      <c r="F10" s="133">
        <v>26590000</v>
      </c>
      <c r="G10" s="113" t="s">
        <v>31</v>
      </c>
      <c r="H10" s="154"/>
      <c r="M10" s="149" t="str">
        <f>IFERROR(C10-W12Q2FY26!C10,"OOS")</f>
        <v>OOS</v>
      </c>
      <c r="N10" s="147" t="e">
        <f t="shared" si="0"/>
        <v>#VALUE!</v>
      </c>
      <c r="O10" s="150">
        <f>IFERROR(D10-W12Q2FY26!D10,"OOS")</f>
        <v>0</v>
      </c>
      <c r="P10" s="147" t="str">
        <f t="shared" si="1"/>
        <v/>
      </c>
      <c r="Q10" s="150" t="str">
        <f>IFERROR(E10-W12Q2FY26!E10,"OOS")</f>
        <v>OOS</v>
      </c>
      <c r="R10" s="147" t="e">
        <f t="shared" si="2"/>
        <v>#VALUE!</v>
      </c>
      <c r="S10" s="150">
        <f>IFERROR(F10-W12Q2FY26!F10,"OOS")</f>
        <v>0</v>
      </c>
      <c r="T10" s="147" t="str">
        <f t="shared" si="3"/>
        <v/>
      </c>
      <c r="U10" s="150" t="str">
        <f>IFERROR(G10-W12Q2FY26!G10,"OOS")</f>
        <v>OOS</v>
      </c>
      <c r="V10" s="147" t="e">
        <f t="shared" si="4"/>
        <v>#VALUE!</v>
      </c>
    </row>
    <row r="11" spans="1:22" x14ac:dyDescent="0.2">
      <c r="A11" t="s">
        <v>137</v>
      </c>
      <c r="B11" s="3"/>
      <c r="C11" s="141">
        <v>31990000</v>
      </c>
      <c r="D11" s="113" t="s">
        <v>31</v>
      </c>
      <c r="E11" s="113" t="s">
        <v>31</v>
      </c>
      <c r="F11" s="134">
        <v>30990000</v>
      </c>
      <c r="G11" s="113" t="s">
        <v>31</v>
      </c>
      <c r="H11" s="154"/>
      <c r="M11" s="149">
        <f>IFERROR(C11-W12Q2FY26!C11,"OOS")</f>
        <v>400000</v>
      </c>
      <c r="N11" s="147" t="str">
        <f>IF(M11=0,"",$A11 &amp; IF(M11&gt;0," tăng "," giảm ") &amp; TEXT(ABS(M11)/1000,"0") &amp; "K = " &amp; TEXT(C11/1000,"#.##0") &amp; "K")</f>
        <v>iPhone 16 Pro Max 256GB tăng 400K = 31.990K</v>
      </c>
      <c r="O11" s="150" t="str">
        <f>IFERROR(D11-W12Q2FY26!D11,"OOS")</f>
        <v>OOS</v>
      </c>
      <c r="P11" s="147" t="e">
        <f t="shared" si="1"/>
        <v>#VALUE!</v>
      </c>
      <c r="Q11" s="150" t="str">
        <f>IFERROR(E11-W12Q2FY26!E11,"OOS")</f>
        <v>OOS</v>
      </c>
      <c r="R11" s="147" t="e">
        <f t="shared" si="2"/>
        <v>#VALUE!</v>
      </c>
      <c r="S11" s="150">
        <f>IFERROR(F11-W12Q2FY26!F11,"OOS")</f>
        <v>-600000</v>
      </c>
      <c r="T11" s="147" t="str">
        <f t="shared" si="3"/>
        <v>iPhone 16 Pro Max 256GB giảm 600K = 30.990K</v>
      </c>
      <c r="U11" s="150" t="str">
        <f>IFERROR(G11-W12Q2FY26!G11,"OOS")</f>
        <v>OOS</v>
      </c>
      <c r="V11" s="147" t="e">
        <f t="shared" si="4"/>
        <v>#VALUE!</v>
      </c>
    </row>
    <row r="12" spans="1:22" x14ac:dyDescent="0.2">
      <c r="A12" t="s">
        <v>102</v>
      </c>
      <c r="B12" s="25"/>
      <c r="C12" s="136">
        <v>17990000</v>
      </c>
      <c r="D12" s="136">
        <v>17990000</v>
      </c>
      <c r="E12" s="155">
        <v>17490000</v>
      </c>
      <c r="F12" s="133">
        <v>17990000</v>
      </c>
      <c r="G12" s="112">
        <v>17690000</v>
      </c>
      <c r="H12" s="154"/>
      <c r="M12" s="149">
        <f>IFERROR(C12-W12Q2FY26!C12,"OOS")</f>
        <v>0</v>
      </c>
      <c r="N12" s="147" t="str">
        <f t="shared" si="0"/>
        <v/>
      </c>
      <c r="O12" s="150">
        <f>IFERROR(D12-W12Q2FY26!D12,"OOS")</f>
        <v>0</v>
      </c>
      <c r="P12" s="147" t="str">
        <f t="shared" si="1"/>
        <v/>
      </c>
      <c r="Q12" s="150">
        <f>IFERROR(E12-W12Q2FY26!E12,"OOS")</f>
        <v>0</v>
      </c>
      <c r="R12" s="147" t="str">
        <f t="shared" si="2"/>
        <v/>
      </c>
      <c r="S12" s="150">
        <f>IFERROR(F12-W12Q2FY26!F12,"OOS")</f>
        <v>0</v>
      </c>
      <c r="T12" s="147" t="str">
        <f t="shared" si="3"/>
        <v/>
      </c>
      <c r="U12" s="150">
        <f>IFERROR(G12-W12Q2FY26!G12,"OOS")</f>
        <v>200000</v>
      </c>
      <c r="V12" s="147" t="str">
        <f t="shared" si="4"/>
        <v>iPhone 15  128GB tăng 200K = 17.690K</v>
      </c>
    </row>
    <row r="13" spans="1:22" x14ac:dyDescent="0.2">
      <c r="A13" t="s">
        <v>103</v>
      </c>
      <c r="B13" s="25"/>
      <c r="C13" s="136">
        <v>18990000</v>
      </c>
      <c r="D13" s="136" t="s">
        <v>31</v>
      </c>
      <c r="E13" s="131" t="s">
        <v>31</v>
      </c>
      <c r="F13" s="133">
        <v>17690000</v>
      </c>
      <c r="G13" s="111" t="s">
        <v>31</v>
      </c>
      <c r="H13" s="154"/>
      <c r="M13" s="149">
        <f>IFERROR(C13-W12Q2FY26!C13,"OOS")</f>
        <v>0</v>
      </c>
      <c r="N13" s="147" t="str">
        <f t="shared" si="0"/>
        <v/>
      </c>
      <c r="O13" s="150" t="str">
        <f>IFERROR(D13-W12Q2FY26!D13,"OOS")</f>
        <v>OOS</v>
      </c>
      <c r="P13" s="147" t="e">
        <f t="shared" si="1"/>
        <v>#VALUE!</v>
      </c>
      <c r="Q13" s="150" t="str">
        <f>IFERROR(E13-W12Q2FY26!E13,"OOS")</f>
        <v>OOS</v>
      </c>
      <c r="R13" s="147" t="e">
        <f t="shared" si="2"/>
        <v>#VALUE!</v>
      </c>
      <c r="S13" s="150">
        <f>IFERROR(F13-W12Q2FY26!F13,"OOS")</f>
        <v>0</v>
      </c>
      <c r="T13" s="147" t="str">
        <f t="shared" si="3"/>
        <v/>
      </c>
      <c r="U13" s="150" t="str">
        <f>IFERROR(G13-W12Q2FY26!G13,"OOS")</f>
        <v>OOS</v>
      </c>
      <c r="V13" s="147" t="e">
        <f t="shared" si="4"/>
        <v>#VALUE!</v>
      </c>
    </row>
    <row r="14" spans="1:22" x14ac:dyDescent="0.2">
      <c r="A14" t="s">
        <v>40</v>
      </c>
      <c r="B14" s="25"/>
      <c r="C14" s="136">
        <v>13990000</v>
      </c>
      <c r="D14" s="136">
        <v>13990000</v>
      </c>
      <c r="E14" s="131">
        <v>13590000</v>
      </c>
      <c r="F14" s="133">
        <v>13990000</v>
      </c>
      <c r="G14" s="112">
        <v>12990000</v>
      </c>
      <c r="H14" s="154"/>
      <c r="M14" s="149">
        <f>IFERROR(C14-W12Q2FY26!C14,"OOS")</f>
        <v>0</v>
      </c>
      <c r="N14" s="147" t="str">
        <f t="shared" si="0"/>
        <v/>
      </c>
      <c r="O14" s="150">
        <f>IFERROR(D14-W12Q2FY26!D14,"OOS")</f>
        <v>100000</v>
      </c>
      <c r="P14" s="147" t="str">
        <f t="shared" si="1"/>
        <v>iPhone 14 128GB tăng 100K = 13.990K</v>
      </c>
      <c r="Q14" s="150">
        <f>IFERROR(E14-W12Q2FY26!E14,"OOS")</f>
        <v>0</v>
      </c>
      <c r="R14" s="147" t="str">
        <f t="shared" si="2"/>
        <v/>
      </c>
      <c r="S14" s="150">
        <f>IFERROR(F14-W12Q2FY26!F14,"OOS")</f>
        <v>0</v>
      </c>
      <c r="T14" s="147" t="str">
        <f t="shared" si="3"/>
        <v/>
      </c>
      <c r="U14" s="150">
        <f>IFERROR(G14-W12Q2FY26!G14,"OOS")</f>
        <v>0</v>
      </c>
      <c r="V14" s="147" t="str">
        <f t="shared" si="4"/>
        <v/>
      </c>
    </row>
    <row r="15" spans="1:22" x14ac:dyDescent="0.2">
      <c r="A15" t="s">
        <v>37</v>
      </c>
      <c r="B15" s="3"/>
      <c r="C15" s="136">
        <v>11990000</v>
      </c>
      <c r="D15" s="136">
        <v>11990000</v>
      </c>
      <c r="E15" s="140">
        <v>11990000</v>
      </c>
      <c r="F15" s="134">
        <v>11790000</v>
      </c>
      <c r="G15" s="111">
        <v>11890000</v>
      </c>
      <c r="H15" s="154"/>
      <c r="M15" s="149">
        <f>IFERROR(C15-W12Q2FY26!C15,"OOS")</f>
        <v>0</v>
      </c>
      <c r="N15" s="147" t="str">
        <f t="shared" si="0"/>
        <v/>
      </c>
      <c r="O15" s="150">
        <f>IFERROR(D15-W12Q2FY26!D15,"OOS")</f>
        <v>0</v>
      </c>
      <c r="P15" s="147" t="str">
        <f t="shared" si="1"/>
        <v/>
      </c>
      <c r="Q15" s="150">
        <f>IFERROR(E15-W12Q2FY26!E15,"OOS")</f>
        <v>0</v>
      </c>
      <c r="R15" s="147" t="str">
        <f t="shared" si="2"/>
        <v/>
      </c>
      <c r="S15" s="150">
        <f>IFERROR(F15-W12Q2FY26!F15,"OOS")</f>
        <v>-500000</v>
      </c>
      <c r="T15" s="147" t="str">
        <f t="shared" si="3"/>
        <v>iPhone 13  128GB giảm 500K = 11.790K</v>
      </c>
      <c r="U15" s="150">
        <f>IFERROR(G15-W12Q2FY26!G15,"OOS")</f>
        <v>0</v>
      </c>
      <c r="V15" s="147" t="str">
        <f t="shared" si="4"/>
        <v/>
      </c>
    </row>
    <row r="16" spans="1:22" x14ac:dyDescent="0.2">
      <c r="A16" t="s">
        <v>138</v>
      </c>
      <c r="B16" s="25"/>
      <c r="C16" s="136">
        <v>13590000</v>
      </c>
      <c r="D16" s="136">
        <v>13490000</v>
      </c>
      <c r="E16" s="140">
        <v>13290000</v>
      </c>
      <c r="F16" s="134">
        <v>13590000</v>
      </c>
      <c r="G16" s="112">
        <v>13390000</v>
      </c>
      <c r="H16" s="154"/>
      <c r="M16" s="149">
        <f>IFERROR(C16-W12Q2FY26!C16,"OOS")</f>
        <v>0</v>
      </c>
      <c r="N16" s="147" t="str">
        <f t="shared" si="0"/>
        <v/>
      </c>
      <c r="O16" s="150">
        <f>IFERROR(D16-W12Q2FY26!D16,"OOS")</f>
        <v>0</v>
      </c>
      <c r="P16" s="147" t="str">
        <f t="shared" si="1"/>
        <v/>
      </c>
      <c r="Q16" s="150">
        <f>IFERROR(E16-W12Q2FY26!E16,"OOS")</f>
        <v>0</v>
      </c>
      <c r="R16" s="147" t="str">
        <f t="shared" si="2"/>
        <v/>
      </c>
      <c r="S16" s="150">
        <f>IFERROR(F16-W12Q2FY26!F16,"OOS")</f>
        <v>1600000</v>
      </c>
      <c r="T16" s="147" t="str">
        <f t="shared" si="3"/>
        <v>iPad Mini 7 128GB Wifi tăng 1600K = 13.590K</v>
      </c>
      <c r="U16" s="150">
        <f>IFERROR(G16-W12Q2FY26!G16,"OOS")</f>
        <v>2600000</v>
      </c>
      <c r="V16" s="147" t="str">
        <f t="shared" si="4"/>
        <v>iPad Mini 7 128GB Wifi tăng 2600K = 13.390K</v>
      </c>
    </row>
    <row r="17" spans="1:25" x14ac:dyDescent="0.2">
      <c r="A17" t="s">
        <v>139</v>
      </c>
      <c r="B17" s="3"/>
      <c r="C17" s="136">
        <v>9490000</v>
      </c>
      <c r="D17" s="136">
        <v>9490000</v>
      </c>
      <c r="E17" s="155">
        <v>9190000</v>
      </c>
      <c r="F17" s="133">
        <v>9490000</v>
      </c>
      <c r="G17" s="111">
        <v>8990000</v>
      </c>
      <c r="H17" s="154"/>
      <c r="M17" s="149">
        <f>IFERROR(C17-W12Q2FY26!C17,"OOS")</f>
        <v>0</v>
      </c>
      <c r="N17" s="147" t="str">
        <f t="shared" si="0"/>
        <v/>
      </c>
      <c r="O17" s="150">
        <f>IFERROR(D17-W12Q2FY26!D17,"OOS")</f>
        <v>0</v>
      </c>
      <c r="P17" s="147" t="str">
        <f t="shared" si="1"/>
        <v/>
      </c>
      <c r="Q17" s="150">
        <f>IFERROR(E17-W12Q2FY26!E17,"OOS")</f>
        <v>0</v>
      </c>
      <c r="R17" s="147" t="str">
        <f t="shared" si="2"/>
        <v/>
      </c>
      <c r="S17" s="150">
        <f>IFERROR(F17-W12Q2FY26!F17,"OOS")</f>
        <v>0</v>
      </c>
      <c r="T17" s="147" t="str">
        <f t="shared" si="3"/>
        <v/>
      </c>
      <c r="U17" s="150">
        <f>IFERROR(G17-W12Q2FY26!G17,"OOS")</f>
        <v>0</v>
      </c>
      <c r="V17" s="147" t="str">
        <f t="shared" si="4"/>
        <v/>
      </c>
      <c r="W17" t="s">
        <v>140</v>
      </c>
      <c r="X17" t="s">
        <v>147</v>
      </c>
      <c r="Y17" s="35" t="b">
        <v>1</v>
      </c>
    </row>
    <row r="18" spans="1:25" x14ac:dyDescent="0.2">
      <c r="A18" t="s">
        <v>142</v>
      </c>
      <c r="B18" s="3"/>
      <c r="C18" s="136">
        <v>16690000</v>
      </c>
      <c r="D18" s="141">
        <v>15490000</v>
      </c>
      <c r="E18" s="155" t="s">
        <v>31</v>
      </c>
      <c r="F18" s="133">
        <v>15790000</v>
      </c>
      <c r="G18" s="111">
        <v>16690000</v>
      </c>
      <c r="H18" s="154"/>
      <c r="M18" s="149">
        <f>IFERROR(C18-W12Q2FY26!C18,"OOS")</f>
        <v>16690000</v>
      </c>
      <c r="N18" s="147" t="str">
        <f t="shared" si="0"/>
        <v>iPad Air M3  11" 128 GB Wifi tăng 16690K = 16.690K</v>
      </c>
      <c r="O18" s="150">
        <f>IFERROR(D18-W12Q2FY26!D18,"OOS")</f>
        <v>15490000</v>
      </c>
      <c r="P18" s="147" t="str">
        <f t="shared" si="1"/>
        <v>iPad Air M3  11" 128 GB Wifi tăng 15490K = 15.490K</v>
      </c>
      <c r="Q18" s="150" t="str">
        <f>IFERROR(E18-W12Q2FY26!E18,"OOS")</f>
        <v>OOS</v>
      </c>
      <c r="R18" s="147" t="e">
        <f t="shared" si="2"/>
        <v>#VALUE!</v>
      </c>
      <c r="S18" s="150">
        <f>IFERROR(F18-W12Q2FY26!F18,"OOS")</f>
        <v>15790000</v>
      </c>
      <c r="T18" s="147" t="str">
        <f t="shared" si="3"/>
        <v>iPad Air M3  11" 128 GB Wifi tăng 15790K = 15.790K</v>
      </c>
      <c r="U18" s="150">
        <f>IFERROR(G18-W12Q2FY26!G18,"OOS")</f>
        <v>16690000</v>
      </c>
      <c r="V18" s="147" t="str">
        <f t="shared" si="4"/>
        <v>iPad Air M3  11" 128 GB Wifi tăng 16690K = 16.690K</v>
      </c>
      <c r="W18" t="s">
        <v>2</v>
      </c>
      <c r="X18" t="s">
        <v>143</v>
      </c>
      <c r="Y18" s="35" t="b">
        <v>1</v>
      </c>
    </row>
    <row r="19" spans="1:25" x14ac:dyDescent="0.2">
      <c r="A19" t="s">
        <v>144</v>
      </c>
      <c r="B19" s="25"/>
      <c r="C19" s="136">
        <v>22090000</v>
      </c>
      <c r="D19" s="136">
        <v>19990000</v>
      </c>
      <c r="E19" s="155" t="s">
        <v>31</v>
      </c>
      <c r="F19" s="133">
        <v>18990000</v>
      </c>
      <c r="G19" s="111">
        <v>22089000</v>
      </c>
      <c r="H19" s="154"/>
      <c r="M19" s="149">
        <f>IFERROR(C19-W12Q2FY26!C19,"OOS")</f>
        <v>22090000</v>
      </c>
      <c r="N19" s="147" t="str">
        <f t="shared" si="0"/>
        <v>iPad Air M3  13" 128 GB Wifi tăng 22090K = 22.090K</v>
      </c>
      <c r="O19" s="150">
        <f>IFERROR(D19-W12Q2FY26!D19,"OOS")</f>
        <v>19990000</v>
      </c>
      <c r="P19" s="147" t="str">
        <f t="shared" si="1"/>
        <v>iPad Air M3  13" 128 GB Wifi tăng 19990K = 19.990K</v>
      </c>
      <c r="Q19" s="150" t="str">
        <f>IFERROR(E19-W12Q2FY26!E19,"OOS")</f>
        <v>OOS</v>
      </c>
      <c r="R19" s="147" t="e">
        <f t="shared" si="2"/>
        <v>#VALUE!</v>
      </c>
      <c r="S19" s="150">
        <f>IFERROR(F19-W12Q2FY26!F19,"OOS")</f>
        <v>18990000</v>
      </c>
      <c r="T19" s="147" t="str">
        <f t="shared" si="3"/>
        <v>iPad Air M3  13" 128 GB Wifi tăng 18990K = 18.990K</v>
      </c>
      <c r="U19" s="150">
        <f>IFERROR(G19-W12Q2FY26!G19,"OOS")</f>
        <v>22089000</v>
      </c>
      <c r="V19" s="147" t="str">
        <f t="shared" si="4"/>
        <v>iPad Air M3  13" 128 GB Wifi tăng 22089K = 22.089K</v>
      </c>
      <c r="W19" t="s">
        <v>6</v>
      </c>
      <c r="X19" t="s">
        <v>145</v>
      </c>
      <c r="Y19" s="35" t="b">
        <v>1</v>
      </c>
    </row>
    <row r="20" spans="1:25" x14ac:dyDescent="0.2">
      <c r="A20" t="s">
        <v>151</v>
      </c>
      <c r="B20" s="3"/>
      <c r="C20" s="136">
        <v>29290000</v>
      </c>
      <c r="D20" s="136">
        <v>28990000</v>
      </c>
      <c r="E20" s="124">
        <v>28990000</v>
      </c>
      <c r="F20" s="133">
        <v>29390000</v>
      </c>
      <c r="G20" s="113">
        <v>28990000</v>
      </c>
      <c r="H20" s="154"/>
      <c r="M20" s="149">
        <f>IFERROR(C20-W12Q2FY26!C22,"OOS")</f>
        <v>0</v>
      </c>
      <c r="N20" s="147" t="str">
        <f t="shared" si="0"/>
        <v/>
      </c>
      <c r="O20" s="150">
        <f>IFERROR(D20-W12Q2FY26!D22,"OOS")</f>
        <v>0</v>
      </c>
      <c r="P20" s="147" t="str">
        <f t="shared" si="1"/>
        <v/>
      </c>
      <c r="Q20" s="150">
        <f>IFERROR(E20-W12Q2FY26!E22,"OOS")</f>
        <v>0</v>
      </c>
      <c r="R20" s="147" t="str">
        <f t="shared" si="2"/>
        <v/>
      </c>
      <c r="S20" s="150">
        <f>IFERROR(F20-W12Q2FY26!F22,"OOS")</f>
        <v>0</v>
      </c>
      <c r="T20" s="147" t="str">
        <f t="shared" si="3"/>
        <v/>
      </c>
      <c r="U20" s="150">
        <f>IFERROR(G20-W12Q2FY26!G22,"OOS")</f>
        <v>0</v>
      </c>
      <c r="V20" s="147" t="str">
        <f t="shared" si="4"/>
        <v/>
      </c>
      <c r="W20" t="s">
        <v>3</v>
      </c>
      <c r="X20" t="s">
        <v>141</v>
      </c>
      <c r="Y20" s="35" t="b">
        <v>1</v>
      </c>
    </row>
    <row r="21" spans="1:25" x14ac:dyDescent="0.2">
      <c r="A21" t="s">
        <v>152</v>
      </c>
      <c r="B21" s="3"/>
      <c r="C21" s="136">
        <v>39290000</v>
      </c>
      <c r="D21" s="142">
        <v>38990000</v>
      </c>
      <c r="E21" s="113">
        <v>38990000</v>
      </c>
      <c r="F21" s="133">
        <v>38990000</v>
      </c>
      <c r="G21" s="113">
        <v>38990000</v>
      </c>
      <c r="H21" s="154"/>
      <c r="M21" s="149">
        <f>IFERROR(C21-W12Q2FY26!C23,"OOS")</f>
        <v>0</v>
      </c>
      <c r="N21" s="147" t="str">
        <f t="shared" si="0"/>
        <v/>
      </c>
      <c r="O21" s="150">
        <f>IFERROR(D21-W12Q2FY26!D23,"OOS")</f>
        <v>0</v>
      </c>
      <c r="P21" s="147" t="str">
        <f t="shared" si="1"/>
        <v/>
      </c>
      <c r="Q21" s="150">
        <f>IFERROR(E21-W12Q2FY26!E23,"OOS")</f>
        <v>0</v>
      </c>
      <c r="R21" s="147" t="str">
        <f t="shared" si="2"/>
        <v/>
      </c>
      <c r="S21" s="150">
        <f>IFERROR(F21-W12Q2FY26!F23,"OOS")</f>
        <v>0</v>
      </c>
      <c r="T21" s="147" t="str">
        <f t="shared" si="3"/>
        <v/>
      </c>
      <c r="U21" s="150">
        <f>IFERROR(G21-W12Q2FY26!G23,"OOS")</f>
        <v>0</v>
      </c>
      <c r="V21" s="147" t="str">
        <f t="shared" si="4"/>
        <v/>
      </c>
      <c r="W21" t="s">
        <v>149</v>
      </c>
      <c r="X21" t="s">
        <v>150</v>
      </c>
      <c r="Y21" s="35" t="b">
        <v>1</v>
      </c>
    </row>
    <row r="22" spans="1:25" x14ac:dyDescent="0.2">
      <c r="A22" t="s">
        <v>153</v>
      </c>
      <c r="B22" s="25"/>
      <c r="C22" s="136">
        <v>6790000</v>
      </c>
      <c r="D22" s="136">
        <v>6790000</v>
      </c>
      <c r="E22" s="140">
        <v>5990000</v>
      </c>
      <c r="F22" s="133">
        <v>6790000</v>
      </c>
      <c r="G22" s="124">
        <v>6690000</v>
      </c>
      <c r="H22" s="154"/>
      <c r="M22" s="149">
        <f>IFERROR(C22-W12Q2FY26!C24,"OOS")</f>
        <v>0</v>
      </c>
      <c r="N22" s="147" t="str">
        <f t="shared" si="0"/>
        <v/>
      </c>
      <c r="O22" s="150">
        <f>IFERROR(D22-W12Q2FY26!D24,"OOS")</f>
        <v>0</v>
      </c>
      <c r="P22" s="147" t="str">
        <f t="shared" si="1"/>
        <v/>
      </c>
      <c r="Q22" s="150">
        <f>IFERROR(E22-W12Q2FY26!E24,"OOS")</f>
        <v>-500000</v>
      </c>
      <c r="R22" s="147" t="str">
        <f t="shared" si="2"/>
        <v>AW SE 3 (40mm GPS) giảm 500K = 5.990K</v>
      </c>
      <c r="S22" s="150">
        <f>IFERROR(F22-W12Q2FY26!F24,"OOS")</f>
        <v>0</v>
      </c>
      <c r="T22" s="147" t="str">
        <f t="shared" si="3"/>
        <v/>
      </c>
      <c r="U22" s="150">
        <f>IFERROR(G22-W12Q2FY26!G24,"OOS")</f>
        <v>100000</v>
      </c>
      <c r="V22" s="147" t="str">
        <f t="shared" si="4"/>
        <v>AW SE 3 (40mm GPS) tăng 100K = 6.690K</v>
      </c>
    </row>
    <row r="23" spans="1:25" x14ac:dyDescent="0.2">
      <c r="A23" t="s">
        <v>154</v>
      </c>
      <c r="B23" s="25"/>
      <c r="C23" s="136">
        <v>8390000</v>
      </c>
      <c r="D23" s="136">
        <v>8290000</v>
      </c>
      <c r="E23" s="155">
        <v>7490000</v>
      </c>
      <c r="F23" s="133">
        <v>8390000</v>
      </c>
      <c r="G23" s="113">
        <v>8190000</v>
      </c>
      <c r="H23" s="154"/>
      <c r="M23" s="149">
        <f>IFERROR(C23-W12Q2FY26!C25,"OOS")</f>
        <v>0</v>
      </c>
      <c r="N23" s="147" t="str">
        <f t="shared" si="0"/>
        <v/>
      </c>
      <c r="O23" s="150">
        <f>IFERROR(D23-W12Q2FY26!D25,"OOS")</f>
        <v>0</v>
      </c>
      <c r="P23" s="147" t="str">
        <f t="shared" si="1"/>
        <v/>
      </c>
      <c r="Q23" s="150">
        <f>IFERROR(E23-W12Q2FY26!E25,"OOS")</f>
        <v>-500000</v>
      </c>
      <c r="R23" s="147" t="str">
        <f t="shared" si="2"/>
        <v>AW SE 3 (40mm LTE) giảm 500K = 7.490K</v>
      </c>
      <c r="S23" s="150">
        <f>IFERROR(F23-W12Q2FY26!F25,"OOS")</f>
        <v>0</v>
      </c>
      <c r="T23" s="147" t="str">
        <f t="shared" si="3"/>
        <v/>
      </c>
      <c r="U23" s="150">
        <f>IFERROR(G23-W12Q2FY26!G25,"OOS")</f>
        <v>0</v>
      </c>
      <c r="V23" s="147" t="str">
        <f t="shared" si="4"/>
        <v/>
      </c>
    </row>
    <row r="24" spans="1:25" x14ac:dyDescent="0.2">
      <c r="A24" t="s">
        <v>155</v>
      </c>
      <c r="B24" s="25"/>
      <c r="C24" s="136">
        <v>7690000</v>
      </c>
      <c r="D24" s="141">
        <v>7690000</v>
      </c>
      <c r="E24" s="140">
        <v>6890000</v>
      </c>
      <c r="F24" s="133">
        <v>7690000</v>
      </c>
      <c r="G24" s="113">
        <v>7490000</v>
      </c>
      <c r="H24" s="154"/>
      <c r="M24" s="149">
        <f>IFERROR(C24-W12Q2FY26!C26,"OOS")</f>
        <v>0</v>
      </c>
      <c r="N24" s="147" t="str">
        <f t="shared" si="0"/>
        <v/>
      </c>
      <c r="O24" s="150">
        <f>IFERROR(D24-W12Q2FY26!D26,"OOS")</f>
        <v>700000</v>
      </c>
      <c r="P24" s="147" t="str">
        <f t="shared" si="1"/>
        <v>AW SE 3 (44mm GPS) tăng 700K = 7.690K</v>
      </c>
      <c r="Q24" s="150">
        <f>IFERROR(E24-W12Q2FY26!E26,"OOS")</f>
        <v>-500000</v>
      </c>
      <c r="R24" s="147" t="str">
        <f t="shared" si="2"/>
        <v>AW SE 3 (44mm GPS) giảm 500K = 6.890K</v>
      </c>
      <c r="S24" s="150">
        <f>IFERROR(F24-W12Q2FY26!F26,"OOS")</f>
        <v>0</v>
      </c>
      <c r="T24" s="147" t="str">
        <f t="shared" si="3"/>
        <v/>
      </c>
      <c r="U24" s="150">
        <f>IFERROR(G24-W12Q2FY26!G26,"OOS")</f>
        <v>0</v>
      </c>
      <c r="V24" s="147" t="str">
        <f t="shared" si="4"/>
        <v/>
      </c>
    </row>
    <row r="25" spans="1:25" x14ac:dyDescent="0.2">
      <c r="A25" t="s">
        <v>156</v>
      </c>
      <c r="B25" s="25"/>
      <c r="C25" s="136">
        <v>9190000</v>
      </c>
      <c r="D25" s="136">
        <v>9190000</v>
      </c>
      <c r="E25" s="140">
        <v>8490000</v>
      </c>
      <c r="F25" s="133">
        <v>9190000</v>
      </c>
      <c r="G25" s="113">
        <v>8790000</v>
      </c>
      <c r="H25" s="154"/>
      <c r="M25" s="149">
        <f>IFERROR(C25-W12Q2FY26!C27,"OOS")</f>
        <v>0</v>
      </c>
      <c r="N25" s="147" t="str">
        <f t="shared" si="0"/>
        <v/>
      </c>
      <c r="O25" s="150">
        <f>IFERROR(D25-W12Q2FY26!D27,"OOS")</f>
        <v>0</v>
      </c>
      <c r="P25" s="147" t="str">
        <f t="shared" si="1"/>
        <v/>
      </c>
      <c r="Q25" s="150">
        <f>IFERROR(E25-W12Q2FY26!E27,"OOS")</f>
        <v>-500000</v>
      </c>
      <c r="R25" s="147" t="str">
        <f t="shared" si="2"/>
        <v>AW SE 3 (44mm LTE) giảm 500K = 8.490K</v>
      </c>
      <c r="S25" s="150">
        <f>IFERROR(F25-W12Q2FY26!F27,"OOS")</f>
        <v>0</v>
      </c>
      <c r="T25" s="147" t="str">
        <f t="shared" si="3"/>
        <v/>
      </c>
      <c r="U25" s="150">
        <f>IFERROR(G25-W12Q2FY26!G27,"OOS")</f>
        <v>0</v>
      </c>
      <c r="V25" s="147" t="str">
        <f t="shared" si="4"/>
        <v/>
      </c>
    </row>
    <row r="26" spans="1:25" x14ac:dyDescent="0.2">
      <c r="A26" t="s">
        <v>157</v>
      </c>
      <c r="B26" s="3"/>
      <c r="C26" s="136">
        <v>11190000</v>
      </c>
      <c r="D26" s="136">
        <v>11190000</v>
      </c>
      <c r="E26" s="140">
        <v>10190000</v>
      </c>
      <c r="F26" s="133">
        <v>11190000</v>
      </c>
      <c r="G26" s="113">
        <v>10990000</v>
      </c>
      <c r="H26" s="154"/>
      <c r="M26" s="149">
        <f>IFERROR(C26-W12Q2FY26!C28,"OOS")</f>
        <v>0</v>
      </c>
      <c r="N26" s="147" t="str">
        <f t="shared" si="0"/>
        <v/>
      </c>
      <c r="O26" s="150">
        <f>IFERROR(D26-W12Q2FY26!D28,"OOS")</f>
        <v>0</v>
      </c>
      <c r="P26" s="147" t="str">
        <f t="shared" si="1"/>
        <v/>
      </c>
      <c r="Q26" s="150">
        <f>IFERROR(E26-W12Q2FY26!E28,"OOS")</f>
        <v>-500000</v>
      </c>
      <c r="R26" s="147" t="str">
        <f t="shared" si="2"/>
        <v>AW S11 (42mm GPS) giảm 500K = 10.190K</v>
      </c>
      <c r="S26" s="150">
        <f>IFERROR(F26-W12Q2FY26!F28,"OOS")</f>
        <v>0</v>
      </c>
      <c r="T26" s="147" t="str">
        <f t="shared" si="3"/>
        <v/>
      </c>
      <c r="U26" s="150">
        <f>IFERROR(G26-W12Q2FY26!G28,"OOS")</f>
        <v>0</v>
      </c>
      <c r="V26" s="147" t="str">
        <f t="shared" si="4"/>
        <v/>
      </c>
    </row>
    <row r="27" spans="1:25" x14ac:dyDescent="0.2">
      <c r="A27" t="s">
        <v>158</v>
      </c>
      <c r="B27" s="3"/>
      <c r="C27" s="136">
        <v>14090000</v>
      </c>
      <c r="D27" s="136">
        <v>14090000</v>
      </c>
      <c r="E27" s="140">
        <v>13490000</v>
      </c>
      <c r="F27" s="133">
        <v>14090000</v>
      </c>
      <c r="G27" s="113">
        <v>13990000</v>
      </c>
      <c r="H27" s="154"/>
      <c r="M27" s="149">
        <f>IFERROR(C27-W12Q2FY26!C29,"OOS")</f>
        <v>0</v>
      </c>
      <c r="N27" s="147" t="str">
        <f t="shared" si="0"/>
        <v/>
      </c>
      <c r="O27" s="150">
        <f>IFERROR(D27-W12Q2FY26!D29,"OOS")</f>
        <v>0</v>
      </c>
      <c r="P27" s="147" t="str">
        <f t="shared" si="1"/>
        <v/>
      </c>
      <c r="Q27" s="150">
        <f>IFERROR(E27-W12Q2FY26!E29,"OOS")</f>
        <v>-500000</v>
      </c>
      <c r="R27" s="147" t="str">
        <f t="shared" si="2"/>
        <v>AW S11 (42mm CEL) giảm 500K = 13.490K</v>
      </c>
      <c r="S27" s="150">
        <f>IFERROR(F27-W12Q2FY26!F29,"OOS")</f>
        <v>0</v>
      </c>
      <c r="T27" s="147" t="str">
        <f t="shared" si="3"/>
        <v/>
      </c>
      <c r="U27" s="150">
        <f>IFERROR(G27-W12Q2FY26!G29,"OOS")</f>
        <v>0</v>
      </c>
      <c r="V27" s="147" t="str">
        <f t="shared" si="4"/>
        <v/>
      </c>
    </row>
    <row r="28" spans="1:25" x14ac:dyDescent="0.2">
      <c r="A28" t="s">
        <v>159</v>
      </c>
      <c r="B28" s="3"/>
      <c r="C28" s="136">
        <v>11990000</v>
      </c>
      <c r="D28" s="136">
        <v>11990000</v>
      </c>
      <c r="E28" s="140">
        <v>10990000</v>
      </c>
      <c r="F28" s="133">
        <v>11990000</v>
      </c>
      <c r="G28" s="113">
        <v>11890000</v>
      </c>
      <c r="H28" s="154"/>
      <c r="M28" s="149">
        <f>IFERROR(C28-W12Q2FY26!C30,"OOS")</f>
        <v>0</v>
      </c>
      <c r="N28" s="147" t="str">
        <f t="shared" si="0"/>
        <v/>
      </c>
      <c r="O28" s="150">
        <f>IFERROR(D28-W12Q2FY26!D30,"OOS")</f>
        <v>0</v>
      </c>
      <c r="P28" s="147" t="str">
        <f t="shared" si="1"/>
        <v/>
      </c>
      <c r="Q28" s="150">
        <f>IFERROR(E28-W12Q2FY26!E30,"OOS")</f>
        <v>-500000</v>
      </c>
      <c r="R28" s="147" t="str">
        <f t="shared" si="2"/>
        <v>AW S11 (46mm GPS) giảm 500K = 10.990K</v>
      </c>
      <c r="S28" s="150">
        <f>IFERROR(F28-W12Q2FY26!F30,"OOS")</f>
        <v>0</v>
      </c>
      <c r="T28" s="147" t="str">
        <f t="shared" si="3"/>
        <v/>
      </c>
      <c r="U28" s="150">
        <f>IFERROR(G28-W12Q2FY26!G30,"OOS")</f>
        <v>0</v>
      </c>
      <c r="V28" s="147" t="str">
        <f t="shared" si="4"/>
        <v/>
      </c>
    </row>
    <row r="29" spans="1:25" x14ac:dyDescent="0.2">
      <c r="A29" t="s">
        <v>160</v>
      </c>
      <c r="B29" s="3"/>
      <c r="C29" s="136" t="s">
        <v>31</v>
      </c>
      <c r="D29" s="136">
        <v>14990000</v>
      </c>
      <c r="E29" s="140">
        <v>13990000</v>
      </c>
      <c r="F29" s="133">
        <v>14990000</v>
      </c>
      <c r="G29" s="113">
        <v>14890000</v>
      </c>
      <c r="H29" s="154"/>
      <c r="M29" s="149" t="str">
        <f>IFERROR(C29-W12Q2FY26!C31,"OOS")</f>
        <v>OOS</v>
      </c>
      <c r="N29" s="147" t="e">
        <f t="shared" si="0"/>
        <v>#VALUE!</v>
      </c>
      <c r="O29" s="150">
        <f>IFERROR(D29-W12Q2FY26!D31,"OOS")</f>
        <v>0</v>
      </c>
      <c r="P29" s="147" t="str">
        <f t="shared" si="1"/>
        <v/>
      </c>
      <c r="Q29" s="150">
        <f>IFERROR(E29-W12Q2FY26!E31,"OOS")</f>
        <v>-500000</v>
      </c>
      <c r="R29" s="147" t="str">
        <f t="shared" si="2"/>
        <v>AW S11 (46mm CEL) giảm 500K = 13.990K</v>
      </c>
      <c r="S29" s="150">
        <f>IFERROR(F29-W12Q2FY26!F31,"OOS")</f>
        <v>0</v>
      </c>
      <c r="T29" s="147" t="str">
        <f t="shared" si="3"/>
        <v/>
      </c>
      <c r="U29" s="150">
        <f>IFERROR(G29-W12Q2FY26!G31,"OOS")</f>
        <v>0</v>
      </c>
      <c r="V29" s="147" t="str">
        <f t="shared" si="4"/>
        <v/>
      </c>
    </row>
    <row r="30" spans="1:25" x14ac:dyDescent="0.2">
      <c r="A30" t="s">
        <v>161</v>
      </c>
      <c r="B30" s="25"/>
      <c r="C30" s="136">
        <v>23490000</v>
      </c>
      <c r="D30" s="136">
        <v>22990000</v>
      </c>
      <c r="E30" s="113">
        <v>21990000</v>
      </c>
      <c r="F30" s="133">
        <v>23190000</v>
      </c>
      <c r="G30" s="111">
        <v>22990000</v>
      </c>
      <c r="H30" s="154"/>
      <c r="M30" s="149">
        <f>IFERROR(C30-W12Q2FY26!C32,"OOS")</f>
        <v>0</v>
      </c>
      <c r="N30" s="147" t="str">
        <f t="shared" si="0"/>
        <v/>
      </c>
      <c r="O30" s="150">
        <f>IFERROR(D30-W12Q2FY26!D32,"OOS")</f>
        <v>0</v>
      </c>
      <c r="P30" s="147" t="str">
        <f t="shared" si="1"/>
        <v/>
      </c>
      <c r="Q30" s="150">
        <f>IFERROR(E30-W12Q2FY26!E32,"OOS")</f>
        <v>-500000</v>
      </c>
      <c r="R30" s="147" t="str">
        <f t="shared" si="2"/>
        <v>AW Ultra 3 (49mm) giảm 500K = 21.990K</v>
      </c>
      <c r="S30" s="150">
        <f>IFERROR(F30-W12Q2FY26!F32,"OOS")</f>
        <v>0</v>
      </c>
      <c r="T30" s="147" t="str">
        <f t="shared" si="3"/>
        <v/>
      </c>
      <c r="U30" s="150">
        <f>IFERROR(G30-W12Q2FY26!G32,"OOS")</f>
        <v>0</v>
      </c>
      <c r="V30" s="147" t="str">
        <f t="shared" si="4"/>
        <v/>
      </c>
    </row>
    <row r="31" spans="1:25" x14ac:dyDescent="0.2">
      <c r="A31" t="s">
        <v>120</v>
      </c>
      <c r="B31" s="3"/>
      <c r="C31" s="136">
        <v>5190000</v>
      </c>
      <c r="D31" s="136" t="s">
        <v>31</v>
      </c>
      <c r="E31" s="131" t="s">
        <v>31</v>
      </c>
      <c r="F31" s="133">
        <v>5190000</v>
      </c>
      <c r="G31" s="111">
        <v>5590000</v>
      </c>
      <c r="H31" s="154"/>
      <c r="M31" s="149">
        <f>IFERROR(C31-W12Q2FY26!C33,"OOS")</f>
        <v>0</v>
      </c>
      <c r="N31" s="147" t="str">
        <f t="shared" si="0"/>
        <v/>
      </c>
      <c r="O31" s="150" t="str">
        <f>IFERROR(D31-W12Q2FY26!D33,"OOS")</f>
        <v>OOS</v>
      </c>
      <c r="P31" s="147" t="e">
        <f t="shared" si="1"/>
        <v>#VALUE!</v>
      </c>
      <c r="Q31" s="150" t="str">
        <f>IFERROR(E31-W12Q2FY26!E33,"OOS")</f>
        <v>OOS</v>
      </c>
      <c r="R31" s="147" t="e">
        <f t="shared" si="2"/>
        <v>#VALUE!</v>
      </c>
      <c r="S31" s="150">
        <f>IFERROR(F31-W12Q2FY26!F33,"OOS")</f>
        <v>0</v>
      </c>
      <c r="T31" s="147" t="str">
        <f t="shared" si="3"/>
        <v/>
      </c>
      <c r="U31" s="150">
        <f>IFERROR(G31-W12Q2FY26!G33,"OOS")</f>
        <v>0</v>
      </c>
      <c r="V31" s="147" t="str">
        <f t="shared" si="4"/>
        <v/>
      </c>
    </row>
    <row r="32" spans="1:25" x14ac:dyDescent="0.2">
      <c r="A32" t="s">
        <v>162</v>
      </c>
      <c r="B32" s="3"/>
      <c r="C32" s="136">
        <v>4690000</v>
      </c>
      <c r="D32" s="136">
        <v>4590000</v>
      </c>
      <c r="E32" s="155">
        <v>4290000</v>
      </c>
      <c r="F32" s="134">
        <v>4690000</v>
      </c>
      <c r="G32" s="112">
        <v>4590000</v>
      </c>
      <c r="H32" s="154"/>
      <c r="M32" s="149">
        <f>IFERROR(C32-W12Q2FY26!C34,"OOS")</f>
        <v>0</v>
      </c>
      <c r="N32" s="147" t="str">
        <f t="shared" si="0"/>
        <v/>
      </c>
      <c r="O32" s="150">
        <f>IFERROR(D32-W12Q2FY26!D34,"OOS")</f>
        <v>0</v>
      </c>
      <c r="P32" s="147" t="str">
        <f t="shared" si="1"/>
        <v/>
      </c>
      <c r="Q32" s="150">
        <f>IFERROR(E32-W12Q2FY26!E34,"OOS")</f>
        <v>0</v>
      </c>
      <c r="R32" s="147" t="str">
        <f t="shared" si="2"/>
        <v/>
      </c>
      <c r="S32" s="150">
        <f>IFERROR(F32-W12Q2FY26!F34,"OOS")</f>
        <v>40000</v>
      </c>
      <c r="T32" s="147" t="str">
        <f t="shared" si="3"/>
        <v>AirPods 4 ANC tăng 40K = 4.690K</v>
      </c>
      <c r="U32" s="150">
        <f>IFERROR(G32-W12Q2FY26!G34,"OOS")</f>
        <v>200000</v>
      </c>
      <c r="V32" s="147" t="str">
        <f t="shared" si="4"/>
        <v>AirPods 4 ANC tăng 200K = 4.590K</v>
      </c>
    </row>
    <row r="33" spans="1:22" x14ac:dyDescent="0.2">
      <c r="A33" t="s">
        <v>163</v>
      </c>
      <c r="B33" s="3"/>
      <c r="C33" s="136">
        <v>3490000</v>
      </c>
      <c r="D33" s="136">
        <v>3490000</v>
      </c>
      <c r="E33" s="155">
        <v>3290000</v>
      </c>
      <c r="F33" s="133">
        <v>3490000</v>
      </c>
      <c r="G33" s="124">
        <v>3390000</v>
      </c>
      <c r="H33" s="154"/>
      <c r="M33" s="149">
        <f>IFERROR(C33-W12Q2FY26!C35,"OOS")</f>
        <v>0</v>
      </c>
      <c r="N33" s="147" t="str">
        <f t="shared" si="0"/>
        <v/>
      </c>
      <c r="O33" s="150">
        <f>IFERROR(D33-W12Q2FY26!D35,"OOS")</f>
        <v>0</v>
      </c>
      <c r="P33" s="147" t="str">
        <f t="shared" si="1"/>
        <v/>
      </c>
      <c r="Q33" s="150">
        <f>IFERROR(E33-W12Q2FY26!E35,"OOS")</f>
        <v>0</v>
      </c>
      <c r="R33" s="147" t="str">
        <f t="shared" si="2"/>
        <v/>
      </c>
      <c r="S33" s="150">
        <f>IFERROR(F33-W12Q2FY26!F35,"OOS")</f>
        <v>0</v>
      </c>
      <c r="T33" s="147" t="str">
        <f t="shared" si="3"/>
        <v/>
      </c>
      <c r="U33" s="150">
        <f>IFERROR(G33-W12Q2FY26!G35,"OOS")</f>
        <v>100000</v>
      </c>
      <c r="V33" s="147" t="str">
        <f t="shared" si="4"/>
        <v>AirPods 4 with charging case tăng 100K = 3.390K</v>
      </c>
    </row>
    <row r="34" spans="1:22" x14ac:dyDescent="0.2">
      <c r="A34" t="s">
        <v>164</v>
      </c>
      <c r="B34" s="3"/>
      <c r="C34" s="136">
        <v>6590000</v>
      </c>
      <c r="D34" s="136">
        <v>6590000</v>
      </c>
      <c r="E34" s="135">
        <v>6290000</v>
      </c>
      <c r="F34" s="133">
        <v>6590000</v>
      </c>
      <c r="G34" s="113">
        <v>6390000</v>
      </c>
      <c r="H34" s="154"/>
      <c r="M34" s="149">
        <f>IFERROR(C34-W12Q2FY26!C36,"OOS")</f>
        <v>0</v>
      </c>
      <c r="N34" s="147" t="str">
        <f t="shared" si="0"/>
        <v/>
      </c>
      <c r="O34" s="150">
        <f>IFERROR(D34-W12Q2FY26!D36,"OOS")</f>
        <v>0</v>
      </c>
      <c r="P34" s="147" t="str">
        <f t="shared" si="1"/>
        <v/>
      </c>
      <c r="Q34" s="150">
        <f>IFERROR(E34-W12Q2FY26!E36,"OOS")</f>
        <v>0</v>
      </c>
      <c r="R34" s="147" t="str">
        <f t="shared" si="2"/>
        <v/>
      </c>
      <c r="S34" s="150">
        <f>IFERROR(F34-W12Q2FY26!F36,"OOS")</f>
        <v>0</v>
      </c>
      <c r="T34" s="147" t="str">
        <f t="shared" si="3"/>
        <v/>
      </c>
      <c r="U34" s="150">
        <f>IFERROR(G34-W12Q2FY26!G36,"OOS")</f>
        <v>0</v>
      </c>
      <c r="V34" s="147" t="str">
        <f t="shared" si="4"/>
        <v/>
      </c>
    </row>
    <row r="35" spans="1:22" x14ac:dyDescent="0.2">
      <c r="A35" t="s">
        <v>165</v>
      </c>
      <c r="B35" s="25"/>
      <c r="C35" s="136">
        <v>19990000</v>
      </c>
      <c r="D35" s="136">
        <v>19990000</v>
      </c>
      <c r="E35" s="143"/>
      <c r="F35" s="134">
        <v>20490000</v>
      </c>
      <c r="G35" s="111">
        <v>18990000</v>
      </c>
      <c r="H35" s="154"/>
      <c r="M35" s="149">
        <f>IFERROR(C35-W12Q2FY26!C37,"OOS")</f>
        <v>0</v>
      </c>
      <c r="N35" s="147" t="str">
        <f t="shared" si="0"/>
        <v/>
      </c>
      <c r="O35" s="150">
        <f>IFERROR(D35-W12Q2FY26!D37,"OOS")</f>
        <v>0</v>
      </c>
      <c r="P35" s="147" t="str">
        <f t="shared" si="1"/>
        <v/>
      </c>
      <c r="Q35" s="150">
        <f>IFERROR(E35-W12Q2FY26!E37,"OOS")</f>
        <v>0</v>
      </c>
      <c r="R35" s="147" t="str">
        <f t="shared" si="2"/>
        <v/>
      </c>
      <c r="S35" s="150">
        <f>IFERROR(F35-W12Q2FY26!F37,"OOS")</f>
        <v>500000</v>
      </c>
      <c r="T35" s="147" t="str">
        <f t="shared" si="3"/>
        <v>MacBook Air 13" M2 16/256GB tăng 500K = 20.490K</v>
      </c>
      <c r="U35" s="150">
        <f>IFERROR(G35-W12Q2FY26!G37,"OOS")</f>
        <v>0</v>
      </c>
      <c r="V35" s="147" t="str">
        <f t="shared" si="4"/>
        <v/>
      </c>
    </row>
    <row r="36" spans="1:22" x14ac:dyDescent="0.2">
      <c r="A36" t="s">
        <v>259</v>
      </c>
      <c r="B36" s="25"/>
      <c r="C36" s="136">
        <v>29990000</v>
      </c>
      <c r="D36" s="136">
        <v>29990000</v>
      </c>
      <c r="E36" s="143"/>
      <c r="F36" s="111">
        <v>29990000</v>
      </c>
      <c r="G36" s="111">
        <v>29990000</v>
      </c>
      <c r="H36" s="154"/>
      <c r="M36" s="149">
        <f>IFERROR(C36-W12Q2FY26!C38,"OOS")</f>
        <v>0</v>
      </c>
      <c r="N36" s="147" t="str">
        <f t="shared" si="0"/>
        <v/>
      </c>
      <c r="O36" s="150">
        <f>IFERROR(D36-W12Q2FY26!D38,"OOS")</f>
        <v>0</v>
      </c>
      <c r="P36" s="147" t="str">
        <f t="shared" si="1"/>
        <v/>
      </c>
      <c r="Q36" s="150">
        <f>IFERROR(E36-W12Q2FY26!E38,"OOS")</f>
        <v>0</v>
      </c>
      <c r="R36" s="147" t="str">
        <f t="shared" si="2"/>
        <v/>
      </c>
      <c r="S36" s="150">
        <f>IFERROR(F36-W12Q2FY26!F38,"OOS")</f>
        <v>0</v>
      </c>
      <c r="T36" s="147" t="str">
        <f t="shared" si="3"/>
        <v/>
      </c>
      <c r="U36" s="150">
        <f>IFERROR(G36-W12Q2FY26!G38,"OOS")</f>
        <v>0</v>
      </c>
      <c r="V36" s="147" t="str">
        <f t="shared" si="4"/>
        <v/>
      </c>
    </row>
    <row r="37" spans="1:22" x14ac:dyDescent="0.2">
      <c r="A37" t="s">
        <v>260</v>
      </c>
      <c r="B37" s="25"/>
      <c r="C37" s="136">
        <v>16490000</v>
      </c>
      <c r="D37" s="136">
        <v>16490000</v>
      </c>
      <c r="E37" s="143"/>
      <c r="F37" s="111">
        <v>16490000</v>
      </c>
      <c r="G37" s="111">
        <v>16499000</v>
      </c>
      <c r="H37" s="154"/>
      <c r="M37" s="149">
        <f>IFERROR(C37-W12Q2FY26!C39,"OOS")</f>
        <v>0</v>
      </c>
      <c r="N37" s="147" t="str">
        <f t="shared" si="0"/>
        <v/>
      </c>
      <c r="O37" s="150">
        <f>IFERROR(D37-W12Q2FY26!D39,"OOS")</f>
        <v>0</v>
      </c>
      <c r="P37" s="147" t="str">
        <f t="shared" si="1"/>
        <v/>
      </c>
      <c r="Q37" s="150">
        <f>IFERROR(E37-W12Q2FY26!E39,"OOS")</f>
        <v>0</v>
      </c>
      <c r="R37" s="147" t="str">
        <f t="shared" si="2"/>
        <v/>
      </c>
      <c r="S37" s="150">
        <f>IFERROR(F37-W12Q2FY26!F39,"OOS")</f>
        <v>0</v>
      </c>
      <c r="T37" s="147" t="str">
        <f t="shared" si="3"/>
        <v/>
      </c>
      <c r="U37" s="150">
        <f>IFERROR(G37-W12Q2FY26!G39,"OOS")</f>
        <v>0</v>
      </c>
      <c r="V37" s="147" t="str">
        <f t="shared" si="4"/>
        <v/>
      </c>
    </row>
    <row r="38" spans="1:22" x14ac:dyDescent="0.2">
      <c r="A38" t="s">
        <v>166</v>
      </c>
      <c r="B38" s="3"/>
      <c r="C38" s="141">
        <v>24590000</v>
      </c>
      <c r="D38" s="141">
        <v>24490000</v>
      </c>
      <c r="E38" s="143"/>
      <c r="F38" s="134">
        <v>24590000</v>
      </c>
      <c r="G38" s="111">
        <v>24590000</v>
      </c>
      <c r="H38" s="154"/>
      <c r="M38" s="149">
        <f>IFERROR(C38-W12Q2FY26!C40,"OOS")</f>
        <v>-400000</v>
      </c>
      <c r="N38" s="147" t="str">
        <f t="shared" si="0"/>
        <v>MacBook Air 13" M4 16/256GB giảm 400K = 24.590K</v>
      </c>
      <c r="O38" s="150">
        <f>IFERROR(D38-W12Q2FY26!D40,"OOS")</f>
        <v>-100000</v>
      </c>
      <c r="P38" s="147" t="str">
        <f t="shared" si="1"/>
        <v>MacBook Air 13" M4 16/256GB giảm 100K = 24.490K</v>
      </c>
      <c r="Q38" s="150">
        <f>IFERROR(E38-W12Q2FY26!E40,"OOS")</f>
        <v>0</v>
      </c>
      <c r="R38" s="147" t="str">
        <f t="shared" si="2"/>
        <v/>
      </c>
      <c r="S38" s="150">
        <f>IFERROR(F38-W12Q2FY26!F40,"OOS")</f>
        <v>-400000</v>
      </c>
      <c r="T38" s="147" t="str">
        <f t="shared" si="3"/>
        <v>MacBook Air 13" M4 16/256GB giảm 400K = 24.590K</v>
      </c>
      <c r="U38" s="150">
        <f>IFERROR(G38-W12Q2FY26!G40,"OOS")</f>
        <v>0</v>
      </c>
      <c r="V38" s="147" t="str">
        <f t="shared" si="4"/>
        <v/>
      </c>
    </row>
    <row r="39" spans="1:22" x14ac:dyDescent="0.2">
      <c r="A39" t="s">
        <v>167</v>
      </c>
      <c r="B39" s="25"/>
      <c r="C39" s="136">
        <v>29990000</v>
      </c>
      <c r="D39" s="136">
        <v>29990000</v>
      </c>
      <c r="E39" s="143"/>
      <c r="F39" s="133">
        <v>29990000</v>
      </c>
      <c r="G39" s="111">
        <v>28990000</v>
      </c>
      <c r="H39" s="154"/>
      <c r="M39" s="149">
        <f>IFERROR(C39-W12Q2FY26!C41,"OOS")</f>
        <v>0</v>
      </c>
      <c r="N39" s="147" t="str">
        <f t="shared" si="0"/>
        <v/>
      </c>
      <c r="O39" s="150">
        <f>IFERROR(D39-W12Q2FY26!D41,"OOS")</f>
        <v>0</v>
      </c>
      <c r="P39" s="147" t="str">
        <f t="shared" si="1"/>
        <v/>
      </c>
      <c r="Q39" s="150">
        <f>IFERROR(E39-W12Q2FY26!E41,"OOS")</f>
        <v>0</v>
      </c>
      <c r="R39" s="147" t="str">
        <f t="shared" si="2"/>
        <v/>
      </c>
      <c r="S39" s="150">
        <f>IFERROR(F39-W12Q2FY26!F41,"OOS")</f>
        <v>0</v>
      </c>
      <c r="T39" s="147" t="str">
        <f t="shared" si="3"/>
        <v/>
      </c>
      <c r="U39" s="150">
        <f>IFERROR(G39-W12Q2FY26!G41,"OOS")</f>
        <v>0</v>
      </c>
      <c r="V39" s="147" t="str">
        <f t="shared" si="4"/>
        <v/>
      </c>
    </row>
    <row r="40" spans="1:22" x14ac:dyDescent="0.2">
      <c r="A40" t="s">
        <v>168</v>
      </c>
      <c r="B40" s="25"/>
      <c r="C40" s="136" t="s">
        <v>31</v>
      </c>
      <c r="D40" s="136" t="s">
        <v>31</v>
      </c>
      <c r="E40" s="143"/>
      <c r="F40" s="133">
        <v>38590000</v>
      </c>
      <c r="G40" s="111">
        <v>38390000</v>
      </c>
      <c r="H40" s="154"/>
      <c r="M40" s="149" t="str">
        <f>IFERROR(C40-W12Q2FY26!C42,"OOS")</f>
        <v>OOS</v>
      </c>
      <c r="N40" s="147" t="e">
        <f t="shared" si="0"/>
        <v>#VALUE!</v>
      </c>
      <c r="O40" s="150" t="str">
        <f>IFERROR(D40-W12Q2FY26!D42,"OOS")</f>
        <v>OOS</v>
      </c>
      <c r="P40" s="147" t="e">
        <f t="shared" si="1"/>
        <v>#VALUE!</v>
      </c>
      <c r="Q40" s="150">
        <f>IFERROR(E40-W12Q2FY26!E42,"OOS")</f>
        <v>0</v>
      </c>
      <c r="R40" s="147" t="str">
        <f t="shared" si="2"/>
        <v/>
      </c>
      <c r="S40" s="150">
        <f>IFERROR(F40-W12Q2FY26!F42,"OOS")</f>
        <v>0</v>
      </c>
      <c r="T40" s="147" t="str">
        <f t="shared" si="3"/>
        <v/>
      </c>
      <c r="U40" s="150">
        <f>IFERROR(G40-W12Q2FY26!G42,"OOS")</f>
        <v>0</v>
      </c>
      <c r="V40" s="147" t="str">
        <f t="shared" si="4"/>
        <v/>
      </c>
    </row>
    <row r="41" spans="1:22" x14ac:dyDescent="0.2">
      <c r="A41" t="s">
        <v>169</v>
      </c>
      <c r="B41" s="25"/>
      <c r="C41" s="136">
        <v>41990000</v>
      </c>
      <c r="D41" s="136">
        <v>41490000</v>
      </c>
      <c r="E41" s="143"/>
      <c r="F41" s="133">
        <v>41490000</v>
      </c>
      <c r="G41" s="111">
        <v>40690000</v>
      </c>
      <c r="H41" s="154"/>
      <c r="M41" s="149">
        <f>IFERROR(C41-W12Q2FY26!C43,"OOS")</f>
        <v>0</v>
      </c>
      <c r="N41" s="147" t="str">
        <f t="shared" si="0"/>
        <v/>
      </c>
      <c r="O41" s="150">
        <f>IFERROR(D41-W12Q2FY26!D43,"OOS")</f>
        <v>0</v>
      </c>
      <c r="P41" s="147" t="str">
        <f t="shared" si="1"/>
        <v/>
      </c>
      <c r="Q41" s="150">
        <f>IFERROR(E41-W12Q2FY26!E43,"OOS")</f>
        <v>0</v>
      </c>
      <c r="R41" s="147" t="str">
        <f t="shared" si="2"/>
        <v/>
      </c>
      <c r="S41" s="150">
        <f>IFERROR(F41-W12Q2FY26!F43,"OOS")</f>
        <v>0</v>
      </c>
      <c r="T41" s="147" t="str">
        <f t="shared" si="3"/>
        <v/>
      </c>
      <c r="U41" s="150">
        <f>IFERROR(G41-W12Q2FY26!G43,"OOS")</f>
        <v>0</v>
      </c>
      <c r="V41" s="147" t="str">
        <f t="shared" si="4"/>
        <v/>
      </c>
    </row>
    <row r="42" spans="1:22" x14ac:dyDescent="0.2">
      <c r="A42" t="s">
        <v>170</v>
      </c>
      <c r="B42" s="25"/>
      <c r="C42" s="136" t="s">
        <v>31</v>
      </c>
      <c r="D42" s="136">
        <v>62990000</v>
      </c>
      <c r="E42" s="143"/>
      <c r="F42" s="133">
        <v>62990000</v>
      </c>
      <c r="G42" s="111">
        <v>63990000</v>
      </c>
      <c r="H42" s="154"/>
      <c r="M42" s="149" t="str">
        <f>IFERROR(C42-W12Q2FY26!C44,"OOS")</f>
        <v>OOS</v>
      </c>
      <c r="N42" s="147" t="e">
        <f t="shared" si="0"/>
        <v>#VALUE!</v>
      </c>
      <c r="O42" s="150">
        <f>IFERROR(D42-W12Q2FY26!D44,"OOS")</f>
        <v>0</v>
      </c>
      <c r="P42" s="147" t="str">
        <f t="shared" si="1"/>
        <v/>
      </c>
      <c r="Q42" s="150">
        <f>IFERROR(E42-W12Q2FY26!E44,"OOS")</f>
        <v>0</v>
      </c>
      <c r="R42" s="147" t="str">
        <f t="shared" si="2"/>
        <v/>
      </c>
      <c r="S42" s="150">
        <f>IFERROR(F42-W12Q2FY26!F44,"OOS")</f>
        <v>0</v>
      </c>
      <c r="T42" s="147" t="str">
        <f t="shared" si="3"/>
        <v/>
      </c>
      <c r="U42" s="150">
        <f>IFERROR(G42-W12Q2FY26!G44,"OOS")</f>
        <v>0</v>
      </c>
      <c r="V42" s="147" t="str">
        <f t="shared" si="4"/>
        <v/>
      </c>
    </row>
    <row r="43" spans="1:22" x14ac:dyDescent="0.2">
      <c r="C43" s="125"/>
      <c r="D43" s="125"/>
    </row>
    <row r="44" spans="1:22" x14ac:dyDescent="0.2">
      <c r="C44" s="125"/>
      <c r="D44" s="125"/>
    </row>
    <row r="45" spans="1:22" x14ac:dyDescent="0.2">
      <c r="C45" s="125"/>
      <c r="D45" s="125"/>
    </row>
    <row r="46" spans="1:22" x14ac:dyDescent="0.2">
      <c r="C46" s="125"/>
      <c r="D46" s="125"/>
    </row>
    <row r="47" spans="1:22" x14ac:dyDescent="0.2">
      <c r="C47" s="125"/>
      <c r="D47" s="125"/>
    </row>
    <row r="48" spans="1:22"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sheetData>
  <conditionalFormatting sqref="E3:E42">
    <cfRule type="expression" dxfId="45" priority="15" stopIfTrue="1">
      <formula>$Q3=0</formula>
    </cfRule>
    <cfRule type="expression" dxfId="44" priority="16" stopIfTrue="1">
      <formula>AND($Q3&lt;&gt;0,$Q3&lt;&gt;"")</formula>
    </cfRule>
  </conditionalFormatting>
  <conditionalFormatting sqref="G10:G11">
    <cfRule type="expression" dxfId="43" priority="1" stopIfTrue="1">
      <formula>$Q10=0</formula>
    </cfRule>
    <cfRule type="expression" dxfId="42" priority="2" stopIfTrue="1">
      <formula>AND($Q10&lt;&gt;0,$Q10&lt;&gt;"")</formula>
    </cfRule>
  </conditionalFormatting>
  <conditionalFormatting sqref="N2:N42 P2:P42 R2:R42 T2:T42 V2:V42">
    <cfRule type="containsText" dxfId="41" priority="5" operator="containsText" text="Tăng">
      <formula>NOT(ISERROR(SEARCH("Tăng",N2)))</formula>
    </cfRule>
    <cfRule type="containsText" dxfId="40" priority="6"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29A5-FEDA-494D-BE46-AFE19E60C6D2}">
  <dimension ref="A1:Y154"/>
  <sheetViews>
    <sheetView showGridLines="0" zoomScale="80" zoomScaleNormal="80" workbookViewId="0">
      <pane xSplit="2" ySplit="1" topLeftCell="C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3.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x14ac:dyDescent="0.2">
      <c r="A2" t="s">
        <v>258</v>
      </c>
      <c r="B2" s="83"/>
      <c r="C2" s="127">
        <v>17990000</v>
      </c>
      <c r="D2" s="128">
        <v>17790000</v>
      </c>
      <c r="E2" s="129">
        <v>17790000</v>
      </c>
      <c r="F2" s="157">
        <v>17790000</v>
      </c>
      <c r="G2" s="111">
        <v>17790000</v>
      </c>
      <c r="H2" s="154"/>
      <c r="M2" s="149">
        <f>IFERROR(C2-W13Q2FY26!C2,"OOS")</f>
        <v>0</v>
      </c>
      <c r="N2" s="147" t="str">
        <f t="shared" ref="N2:N42" si="0">IF(M2=0,"",$A2 &amp; IF(M2&gt;0," tăng "," giảm ") &amp; TEXT(ABS(M2)/1000,"0") &amp; "K = " &amp; TEXT(C2/1000,"#.##0") &amp; "K")</f>
        <v/>
      </c>
      <c r="O2" s="150">
        <f>IFERROR(D2-W13Q2FY26!D2,"OOS")</f>
        <v>0</v>
      </c>
      <c r="P2" s="147" t="str">
        <f t="shared" ref="P2:P42" si="1">IF(O2=0,"",$A2 &amp; IF(O2&gt;0," tăng "," giảm ") &amp; TEXT(ABS(O2)/1000,"0") &amp; "K = " &amp; TEXT(D2/1000,"#.##0") &amp; "K")</f>
        <v/>
      </c>
      <c r="Q2" s="150">
        <f>IFERROR(E2-W13Q2FY26!E2,"OOS")</f>
        <v>-200000</v>
      </c>
      <c r="R2" s="147" t="str">
        <f t="shared" ref="R2:R42" si="2">IF(Q2=0,"",$A2 &amp; IF(Q2&gt;0," tăng "," giảm ") &amp; TEXT(ABS(Q2)/1000,"0") &amp; "K = " &amp; TEXT(E2/1000,"#.##0") &amp; "K")</f>
        <v>iPhone 17e 256GB giảm 200K = 17.790K</v>
      </c>
      <c r="S2" s="150">
        <f>IFERROR(F2-W13Q2FY26!F2,"OOS")</f>
        <v>0</v>
      </c>
      <c r="T2" s="147" t="str">
        <f t="shared" ref="T2:T42" si="3">IF(S2=0,"",$A2 &amp; IF(S2&gt;0," tăng "," giảm ") &amp; TEXT(ABS(S2)/1000,"0") &amp; "K = " &amp; TEXT(F2/1000,"#.##0") &amp; "K")</f>
        <v/>
      </c>
      <c r="U2" s="150">
        <f>IFERROR(G2-W13Q2FY26!G2,"OOS")</f>
        <v>0</v>
      </c>
      <c r="V2" s="147" t="str">
        <f t="shared" ref="V2:V42" si="4">IF(U2=0,"",$A2 &amp; IF(U2&gt;0," tăng "," giảm ") &amp; TEXT(ABS(U2)/1000,"0") &amp; "K = " &amp; TEXT(G2/1000,"#.##0") &amp; "K")</f>
        <v/>
      </c>
    </row>
    <row r="3" spans="1:22" x14ac:dyDescent="0.2">
      <c r="A3" t="s">
        <v>129</v>
      </c>
      <c r="B3" s="83"/>
      <c r="C3" s="130">
        <v>24890000</v>
      </c>
      <c r="D3" s="130">
        <v>24590000</v>
      </c>
      <c r="E3" s="131">
        <v>24190000</v>
      </c>
      <c r="F3" s="132">
        <v>24490000</v>
      </c>
      <c r="G3" s="111">
        <v>24190000</v>
      </c>
      <c r="H3" s="154"/>
      <c r="M3" s="149">
        <f>IFERROR(C3-W13Q2FY26!C3,"OOS")</f>
        <v>-100000</v>
      </c>
      <c r="N3" s="147" t="str">
        <f t="shared" si="0"/>
        <v>iPhone 17  256GB giảm 100K = 24.890K</v>
      </c>
      <c r="O3" s="150">
        <f>IFERROR(D3-W13Q2FY26!D3,"OOS")</f>
        <v>-100000</v>
      </c>
      <c r="P3" s="147" t="str">
        <f t="shared" si="1"/>
        <v>iPhone 17  256GB giảm 100K = 24.590K</v>
      </c>
      <c r="Q3" s="150">
        <f>IFERROR(E3-W13Q2FY26!E3,"OOS")</f>
        <v>0</v>
      </c>
      <c r="R3" s="147" t="str">
        <f t="shared" si="2"/>
        <v/>
      </c>
      <c r="S3" s="150">
        <f>IFERROR(F3-W13Q2FY26!F3,"OOS")</f>
        <v>300000</v>
      </c>
      <c r="T3" s="147" t="str">
        <f t="shared" si="3"/>
        <v>iPhone 17  256GB tăng 300K = 24.490K</v>
      </c>
      <c r="U3" s="150">
        <f>IFERROR(G3-W13Q2FY26!G3,"OOS")</f>
        <v>0</v>
      </c>
      <c r="V3" s="147" t="str">
        <f t="shared" si="4"/>
        <v/>
      </c>
    </row>
    <row r="4" spans="1:22" x14ac:dyDescent="0.2">
      <c r="A4" t="s">
        <v>130</v>
      </c>
      <c r="B4" s="83"/>
      <c r="C4" s="128">
        <v>24990000</v>
      </c>
      <c r="D4" s="128">
        <v>24990000</v>
      </c>
      <c r="E4" s="131">
        <v>23490000</v>
      </c>
      <c r="F4" s="133">
        <v>23990000</v>
      </c>
      <c r="G4" s="112">
        <v>23990000</v>
      </c>
      <c r="H4" s="154"/>
      <c r="M4" s="149">
        <f>IFERROR(C4-W13Q2FY26!C4,"OOS")</f>
        <v>0</v>
      </c>
      <c r="N4" s="147" t="str">
        <f t="shared" si="0"/>
        <v/>
      </c>
      <c r="O4" s="150">
        <f>IFERROR(D4-W13Q2FY26!D4,"OOS")</f>
        <v>0</v>
      </c>
      <c r="P4" s="147" t="str">
        <f t="shared" si="1"/>
        <v/>
      </c>
      <c r="Q4" s="150">
        <f>IFERROR(E4-W13Q2FY26!E4,"OOS")</f>
        <v>-1000000</v>
      </c>
      <c r="R4" s="147" t="str">
        <f t="shared" si="2"/>
        <v>iPhone Air 256G giảm 1000K = 23.490K</v>
      </c>
      <c r="S4" s="150">
        <f>IFERROR(F4-W13Q2FY26!F4,"OOS")</f>
        <v>-1000000</v>
      </c>
      <c r="T4" s="147" t="str">
        <f t="shared" si="3"/>
        <v>iPhone Air 256G giảm 1000K = 23.990K</v>
      </c>
      <c r="U4" s="150">
        <f>IFERROR(G4-W13Q2FY26!G4,"OOS")</f>
        <v>-1000000</v>
      </c>
      <c r="V4" s="147" t="str">
        <f t="shared" si="4"/>
        <v>iPhone Air 256G giảm 1000K = 23.990K</v>
      </c>
    </row>
    <row r="5" spans="1:22" x14ac:dyDescent="0.2">
      <c r="A5" t="s">
        <v>131</v>
      </c>
      <c r="B5" s="83"/>
      <c r="C5" s="128">
        <v>34790000</v>
      </c>
      <c r="D5" s="128">
        <v>34490000</v>
      </c>
      <c r="E5" s="131">
        <v>33190000</v>
      </c>
      <c r="F5" s="134">
        <v>34890000</v>
      </c>
      <c r="G5" s="111">
        <v>34190000</v>
      </c>
      <c r="H5" s="154"/>
      <c r="M5" s="149">
        <f>IFERROR(C5-W13Q2FY26!C5,"OOS")</f>
        <v>0</v>
      </c>
      <c r="N5" s="147" t="str">
        <f t="shared" si="0"/>
        <v/>
      </c>
      <c r="O5" s="150">
        <f>IFERROR(D5-W13Q2FY26!D5,"OOS")</f>
        <v>0</v>
      </c>
      <c r="P5" s="147" t="str">
        <f t="shared" si="1"/>
        <v/>
      </c>
      <c r="Q5" s="150">
        <f>IFERROR(E5-W13Q2FY26!E5,"OOS")</f>
        <v>0</v>
      </c>
      <c r="R5" s="147" t="str">
        <f t="shared" si="2"/>
        <v/>
      </c>
      <c r="S5" s="150">
        <f>IFERROR(F5-W13Q2FY26!F5,"OOS")</f>
        <v>100000</v>
      </c>
      <c r="T5" s="147" t="str">
        <f t="shared" si="3"/>
        <v>iPhone 17 Pro 256GB tăng 100K = 34.890K</v>
      </c>
      <c r="U5" s="150">
        <f>IFERROR(G5-W13Q2FY26!G5,"OOS")</f>
        <v>0</v>
      </c>
      <c r="V5" s="147" t="str">
        <f t="shared" si="4"/>
        <v/>
      </c>
    </row>
    <row r="6" spans="1:22" x14ac:dyDescent="0.2">
      <c r="A6" t="s">
        <v>132</v>
      </c>
      <c r="B6" s="83"/>
      <c r="C6" s="128">
        <v>37990000</v>
      </c>
      <c r="D6" s="128">
        <v>37790000</v>
      </c>
      <c r="E6" s="135">
        <v>36290000</v>
      </c>
      <c r="F6" s="133">
        <v>37790000</v>
      </c>
      <c r="G6" s="111">
        <v>36990000</v>
      </c>
      <c r="H6" s="154"/>
      <c r="M6" s="149">
        <f>IFERROR(C6-W13Q2FY26!C6,"OOS")</f>
        <v>0</v>
      </c>
      <c r="N6" s="147" t="str">
        <f t="shared" si="0"/>
        <v/>
      </c>
      <c r="O6" s="150">
        <f>IFERROR(D6-W13Q2FY26!D6,"OOS")</f>
        <v>0</v>
      </c>
      <c r="P6" s="147" t="str">
        <f t="shared" si="1"/>
        <v/>
      </c>
      <c r="Q6" s="150">
        <f>IFERROR(E6-W13Q2FY26!E6,"OOS")</f>
        <v>-200000</v>
      </c>
      <c r="R6" s="147" t="str">
        <f t="shared" si="2"/>
        <v>iPhone 17 Pro Max 256GB giảm 200K = 36.290K</v>
      </c>
      <c r="S6" s="150">
        <f>IFERROR(F6-W13Q2FY26!F6,"OOS")</f>
        <v>0</v>
      </c>
      <c r="T6" s="147" t="str">
        <f t="shared" si="3"/>
        <v/>
      </c>
      <c r="U6" s="150">
        <f>IFERROR(G6-W13Q2FY26!G6,"OOS")</f>
        <v>0</v>
      </c>
      <c r="V6" s="147" t="str">
        <f t="shared" si="4"/>
        <v/>
      </c>
    </row>
    <row r="7" spans="1:22" x14ac:dyDescent="0.2">
      <c r="A7" t="s">
        <v>133</v>
      </c>
      <c r="B7" s="83"/>
      <c r="C7" s="130">
        <v>15990000</v>
      </c>
      <c r="D7" s="136">
        <v>16690000</v>
      </c>
      <c r="E7" s="135">
        <v>12490000</v>
      </c>
      <c r="F7" s="137">
        <v>12490000</v>
      </c>
      <c r="G7" s="111">
        <v>15190000</v>
      </c>
      <c r="H7" s="154"/>
      <c r="M7" s="149">
        <f>IFERROR(C7-W13Q2FY26!C7,"OOS")</f>
        <v>2000000</v>
      </c>
      <c r="N7" s="147" t="str">
        <f t="shared" si="0"/>
        <v>iPhone 16e  128GB tăng 2000K = 15.990K</v>
      </c>
      <c r="O7" s="150">
        <f>IFERROR(D7-W13Q2FY26!D7,"OOS")</f>
        <v>0</v>
      </c>
      <c r="P7" s="147" t="str">
        <f t="shared" si="1"/>
        <v/>
      </c>
      <c r="Q7" s="150">
        <f>IFERROR(E7-W13Q2FY26!E7,"OOS")</f>
        <v>0</v>
      </c>
      <c r="R7" s="147" t="str">
        <f t="shared" si="2"/>
        <v/>
      </c>
      <c r="S7" s="150">
        <f>IFERROR(F7-W13Q2FY26!F7,"OOS")</f>
        <v>0</v>
      </c>
      <c r="T7" s="147" t="str">
        <f t="shared" si="3"/>
        <v/>
      </c>
      <c r="U7" s="150">
        <f>IFERROR(G7-W13Q2FY26!G7,"OOS")</f>
        <v>0</v>
      </c>
      <c r="V7" s="147" t="str">
        <f t="shared" si="4"/>
        <v/>
      </c>
    </row>
    <row r="8" spans="1:22" x14ac:dyDescent="0.2">
      <c r="A8" t="s">
        <v>246</v>
      </c>
      <c r="B8" s="71"/>
      <c r="C8" s="139">
        <v>21290000</v>
      </c>
      <c r="D8" s="139">
        <v>20990000</v>
      </c>
      <c r="E8" s="140">
        <v>20490000</v>
      </c>
      <c r="F8" s="133">
        <v>21090000</v>
      </c>
      <c r="G8" s="111">
        <v>20790000</v>
      </c>
      <c r="H8" s="154"/>
      <c r="M8" s="149">
        <f>IFERROR(C8-W13Q2FY26!C8,"OOS")</f>
        <v>0</v>
      </c>
      <c r="N8" s="147" t="str">
        <f t="shared" si="0"/>
        <v/>
      </c>
      <c r="O8" s="150">
        <f>IFERROR(D8-W13Q2FY26!D8,"OOS")</f>
        <v>0</v>
      </c>
      <c r="P8" s="147" t="str">
        <f t="shared" si="1"/>
        <v/>
      </c>
      <c r="Q8" s="150">
        <f>IFERROR(E8-W13Q2FY26!E8,"OOS")</f>
        <v>400000</v>
      </c>
      <c r="R8" s="147" t="str">
        <f t="shared" si="2"/>
        <v>iPhone 16 128GB tăng 400K = 20.490K</v>
      </c>
      <c r="S8" s="150">
        <f>IFERROR(F8-W13Q2FY26!F8,"OOS")</f>
        <v>0</v>
      </c>
      <c r="T8" s="147" t="str">
        <f t="shared" si="3"/>
        <v/>
      </c>
      <c r="U8" s="150">
        <f>IFERROR(G8-W13Q2FY26!G8,"OOS")</f>
        <v>0</v>
      </c>
      <c r="V8" s="147" t="str">
        <f t="shared" si="4"/>
        <v/>
      </c>
    </row>
    <row r="9" spans="1:22" x14ac:dyDescent="0.2">
      <c r="A9" t="s">
        <v>135</v>
      </c>
      <c r="B9" s="3"/>
      <c r="C9" s="136">
        <v>25290000</v>
      </c>
      <c r="D9" s="141">
        <v>24990000</v>
      </c>
      <c r="E9" s="140">
        <v>23990000</v>
      </c>
      <c r="F9" s="133">
        <v>25090000</v>
      </c>
      <c r="G9" s="111">
        <v>24590000</v>
      </c>
      <c r="H9" s="154"/>
      <c r="M9" s="149">
        <f>IFERROR(C9-W13Q2FY26!C9,"OOS")</f>
        <v>0</v>
      </c>
      <c r="N9" s="147" t="str">
        <f t="shared" si="0"/>
        <v/>
      </c>
      <c r="O9" s="150">
        <f>IFERROR(D9-W13Q2FY26!D9,"OOS")</f>
        <v>200000</v>
      </c>
      <c r="P9" s="147" t="str">
        <f t="shared" si="1"/>
        <v>iPhone 16  Plus 128GB tăng 200K = 24.990K</v>
      </c>
      <c r="Q9" s="150">
        <f>IFERROR(E9-W13Q2FY26!E9,"OOS")</f>
        <v>200000</v>
      </c>
      <c r="R9" s="147" t="str">
        <f t="shared" si="2"/>
        <v>iPhone 16  Plus 128GB tăng 200K = 23.990K</v>
      </c>
      <c r="S9" s="150">
        <f>IFERROR(F9-W13Q2FY26!F9,"OOS")</f>
        <v>0</v>
      </c>
      <c r="T9" s="147" t="str">
        <f t="shared" si="3"/>
        <v/>
      </c>
      <c r="U9" s="150">
        <f>IFERROR(G9-W13Q2FY26!G9,"OOS")</f>
        <v>0</v>
      </c>
      <c r="V9" s="147" t="str">
        <f t="shared" si="4"/>
        <v/>
      </c>
    </row>
    <row r="10" spans="1:22" x14ac:dyDescent="0.2">
      <c r="A10" t="s">
        <v>247</v>
      </c>
      <c r="B10" s="25"/>
      <c r="C10" s="136" t="s">
        <v>31</v>
      </c>
      <c r="D10" s="111">
        <v>25590000</v>
      </c>
      <c r="E10" s="113" t="s">
        <v>31</v>
      </c>
      <c r="F10" s="134">
        <v>25990000</v>
      </c>
      <c r="G10" s="111" t="s">
        <v>31</v>
      </c>
      <c r="H10" s="154"/>
      <c r="M10" s="149" t="str">
        <f>IFERROR(C10-W13Q2FY26!C10,"OOS")</f>
        <v>OOS</v>
      </c>
      <c r="N10" s="147" t="e">
        <f t="shared" si="0"/>
        <v>#VALUE!</v>
      </c>
      <c r="O10" s="150">
        <f>IFERROR(D10-W13Q2FY26!D10,"OOS")</f>
        <v>0</v>
      </c>
      <c r="P10" s="147" t="str">
        <f t="shared" si="1"/>
        <v/>
      </c>
      <c r="Q10" s="150" t="str">
        <f>IFERROR(E10-W13Q2FY26!E10,"OOS")</f>
        <v>OOS</v>
      </c>
      <c r="R10" s="147" t="e">
        <f t="shared" si="2"/>
        <v>#VALUE!</v>
      </c>
      <c r="S10" s="150">
        <f>IFERROR(F10-W13Q2FY26!F10,"OOS")</f>
        <v>-600000</v>
      </c>
      <c r="T10" s="147" t="str">
        <f t="shared" si="3"/>
        <v>iPhone 16 Pro 128GB giảm 600K = 25.990K</v>
      </c>
      <c r="U10" s="150" t="str">
        <f>IFERROR(G10-W13Q2FY26!G10,"OOS")</f>
        <v>OOS</v>
      </c>
      <c r="V10" s="147" t="e">
        <f t="shared" si="4"/>
        <v>#VALUE!</v>
      </c>
    </row>
    <row r="11" spans="1:22" x14ac:dyDescent="0.2">
      <c r="A11" t="s">
        <v>137</v>
      </c>
      <c r="B11" s="3"/>
      <c r="C11" s="141">
        <v>31590000</v>
      </c>
      <c r="D11" s="113" t="s">
        <v>31</v>
      </c>
      <c r="E11" s="113" t="s">
        <v>31</v>
      </c>
      <c r="F11" s="134">
        <v>31590000</v>
      </c>
      <c r="G11" s="111" t="s">
        <v>31</v>
      </c>
      <c r="H11" s="154"/>
      <c r="M11" s="149">
        <f>IFERROR(C11-W13Q2FY26!C11,"OOS")</f>
        <v>-400000</v>
      </c>
      <c r="N11" s="147" t="str">
        <f>IF(M11=0,"",$A11 &amp; IF(M11&gt;0," tăng "," giảm ") &amp; TEXT(ABS(M11)/1000,"0") &amp; "K = " &amp; TEXT(C11/1000,"#.##0") &amp; "K")</f>
        <v>iPhone 16 Pro Max 256GB giảm 400K = 31.590K</v>
      </c>
      <c r="O11" s="150" t="str">
        <f>IFERROR(D11-W13Q2FY26!D11,"OOS")</f>
        <v>OOS</v>
      </c>
      <c r="P11" s="147" t="e">
        <f t="shared" si="1"/>
        <v>#VALUE!</v>
      </c>
      <c r="Q11" s="150" t="str">
        <f>IFERROR(E11-W13Q2FY26!E11,"OOS")</f>
        <v>OOS</v>
      </c>
      <c r="R11" s="147" t="e">
        <f t="shared" si="2"/>
        <v>#VALUE!</v>
      </c>
      <c r="S11" s="150">
        <f>IFERROR(F11-W13Q2FY26!F11,"OOS")</f>
        <v>600000</v>
      </c>
      <c r="T11" s="147" t="str">
        <f t="shared" si="3"/>
        <v>iPhone 16 Pro Max 256GB tăng 600K = 31.590K</v>
      </c>
      <c r="U11" s="150" t="str">
        <f>IFERROR(G11-W13Q2FY26!G11,"OOS")</f>
        <v>OOS</v>
      </c>
      <c r="V11" s="147" t="e">
        <f t="shared" si="4"/>
        <v>#VALUE!</v>
      </c>
    </row>
    <row r="12" spans="1:22" x14ac:dyDescent="0.2">
      <c r="A12" t="s">
        <v>102</v>
      </c>
      <c r="B12" s="25"/>
      <c r="C12" s="136">
        <v>17990000</v>
      </c>
      <c r="D12" s="136">
        <v>17990000</v>
      </c>
      <c r="E12" s="155">
        <v>17690000</v>
      </c>
      <c r="F12" s="133">
        <v>17990000</v>
      </c>
      <c r="G12" s="111">
        <v>17690000</v>
      </c>
      <c r="H12" s="154"/>
      <c r="M12" s="149">
        <f>IFERROR(C12-W13Q2FY26!C12,"OOS")</f>
        <v>0</v>
      </c>
      <c r="N12" s="147" t="str">
        <f t="shared" si="0"/>
        <v/>
      </c>
      <c r="O12" s="150">
        <f>IFERROR(D12-W13Q2FY26!D12,"OOS")</f>
        <v>0</v>
      </c>
      <c r="P12" s="147" t="str">
        <f t="shared" si="1"/>
        <v/>
      </c>
      <c r="Q12" s="150">
        <f>IFERROR(E12-W13Q2FY26!E12,"OOS")</f>
        <v>200000</v>
      </c>
      <c r="R12" s="147" t="str">
        <f t="shared" si="2"/>
        <v>iPhone 15  128GB tăng 200K = 17.690K</v>
      </c>
      <c r="S12" s="150">
        <f>IFERROR(F12-W13Q2FY26!F12,"OOS")</f>
        <v>0</v>
      </c>
      <c r="T12" s="147" t="str">
        <f t="shared" si="3"/>
        <v/>
      </c>
      <c r="U12" s="150">
        <f>IFERROR(G12-W13Q2FY26!G12,"OOS")</f>
        <v>0</v>
      </c>
      <c r="V12" s="147" t="str">
        <f t="shared" si="4"/>
        <v/>
      </c>
    </row>
    <row r="13" spans="1:22" x14ac:dyDescent="0.2">
      <c r="A13" t="s">
        <v>103</v>
      </c>
      <c r="B13" s="25"/>
      <c r="C13" s="136">
        <v>18990000</v>
      </c>
      <c r="D13" s="136" t="s">
        <v>31</v>
      </c>
      <c r="E13" s="131" t="s">
        <v>31</v>
      </c>
      <c r="F13" s="133">
        <v>17690000</v>
      </c>
      <c r="G13" s="111" t="s">
        <v>31</v>
      </c>
      <c r="H13" s="154"/>
      <c r="M13" s="149">
        <f>IFERROR(C13-W13Q2FY26!C13,"OOS")</f>
        <v>0</v>
      </c>
      <c r="N13" s="147" t="str">
        <f t="shared" si="0"/>
        <v/>
      </c>
      <c r="O13" s="150" t="str">
        <f>IFERROR(D13-W13Q2FY26!D13,"OOS")</f>
        <v>OOS</v>
      </c>
      <c r="P13" s="147" t="e">
        <f t="shared" si="1"/>
        <v>#VALUE!</v>
      </c>
      <c r="Q13" s="150" t="str">
        <f>IFERROR(E13-W13Q2FY26!E13,"OOS")</f>
        <v>OOS</v>
      </c>
      <c r="R13" s="147" t="e">
        <f t="shared" si="2"/>
        <v>#VALUE!</v>
      </c>
      <c r="S13" s="150">
        <f>IFERROR(F13-W13Q2FY26!F13,"OOS")</f>
        <v>0</v>
      </c>
      <c r="T13" s="147" t="str">
        <f t="shared" si="3"/>
        <v/>
      </c>
      <c r="U13" s="150" t="str">
        <f>IFERROR(G13-W13Q2FY26!G13,"OOS")</f>
        <v>OOS</v>
      </c>
      <c r="V13" s="147" t="e">
        <f t="shared" si="4"/>
        <v>#VALUE!</v>
      </c>
    </row>
    <row r="14" spans="1:22" x14ac:dyDescent="0.2">
      <c r="A14" t="s">
        <v>40</v>
      </c>
      <c r="B14" s="25"/>
      <c r="C14" s="136">
        <v>13990000</v>
      </c>
      <c r="D14" s="136">
        <v>13990000</v>
      </c>
      <c r="E14" s="131">
        <v>13790000</v>
      </c>
      <c r="F14" s="133">
        <v>13990000</v>
      </c>
      <c r="G14" s="111">
        <v>12990000</v>
      </c>
      <c r="H14" s="154"/>
      <c r="M14" s="149">
        <f>IFERROR(C14-W13Q2FY26!C14,"OOS")</f>
        <v>0</v>
      </c>
      <c r="N14" s="147" t="str">
        <f t="shared" si="0"/>
        <v/>
      </c>
      <c r="O14" s="150">
        <f>IFERROR(D14-W13Q2FY26!D14,"OOS")</f>
        <v>0</v>
      </c>
      <c r="P14" s="147" t="str">
        <f t="shared" si="1"/>
        <v/>
      </c>
      <c r="Q14" s="150">
        <f>IFERROR(E14-W13Q2FY26!E14,"OOS")</f>
        <v>200000</v>
      </c>
      <c r="R14" s="147" t="str">
        <f t="shared" si="2"/>
        <v>iPhone 14 128GB tăng 200K = 13.790K</v>
      </c>
      <c r="S14" s="150">
        <f>IFERROR(F14-W13Q2FY26!F14,"OOS")</f>
        <v>0</v>
      </c>
      <c r="T14" s="147" t="str">
        <f t="shared" si="3"/>
        <v/>
      </c>
      <c r="U14" s="150">
        <f>IFERROR(G14-W13Q2FY26!G14,"OOS")</f>
        <v>0</v>
      </c>
      <c r="V14" s="147" t="str">
        <f t="shared" si="4"/>
        <v/>
      </c>
    </row>
    <row r="15" spans="1:22" x14ac:dyDescent="0.2">
      <c r="A15" t="s">
        <v>37</v>
      </c>
      <c r="B15" s="3"/>
      <c r="C15" s="136">
        <v>11990000</v>
      </c>
      <c r="D15" s="136">
        <v>11990000</v>
      </c>
      <c r="E15" s="140">
        <v>12090000</v>
      </c>
      <c r="F15" s="134">
        <v>11990000</v>
      </c>
      <c r="G15" s="111">
        <v>11890000</v>
      </c>
      <c r="H15" s="154"/>
      <c r="M15" s="149">
        <f>IFERROR(C15-W13Q2FY26!C15,"OOS")</f>
        <v>0</v>
      </c>
      <c r="N15" s="147" t="str">
        <f t="shared" si="0"/>
        <v/>
      </c>
      <c r="O15" s="150">
        <f>IFERROR(D15-W13Q2FY26!D15,"OOS")</f>
        <v>0</v>
      </c>
      <c r="P15" s="147" t="str">
        <f t="shared" si="1"/>
        <v/>
      </c>
      <c r="Q15" s="150">
        <f>IFERROR(E15-W13Q2FY26!E15,"OOS")</f>
        <v>100000</v>
      </c>
      <c r="R15" s="147" t="str">
        <f t="shared" si="2"/>
        <v>iPhone 13  128GB tăng 100K = 12.090K</v>
      </c>
      <c r="S15" s="150">
        <f>IFERROR(F15-W13Q2FY26!F15,"OOS")</f>
        <v>200000</v>
      </c>
      <c r="T15" s="147" t="str">
        <f t="shared" si="3"/>
        <v>iPhone 13  128GB tăng 200K = 11.990K</v>
      </c>
      <c r="U15" s="150">
        <f>IFERROR(G15-W13Q2FY26!G15,"OOS")</f>
        <v>0</v>
      </c>
      <c r="V15" s="147" t="str">
        <f t="shared" si="4"/>
        <v/>
      </c>
    </row>
    <row r="16" spans="1:22" x14ac:dyDescent="0.2">
      <c r="A16" t="s">
        <v>138</v>
      </c>
      <c r="B16" s="25"/>
      <c r="C16" s="141">
        <v>13490000</v>
      </c>
      <c r="D16" s="136">
        <v>13490000</v>
      </c>
      <c r="E16" s="140">
        <v>13290000</v>
      </c>
      <c r="F16" s="134">
        <v>13490000</v>
      </c>
      <c r="G16" s="111">
        <v>13390000</v>
      </c>
      <c r="H16" s="154"/>
      <c r="M16" s="149">
        <f>IFERROR(C16-W13Q2FY26!C16,"OOS")</f>
        <v>-100000</v>
      </c>
      <c r="N16" s="147" t="str">
        <f t="shared" si="0"/>
        <v>iPad Mini 7 128GB Wifi giảm 100K = 13.490K</v>
      </c>
      <c r="O16" s="150">
        <f>IFERROR(D16-W13Q2FY26!D16,"OOS")</f>
        <v>0</v>
      </c>
      <c r="P16" s="147" t="str">
        <f t="shared" si="1"/>
        <v/>
      </c>
      <c r="Q16" s="150">
        <f>IFERROR(E16-W13Q2FY26!E16,"OOS")</f>
        <v>0</v>
      </c>
      <c r="R16" s="147" t="str">
        <f t="shared" si="2"/>
        <v/>
      </c>
      <c r="S16" s="150">
        <f>IFERROR(F16-W13Q2FY26!F16,"OOS")</f>
        <v>-100000</v>
      </c>
      <c r="T16" s="147" t="str">
        <f t="shared" si="3"/>
        <v>iPad Mini 7 128GB Wifi giảm 100K = 13.490K</v>
      </c>
      <c r="U16" s="150">
        <f>IFERROR(G16-W13Q2FY26!G16,"OOS")</f>
        <v>0</v>
      </c>
      <c r="V16" s="147" t="str">
        <f t="shared" si="4"/>
        <v/>
      </c>
    </row>
    <row r="17" spans="1:25" x14ac:dyDescent="0.2">
      <c r="A17" t="s">
        <v>139</v>
      </c>
      <c r="B17" s="3"/>
      <c r="C17" s="136">
        <v>9490000</v>
      </c>
      <c r="D17" s="136">
        <v>9490000</v>
      </c>
      <c r="E17" s="155">
        <v>9190000</v>
      </c>
      <c r="F17" s="133">
        <v>9490000</v>
      </c>
      <c r="G17" s="112">
        <v>9390000</v>
      </c>
      <c r="H17" s="154"/>
      <c r="M17" s="149">
        <f>IFERROR(C17-W13Q2FY26!C17,"OOS")</f>
        <v>0</v>
      </c>
      <c r="N17" s="147" t="str">
        <f t="shared" si="0"/>
        <v/>
      </c>
      <c r="O17" s="150">
        <f>IFERROR(D17-W13Q2FY26!D17,"OOS")</f>
        <v>0</v>
      </c>
      <c r="P17" s="147" t="str">
        <f t="shared" si="1"/>
        <v/>
      </c>
      <c r="Q17" s="150">
        <f>IFERROR(E17-W13Q2FY26!E17,"OOS")</f>
        <v>0</v>
      </c>
      <c r="R17" s="147" t="str">
        <f t="shared" si="2"/>
        <v/>
      </c>
      <c r="S17" s="150">
        <f>IFERROR(F17-W13Q2FY26!F17,"OOS")</f>
        <v>0</v>
      </c>
      <c r="T17" s="147" t="str">
        <f t="shared" si="3"/>
        <v/>
      </c>
      <c r="U17" s="150">
        <f>IFERROR(G17-W13Q2FY26!G17,"OOS")</f>
        <v>400000</v>
      </c>
      <c r="V17" s="147" t="str">
        <f t="shared" si="4"/>
        <v>iPad Gen 11th  128GB Wifi tăng 400K = 9.390K</v>
      </c>
      <c r="W17" t="s">
        <v>140</v>
      </c>
      <c r="X17" t="s">
        <v>147</v>
      </c>
      <c r="Y17" s="35" t="b">
        <v>1</v>
      </c>
    </row>
    <row r="18" spans="1:25" x14ac:dyDescent="0.2">
      <c r="A18" t="s">
        <v>142</v>
      </c>
      <c r="B18" s="3"/>
      <c r="C18" s="141">
        <v>15790000</v>
      </c>
      <c r="D18" s="136">
        <v>15490000</v>
      </c>
      <c r="E18" s="155">
        <v>14290000</v>
      </c>
      <c r="F18" s="133">
        <v>15790000</v>
      </c>
      <c r="G18" s="112">
        <v>14990000</v>
      </c>
      <c r="H18" s="154"/>
      <c r="M18" s="149">
        <f>IFERROR(C18-W13Q2FY26!C18,"OOS")</f>
        <v>-900000</v>
      </c>
      <c r="N18" s="147" t="str">
        <f t="shared" si="0"/>
        <v>iPad Air M3  11" 128 GB Wifi giảm 900K = 15.790K</v>
      </c>
      <c r="O18" s="150">
        <f>IFERROR(D18-W13Q2FY26!D18,"OOS")</f>
        <v>0</v>
      </c>
      <c r="P18" s="147" t="str">
        <f t="shared" si="1"/>
        <v/>
      </c>
      <c r="Q18" s="150" t="str">
        <f>IFERROR(E18-W13Q2FY26!E18,"OOS")</f>
        <v>OOS</v>
      </c>
      <c r="R18" s="147" t="e">
        <f t="shared" si="2"/>
        <v>#VALUE!</v>
      </c>
      <c r="S18" s="150">
        <f>IFERROR(F18-W13Q2FY26!F18,"OOS")</f>
        <v>0</v>
      </c>
      <c r="T18" s="147" t="str">
        <f t="shared" si="3"/>
        <v/>
      </c>
      <c r="U18" s="150">
        <f>IFERROR(G18-W13Q2FY26!G18,"OOS")</f>
        <v>-1700000</v>
      </c>
      <c r="V18" s="147" t="str">
        <f t="shared" si="4"/>
        <v>iPad Air M3  11" 128 GB Wifi giảm 1700K = 14.990K</v>
      </c>
      <c r="W18" t="s">
        <v>2</v>
      </c>
      <c r="X18" t="s">
        <v>143</v>
      </c>
      <c r="Y18" s="35" t="b">
        <v>1</v>
      </c>
    </row>
    <row r="19" spans="1:25" x14ac:dyDescent="0.2">
      <c r="A19" t="s">
        <v>144</v>
      </c>
      <c r="B19" s="25"/>
      <c r="C19" s="136">
        <v>20990000</v>
      </c>
      <c r="D19" s="136">
        <v>19990000</v>
      </c>
      <c r="E19" s="155">
        <v>19190000</v>
      </c>
      <c r="F19" s="133">
        <v>18990000</v>
      </c>
      <c r="G19" s="112">
        <v>21999000</v>
      </c>
      <c r="H19" s="154"/>
      <c r="M19" s="149">
        <f>IFERROR(C19-W13Q2FY26!C19,"OOS")</f>
        <v>-1100000</v>
      </c>
      <c r="N19" s="147" t="str">
        <f t="shared" si="0"/>
        <v>iPad Air M3  13" 128 GB Wifi giảm 1100K = 20.990K</v>
      </c>
      <c r="O19" s="150">
        <f>IFERROR(D19-W13Q2FY26!D19,"OOS")</f>
        <v>0</v>
      </c>
      <c r="P19" s="147" t="str">
        <f t="shared" si="1"/>
        <v/>
      </c>
      <c r="Q19" s="150" t="str">
        <f>IFERROR(E19-W13Q2FY26!E19,"OOS")</f>
        <v>OOS</v>
      </c>
      <c r="R19" s="147" t="e">
        <f t="shared" si="2"/>
        <v>#VALUE!</v>
      </c>
      <c r="S19" s="150">
        <f>IFERROR(F19-W13Q2FY26!F19,"OOS")</f>
        <v>0</v>
      </c>
      <c r="T19" s="147" t="str">
        <f t="shared" si="3"/>
        <v/>
      </c>
      <c r="U19" s="150">
        <f>IFERROR(G19-W13Q2FY26!G19,"OOS")</f>
        <v>-90000</v>
      </c>
      <c r="V19" s="147" t="str">
        <f t="shared" si="4"/>
        <v>iPad Air M3  13" 128 GB Wifi giảm 90K = 21.999K</v>
      </c>
      <c r="W19" t="s">
        <v>6</v>
      </c>
      <c r="X19" t="s">
        <v>145</v>
      </c>
      <c r="Y19" s="35" t="b">
        <v>0</v>
      </c>
    </row>
    <row r="20" spans="1:25" x14ac:dyDescent="0.2">
      <c r="A20" t="s">
        <v>151</v>
      </c>
      <c r="B20" s="3"/>
      <c r="C20" s="141">
        <v>28990000</v>
      </c>
      <c r="D20" s="136">
        <v>28990000</v>
      </c>
      <c r="E20" s="124">
        <v>28490000</v>
      </c>
      <c r="F20" s="134">
        <v>28990000</v>
      </c>
      <c r="G20" s="113">
        <v>28990000</v>
      </c>
      <c r="H20" s="154"/>
      <c r="M20" s="149">
        <f>IFERROR(C20-W13Q2FY26!C20,"OOS")</f>
        <v>-300000</v>
      </c>
      <c r="N20" s="147" t="str">
        <f t="shared" si="0"/>
        <v>iPad Pro M5 11” 256GB Wifi giảm 300K = 28.990K</v>
      </c>
      <c r="O20" s="150">
        <f>IFERROR(D20-W13Q2FY26!D20,"OOS")</f>
        <v>0</v>
      </c>
      <c r="P20" s="147" t="str">
        <f t="shared" si="1"/>
        <v/>
      </c>
      <c r="Q20" s="150">
        <f>IFERROR(E20-W13Q2FY26!E20,"OOS")</f>
        <v>-500000</v>
      </c>
      <c r="R20" s="147" t="str">
        <f t="shared" si="2"/>
        <v>iPad Pro M5 11” 256GB Wifi giảm 500K = 28.490K</v>
      </c>
      <c r="S20" s="150">
        <f>IFERROR(F20-W13Q2FY26!F20,"OOS")</f>
        <v>-400000</v>
      </c>
      <c r="T20" s="147" t="str">
        <f t="shared" si="3"/>
        <v>iPad Pro M5 11” 256GB Wifi giảm 400K = 28.990K</v>
      </c>
      <c r="U20" s="150">
        <f>IFERROR(G20-W13Q2FY26!G20,"OOS")</f>
        <v>0</v>
      </c>
      <c r="V20" s="147" t="str">
        <f t="shared" si="4"/>
        <v/>
      </c>
      <c r="W20" t="s">
        <v>3</v>
      </c>
      <c r="X20" t="s">
        <v>141</v>
      </c>
      <c r="Y20" s="35" t="b">
        <v>1</v>
      </c>
    </row>
    <row r="21" spans="1:25" x14ac:dyDescent="0.2">
      <c r="A21" t="s">
        <v>152</v>
      </c>
      <c r="B21" s="3"/>
      <c r="C21" s="136">
        <v>39290000</v>
      </c>
      <c r="D21" s="142">
        <v>38990000</v>
      </c>
      <c r="E21" s="113">
        <v>37990000</v>
      </c>
      <c r="F21" s="133">
        <v>38990000</v>
      </c>
      <c r="G21" s="113">
        <v>38990000</v>
      </c>
      <c r="H21" s="154"/>
      <c r="M21" s="149">
        <f>IFERROR(C21-W13Q2FY26!C21,"OOS")</f>
        <v>0</v>
      </c>
      <c r="N21" s="147" t="str">
        <f t="shared" si="0"/>
        <v/>
      </c>
      <c r="O21" s="150">
        <f>IFERROR(D21-W13Q2FY26!D21,"OOS")</f>
        <v>0</v>
      </c>
      <c r="P21" s="147" t="str">
        <f t="shared" si="1"/>
        <v/>
      </c>
      <c r="Q21" s="150">
        <f>IFERROR(E21-W13Q2FY26!E21,"OOS")</f>
        <v>-1000000</v>
      </c>
      <c r="R21" s="147" t="str">
        <f t="shared" si="2"/>
        <v>iPad Pro M5 13” 256GB Wifi giảm 1000K = 37.990K</v>
      </c>
      <c r="S21" s="150">
        <f>IFERROR(F21-W13Q2FY26!F21,"OOS")</f>
        <v>0</v>
      </c>
      <c r="T21" s="147" t="str">
        <f t="shared" si="3"/>
        <v/>
      </c>
      <c r="U21" s="150">
        <f>IFERROR(G21-W13Q2FY26!G21,"OOS")</f>
        <v>0</v>
      </c>
      <c r="V21" s="147" t="str">
        <f t="shared" si="4"/>
        <v/>
      </c>
      <c r="W21" t="s">
        <v>149</v>
      </c>
      <c r="X21" t="s">
        <v>150</v>
      </c>
      <c r="Y21" s="35" t="b">
        <v>1</v>
      </c>
    </row>
    <row r="22" spans="1:25" x14ac:dyDescent="0.2">
      <c r="A22" t="s">
        <v>153</v>
      </c>
      <c r="B22" s="25"/>
      <c r="C22" s="136">
        <v>6790000</v>
      </c>
      <c r="D22" s="136">
        <v>6790000</v>
      </c>
      <c r="E22" s="140">
        <v>6490000</v>
      </c>
      <c r="F22" s="133">
        <v>6790000</v>
      </c>
      <c r="G22" s="124">
        <v>6490000</v>
      </c>
      <c r="H22" s="154"/>
      <c r="M22" s="149">
        <f>IFERROR(C22-W13Q2FY26!C22,"OOS")</f>
        <v>0</v>
      </c>
      <c r="N22" s="147" t="str">
        <f t="shared" si="0"/>
        <v/>
      </c>
      <c r="O22" s="150">
        <f>IFERROR(D22-W13Q2FY26!D22,"OOS")</f>
        <v>0</v>
      </c>
      <c r="P22" s="147" t="str">
        <f t="shared" si="1"/>
        <v/>
      </c>
      <c r="Q22" s="150">
        <f>IFERROR(E22-W13Q2FY26!E22,"OOS")</f>
        <v>500000</v>
      </c>
      <c r="R22" s="147" t="str">
        <f t="shared" si="2"/>
        <v>AW SE 3 (40mm GPS) tăng 500K = 6.490K</v>
      </c>
      <c r="S22" s="150">
        <f>IFERROR(F22-W13Q2FY26!F22,"OOS")</f>
        <v>0</v>
      </c>
      <c r="T22" s="147" t="str">
        <f t="shared" si="3"/>
        <v/>
      </c>
      <c r="U22" s="150">
        <f>IFERROR(G22-W13Q2FY26!G22,"OOS")</f>
        <v>-200000</v>
      </c>
      <c r="V22" s="147" t="str">
        <f t="shared" si="4"/>
        <v>AW SE 3 (40mm GPS) giảm 200K = 6.490K</v>
      </c>
    </row>
    <row r="23" spans="1:25" x14ac:dyDescent="0.2">
      <c r="A23" t="s">
        <v>154</v>
      </c>
      <c r="B23" s="25"/>
      <c r="C23" s="136">
        <v>8390000</v>
      </c>
      <c r="D23" s="136">
        <v>8290000</v>
      </c>
      <c r="E23" s="155">
        <v>7990000</v>
      </c>
      <c r="F23" s="133">
        <v>8390000</v>
      </c>
      <c r="G23" s="113">
        <v>8190000</v>
      </c>
      <c r="H23" s="154"/>
      <c r="M23" s="149">
        <f>IFERROR(C23-W13Q2FY26!C23,"OOS")</f>
        <v>0</v>
      </c>
      <c r="N23" s="147" t="str">
        <f t="shared" si="0"/>
        <v/>
      </c>
      <c r="O23" s="150">
        <f>IFERROR(D23-W13Q2FY26!D23,"OOS")</f>
        <v>0</v>
      </c>
      <c r="P23" s="147" t="str">
        <f t="shared" si="1"/>
        <v/>
      </c>
      <c r="Q23" s="150">
        <f>IFERROR(E23-W13Q2FY26!E23,"OOS")</f>
        <v>500000</v>
      </c>
      <c r="R23" s="147" t="str">
        <f t="shared" si="2"/>
        <v>AW SE 3 (40mm LTE) tăng 500K = 7.990K</v>
      </c>
      <c r="S23" s="150">
        <f>IFERROR(F23-W13Q2FY26!F23,"OOS")</f>
        <v>0</v>
      </c>
      <c r="T23" s="147" t="str">
        <f t="shared" si="3"/>
        <v/>
      </c>
      <c r="U23" s="150">
        <f>IFERROR(G23-W13Q2FY26!G23,"OOS")</f>
        <v>0</v>
      </c>
      <c r="V23" s="147" t="str">
        <f t="shared" si="4"/>
        <v/>
      </c>
    </row>
    <row r="24" spans="1:25" x14ac:dyDescent="0.2">
      <c r="A24" t="s">
        <v>155</v>
      </c>
      <c r="B24" s="25"/>
      <c r="C24" s="136">
        <v>7690000</v>
      </c>
      <c r="D24" s="136">
        <v>7690000</v>
      </c>
      <c r="E24" s="140">
        <v>7390000</v>
      </c>
      <c r="F24" s="133">
        <v>7690000</v>
      </c>
      <c r="G24" s="113">
        <v>7490000</v>
      </c>
      <c r="H24" s="154"/>
      <c r="M24" s="149">
        <f>IFERROR(C24-W13Q2FY26!C24,"OOS")</f>
        <v>0</v>
      </c>
      <c r="N24" s="147" t="str">
        <f t="shared" si="0"/>
        <v/>
      </c>
      <c r="O24" s="150">
        <f>IFERROR(D24-W13Q2FY26!D24,"OOS")</f>
        <v>0</v>
      </c>
      <c r="P24" s="147" t="str">
        <f t="shared" si="1"/>
        <v/>
      </c>
      <c r="Q24" s="150">
        <f>IFERROR(E24-W13Q2FY26!E24,"OOS")</f>
        <v>500000</v>
      </c>
      <c r="R24" s="147" t="str">
        <f t="shared" si="2"/>
        <v>AW SE 3 (44mm GPS) tăng 500K = 7.390K</v>
      </c>
      <c r="S24" s="150">
        <f>IFERROR(F24-W13Q2FY26!F24,"OOS")</f>
        <v>0</v>
      </c>
      <c r="T24" s="147" t="str">
        <f t="shared" si="3"/>
        <v/>
      </c>
      <c r="U24" s="150">
        <f>IFERROR(G24-W13Q2FY26!G24,"OOS")</f>
        <v>0</v>
      </c>
      <c r="V24" s="147" t="str">
        <f t="shared" si="4"/>
        <v/>
      </c>
    </row>
    <row r="25" spans="1:25" x14ac:dyDescent="0.2">
      <c r="A25" t="s">
        <v>156</v>
      </c>
      <c r="B25" s="25"/>
      <c r="C25" s="136">
        <v>9190000</v>
      </c>
      <c r="D25" s="136">
        <v>9190000</v>
      </c>
      <c r="E25" s="140">
        <v>8990000</v>
      </c>
      <c r="F25" s="133">
        <v>9190000</v>
      </c>
      <c r="G25" s="113">
        <v>8790000</v>
      </c>
      <c r="H25" s="154"/>
      <c r="M25" s="149">
        <f>IFERROR(C25-W13Q2FY26!C25,"OOS")</f>
        <v>0</v>
      </c>
      <c r="N25" s="147" t="str">
        <f t="shared" si="0"/>
        <v/>
      </c>
      <c r="O25" s="150">
        <f>IFERROR(D25-W13Q2FY26!D25,"OOS")</f>
        <v>0</v>
      </c>
      <c r="P25" s="147" t="str">
        <f t="shared" si="1"/>
        <v/>
      </c>
      <c r="Q25" s="150">
        <f>IFERROR(E25-W13Q2FY26!E25,"OOS")</f>
        <v>500000</v>
      </c>
      <c r="R25" s="147" t="str">
        <f t="shared" si="2"/>
        <v>AW SE 3 (44mm LTE) tăng 500K = 8.990K</v>
      </c>
      <c r="S25" s="150">
        <f>IFERROR(F25-W13Q2FY26!F25,"OOS")</f>
        <v>0</v>
      </c>
      <c r="T25" s="147" t="str">
        <f t="shared" si="3"/>
        <v/>
      </c>
      <c r="U25" s="150">
        <f>IFERROR(G25-W13Q2FY26!G25,"OOS")</f>
        <v>0</v>
      </c>
      <c r="V25" s="147" t="str">
        <f t="shared" si="4"/>
        <v/>
      </c>
    </row>
    <row r="26" spans="1:25" x14ac:dyDescent="0.2">
      <c r="A26" t="s">
        <v>157</v>
      </c>
      <c r="B26" s="3"/>
      <c r="C26" s="136">
        <v>11190000</v>
      </c>
      <c r="D26" s="136">
        <v>11190000</v>
      </c>
      <c r="E26" s="140">
        <v>10690000</v>
      </c>
      <c r="F26" s="133">
        <v>11190000</v>
      </c>
      <c r="G26" s="113">
        <v>10990000</v>
      </c>
      <c r="H26" s="154"/>
      <c r="M26" s="149">
        <f>IFERROR(C26-W13Q2FY26!C26,"OOS")</f>
        <v>0</v>
      </c>
      <c r="N26" s="147" t="str">
        <f t="shared" si="0"/>
        <v/>
      </c>
      <c r="O26" s="150">
        <f>IFERROR(D26-W13Q2FY26!D26,"OOS")</f>
        <v>0</v>
      </c>
      <c r="P26" s="147" t="str">
        <f t="shared" si="1"/>
        <v/>
      </c>
      <c r="Q26" s="150">
        <f>IFERROR(E26-W13Q2FY26!E26,"OOS")</f>
        <v>500000</v>
      </c>
      <c r="R26" s="147" t="str">
        <f t="shared" si="2"/>
        <v>AW S11 (42mm GPS) tăng 500K = 10.690K</v>
      </c>
      <c r="S26" s="150">
        <f>IFERROR(F26-W13Q2FY26!F26,"OOS")</f>
        <v>0</v>
      </c>
      <c r="T26" s="147" t="str">
        <f t="shared" si="3"/>
        <v/>
      </c>
      <c r="U26" s="150">
        <f>IFERROR(G26-W13Q2FY26!G26,"OOS")</f>
        <v>0</v>
      </c>
      <c r="V26" s="147" t="str">
        <f t="shared" si="4"/>
        <v/>
      </c>
    </row>
    <row r="27" spans="1:25" x14ac:dyDescent="0.2">
      <c r="A27" t="s">
        <v>158</v>
      </c>
      <c r="B27" s="3"/>
      <c r="C27" s="141" t="s">
        <v>31</v>
      </c>
      <c r="D27" s="136">
        <v>14090000</v>
      </c>
      <c r="E27" s="140">
        <v>13990000</v>
      </c>
      <c r="F27" s="133">
        <v>14090000</v>
      </c>
      <c r="G27" s="113">
        <v>13990000</v>
      </c>
      <c r="H27" s="154"/>
      <c r="M27" s="149" t="str">
        <f>IFERROR(C27-W13Q2FY26!C27,"OOS")</f>
        <v>OOS</v>
      </c>
      <c r="N27" s="147" t="e">
        <f t="shared" si="0"/>
        <v>#VALUE!</v>
      </c>
      <c r="O27" s="150">
        <f>IFERROR(D27-W13Q2FY26!D27,"OOS")</f>
        <v>0</v>
      </c>
      <c r="P27" s="147" t="str">
        <f t="shared" si="1"/>
        <v/>
      </c>
      <c r="Q27" s="150">
        <f>IFERROR(E27-W13Q2FY26!E27,"OOS")</f>
        <v>500000</v>
      </c>
      <c r="R27" s="147" t="str">
        <f t="shared" si="2"/>
        <v>AW S11 (42mm CEL) tăng 500K = 13.990K</v>
      </c>
      <c r="S27" s="150">
        <f>IFERROR(F27-W13Q2FY26!F27,"OOS")</f>
        <v>0</v>
      </c>
      <c r="T27" s="147" t="str">
        <f t="shared" si="3"/>
        <v/>
      </c>
      <c r="U27" s="150">
        <f>IFERROR(G27-W13Q2FY26!G27,"OOS")</f>
        <v>0</v>
      </c>
      <c r="V27" s="147" t="str">
        <f t="shared" si="4"/>
        <v/>
      </c>
    </row>
    <row r="28" spans="1:25" x14ac:dyDescent="0.2">
      <c r="A28" t="s">
        <v>159</v>
      </c>
      <c r="B28" s="3"/>
      <c r="C28" s="136">
        <v>11990000</v>
      </c>
      <c r="D28" s="136">
        <v>11990000</v>
      </c>
      <c r="E28" s="140">
        <v>11490000</v>
      </c>
      <c r="F28" s="133">
        <v>11990000</v>
      </c>
      <c r="G28" s="113">
        <v>11890000</v>
      </c>
      <c r="H28" s="154"/>
      <c r="M28" s="149">
        <f>IFERROR(C28-W13Q2FY26!C28,"OOS")</f>
        <v>0</v>
      </c>
      <c r="N28" s="147" t="str">
        <f t="shared" si="0"/>
        <v/>
      </c>
      <c r="O28" s="150">
        <f>IFERROR(D28-W13Q2FY26!D28,"OOS")</f>
        <v>0</v>
      </c>
      <c r="P28" s="147" t="str">
        <f t="shared" si="1"/>
        <v/>
      </c>
      <c r="Q28" s="150">
        <f>IFERROR(E28-W13Q2FY26!E28,"OOS")</f>
        <v>500000</v>
      </c>
      <c r="R28" s="147" t="str">
        <f t="shared" si="2"/>
        <v>AW S11 (46mm GPS) tăng 500K = 11.490K</v>
      </c>
      <c r="S28" s="150">
        <f>IFERROR(F28-W13Q2FY26!F28,"OOS")</f>
        <v>0</v>
      </c>
      <c r="T28" s="147" t="str">
        <f t="shared" si="3"/>
        <v/>
      </c>
      <c r="U28" s="150">
        <f>IFERROR(G28-W13Q2FY26!G28,"OOS")</f>
        <v>0</v>
      </c>
      <c r="V28" s="147" t="str">
        <f t="shared" si="4"/>
        <v/>
      </c>
    </row>
    <row r="29" spans="1:25" x14ac:dyDescent="0.2">
      <c r="A29" t="s">
        <v>160</v>
      </c>
      <c r="B29" s="3"/>
      <c r="C29" s="136" t="s">
        <v>31</v>
      </c>
      <c r="D29" s="136">
        <v>14990000</v>
      </c>
      <c r="E29" s="140">
        <v>14490000</v>
      </c>
      <c r="F29" s="133">
        <v>14990000</v>
      </c>
      <c r="G29" s="113">
        <v>14890000</v>
      </c>
      <c r="H29" s="154"/>
      <c r="M29" s="149" t="str">
        <f>IFERROR(C29-W13Q2FY26!C29,"OOS")</f>
        <v>OOS</v>
      </c>
      <c r="N29" s="147" t="e">
        <f t="shared" si="0"/>
        <v>#VALUE!</v>
      </c>
      <c r="O29" s="150">
        <f>IFERROR(D29-W13Q2FY26!D29,"OOS")</f>
        <v>0</v>
      </c>
      <c r="P29" s="147" t="str">
        <f t="shared" si="1"/>
        <v/>
      </c>
      <c r="Q29" s="150">
        <f>IFERROR(E29-W13Q2FY26!E29,"OOS")</f>
        <v>500000</v>
      </c>
      <c r="R29" s="147" t="str">
        <f t="shared" si="2"/>
        <v>AW S11 (46mm CEL) tăng 500K = 14.490K</v>
      </c>
      <c r="S29" s="150">
        <f>IFERROR(F29-W13Q2FY26!F29,"OOS")</f>
        <v>0</v>
      </c>
      <c r="T29" s="147" t="str">
        <f t="shared" si="3"/>
        <v/>
      </c>
      <c r="U29" s="150">
        <f>IFERROR(G29-W13Q2FY26!G29,"OOS")</f>
        <v>0</v>
      </c>
      <c r="V29" s="147" t="str">
        <f t="shared" si="4"/>
        <v/>
      </c>
    </row>
    <row r="30" spans="1:25" x14ac:dyDescent="0.2">
      <c r="A30" t="s">
        <v>161</v>
      </c>
      <c r="B30" s="25"/>
      <c r="C30" s="136">
        <v>23490000</v>
      </c>
      <c r="D30" s="136">
        <v>22990000</v>
      </c>
      <c r="E30" s="113">
        <v>22490000</v>
      </c>
      <c r="F30" s="133">
        <v>23190000</v>
      </c>
      <c r="G30" s="111">
        <v>22990000</v>
      </c>
      <c r="H30" s="154"/>
      <c r="M30" s="149">
        <f>IFERROR(C30-W13Q2FY26!C30,"OOS")</f>
        <v>0</v>
      </c>
      <c r="N30" s="147" t="str">
        <f t="shared" si="0"/>
        <v/>
      </c>
      <c r="O30" s="150">
        <f>IFERROR(D30-W13Q2FY26!D30,"OOS")</f>
        <v>0</v>
      </c>
      <c r="P30" s="147" t="str">
        <f t="shared" si="1"/>
        <v/>
      </c>
      <c r="Q30" s="150">
        <f>IFERROR(E30-W13Q2FY26!E30,"OOS")</f>
        <v>500000</v>
      </c>
      <c r="R30" s="147" t="str">
        <f t="shared" si="2"/>
        <v>AW Ultra 3 (49mm) tăng 500K = 22.490K</v>
      </c>
      <c r="S30" s="150">
        <f>IFERROR(F30-W13Q2FY26!F30,"OOS")</f>
        <v>0</v>
      </c>
      <c r="T30" s="147" t="str">
        <f t="shared" si="3"/>
        <v/>
      </c>
      <c r="U30" s="150">
        <f>IFERROR(G30-W13Q2FY26!G30,"OOS")</f>
        <v>0</v>
      </c>
      <c r="V30" s="147" t="str">
        <f t="shared" si="4"/>
        <v/>
      </c>
    </row>
    <row r="31" spans="1:25" x14ac:dyDescent="0.2">
      <c r="A31" t="s">
        <v>120</v>
      </c>
      <c r="B31" s="3"/>
      <c r="C31" s="136">
        <v>5190000</v>
      </c>
      <c r="D31" s="136" t="s">
        <v>31</v>
      </c>
      <c r="E31" s="131" t="s">
        <v>31</v>
      </c>
      <c r="F31" s="133">
        <v>5190000</v>
      </c>
      <c r="G31" s="111">
        <v>5590000</v>
      </c>
      <c r="H31" s="154"/>
      <c r="M31" s="149">
        <f>IFERROR(C31-W13Q2FY26!C31,"OOS")</f>
        <v>0</v>
      </c>
      <c r="N31" s="147" t="str">
        <f t="shared" si="0"/>
        <v/>
      </c>
      <c r="O31" s="150" t="str">
        <f>IFERROR(D31-W13Q2FY26!D31,"OOS")</f>
        <v>OOS</v>
      </c>
      <c r="P31" s="147" t="e">
        <f t="shared" si="1"/>
        <v>#VALUE!</v>
      </c>
      <c r="Q31" s="150" t="str">
        <f>IFERROR(E31-W13Q2FY26!E31,"OOS")</f>
        <v>OOS</v>
      </c>
      <c r="R31" s="147" t="e">
        <f t="shared" si="2"/>
        <v>#VALUE!</v>
      </c>
      <c r="S31" s="150">
        <f>IFERROR(F31-W13Q2FY26!F31,"OOS")</f>
        <v>0</v>
      </c>
      <c r="T31" s="147" t="str">
        <f t="shared" si="3"/>
        <v/>
      </c>
      <c r="U31" s="150">
        <f>IFERROR(G31-W13Q2FY26!G31,"OOS")</f>
        <v>0</v>
      </c>
      <c r="V31" s="147" t="str">
        <f t="shared" si="4"/>
        <v/>
      </c>
    </row>
    <row r="32" spans="1:25" x14ac:dyDescent="0.2">
      <c r="A32" t="s">
        <v>162</v>
      </c>
      <c r="B32" s="3"/>
      <c r="C32" s="136">
        <v>4690000</v>
      </c>
      <c r="D32" s="136">
        <v>4590000</v>
      </c>
      <c r="E32" s="155">
        <v>4290000</v>
      </c>
      <c r="F32" s="133">
        <v>4690000</v>
      </c>
      <c r="G32" s="112">
        <v>4490000</v>
      </c>
      <c r="H32" s="154"/>
      <c r="M32" s="149">
        <f>IFERROR(C32-W13Q2FY26!C32,"OOS")</f>
        <v>0</v>
      </c>
      <c r="N32" s="147" t="str">
        <f t="shared" si="0"/>
        <v/>
      </c>
      <c r="O32" s="150">
        <f>IFERROR(D32-W13Q2FY26!D32,"OOS")</f>
        <v>0</v>
      </c>
      <c r="P32" s="147" t="str">
        <f t="shared" si="1"/>
        <v/>
      </c>
      <c r="Q32" s="150">
        <f>IFERROR(E32-W13Q2FY26!E32,"OOS")</f>
        <v>0</v>
      </c>
      <c r="R32" s="147" t="str">
        <f t="shared" si="2"/>
        <v/>
      </c>
      <c r="S32" s="150">
        <f>IFERROR(F32-W13Q2FY26!F32,"OOS")</f>
        <v>0</v>
      </c>
      <c r="T32" s="147" t="str">
        <f t="shared" si="3"/>
        <v/>
      </c>
      <c r="U32" s="150">
        <f>IFERROR(G32-W13Q2FY26!G32,"OOS")</f>
        <v>-100000</v>
      </c>
      <c r="V32" s="147" t="str">
        <f t="shared" si="4"/>
        <v>AirPods 4 ANC giảm 100K = 4.490K</v>
      </c>
    </row>
    <row r="33" spans="1:22" x14ac:dyDescent="0.2">
      <c r="A33" t="s">
        <v>163</v>
      </c>
      <c r="B33" s="3"/>
      <c r="C33" s="136">
        <v>3490000</v>
      </c>
      <c r="D33" s="136">
        <v>3490000</v>
      </c>
      <c r="E33" s="155">
        <v>3290000</v>
      </c>
      <c r="F33" s="133">
        <v>3490000</v>
      </c>
      <c r="G33" s="124">
        <v>3590000</v>
      </c>
      <c r="H33" s="154"/>
      <c r="M33" s="149">
        <f>IFERROR(C33-W13Q2FY26!C33,"OOS")</f>
        <v>0</v>
      </c>
      <c r="N33" s="147" t="str">
        <f t="shared" si="0"/>
        <v/>
      </c>
      <c r="O33" s="150">
        <f>IFERROR(D33-W13Q2FY26!D33,"OOS")</f>
        <v>0</v>
      </c>
      <c r="P33" s="147" t="str">
        <f t="shared" si="1"/>
        <v/>
      </c>
      <c r="Q33" s="150">
        <f>IFERROR(E33-W13Q2FY26!E33,"OOS")</f>
        <v>0</v>
      </c>
      <c r="R33" s="147" t="str">
        <f t="shared" si="2"/>
        <v/>
      </c>
      <c r="S33" s="150">
        <f>IFERROR(F33-W13Q2FY26!F33,"OOS")</f>
        <v>0</v>
      </c>
      <c r="T33" s="147" t="str">
        <f t="shared" si="3"/>
        <v/>
      </c>
      <c r="U33" s="150">
        <f>IFERROR(G33-W13Q2FY26!G33,"OOS")</f>
        <v>200000</v>
      </c>
      <c r="V33" s="147" t="str">
        <f t="shared" si="4"/>
        <v>AirPods 4 with charging case tăng 200K = 3.590K</v>
      </c>
    </row>
    <row r="34" spans="1:22" x14ac:dyDescent="0.2">
      <c r="A34" t="s">
        <v>164</v>
      </c>
      <c r="B34" s="3"/>
      <c r="C34" s="136">
        <v>6590000</v>
      </c>
      <c r="D34" s="136">
        <v>6590000</v>
      </c>
      <c r="E34" s="135">
        <v>6290000</v>
      </c>
      <c r="F34" s="133">
        <v>6590000</v>
      </c>
      <c r="G34" s="113">
        <v>6390000</v>
      </c>
      <c r="H34" s="154"/>
      <c r="M34" s="149">
        <f>IFERROR(C34-W13Q2FY26!C34,"OOS")</f>
        <v>0</v>
      </c>
      <c r="N34" s="147" t="str">
        <f t="shared" si="0"/>
        <v/>
      </c>
      <c r="O34" s="150">
        <f>IFERROR(D34-W13Q2FY26!D34,"OOS")</f>
        <v>0</v>
      </c>
      <c r="P34" s="147" t="str">
        <f t="shared" si="1"/>
        <v/>
      </c>
      <c r="Q34" s="150">
        <f>IFERROR(E34-W13Q2FY26!E34,"OOS")</f>
        <v>0</v>
      </c>
      <c r="R34" s="147" t="str">
        <f t="shared" si="2"/>
        <v/>
      </c>
      <c r="S34" s="150">
        <f>IFERROR(F34-W13Q2FY26!F34,"OOS")</f>
        <v>0</v>
      </c>
      <c r="T34" s="147" t="str">
        <f t="shared" si="3"/>
        <v/>
      </c>
      <c r="U34" s="150">
        <f>IFERROR(G34-W13Q2FY26!G34,"OOS")</f>
        <v>0</v>
      </c>
      <c r="V34" s="147" t="str">
        <f t="shared" si="4"/>
        <v/>
      </c>
    </row>
    <row r="35" spans="1:22" x14ac:dyDescent="0.2">
      <c r="A35" t="s">
        <v>165</v>
      </c>
      <c r="B35" s="25"/>
      <c r="C35" s="141" t="s">
        <v>31</v>
      </c>
      <c r="D35" s="136">
        <v>19990000</v>
      </c>
      <c r="E35" s="143"/>
      <c r="F35" s="134">
        <v>21990000</v>
      </c>
      <c r="G35" s="112" t="s">
        <v>31</v>
      </c>
      <c r="H35" s="154"/>
      <c r="M35" s="149" t="str">
        <f>IFERROR(C35-W13Q2FY26!C35,"OOS")</f>
        <v>OOS</v>
      </c>
      <c r="N35" s="147" t="e">
        <f t="shared" si="0"/>
        <v>#VALUE!</v>
      </c>
      <c r="O35" s="150">
        <f>IFERROR(D35-W13Q2FY26!D35,"OOS")</f>
        <v>0</v>
      </c>
      <c r="P35" s="147" t="str">
        <f t="shared" si="1"/>
        <v/>
      </c>
      <c r="Q35" s="150">
        <f>IFERROR(E35-W13Q2FY26!E35,"OOS")</f>
        <v>0</v>
      </c>
      <c r="R35" s="147" t="str">
        <f t="shared" si="2"/>
        <v/>
      </c>
      <c r="S35" s="150">
        <f>IFERROR(F35-W13Q2FY26!F35,"OOS")</f>
        <v>1500000</v>
      </c>
      <c r="T35" s="147" t="str">
        <f t="shared" si="3"/>
        <v>MacBook Air 13" M2 16/256GB tăng 1500K = 21.990K</v>
      </c>
      <c r="U35" s="150" t="str">
        <f>IFERROR(G35-W13Q2FY26!G35,"OOS")</f>
        <v>OOS</v>
      </c>
      <c r="V35" s="147" t="e">
        <f t="shared" si="4"/>
        <v>#VALUE!</v>
      </c>
    </row>
    <row r="36" spans="1:22" x14ac:dyDescent="0.2">
      <c r="A36" t="s">
        <v>259</v>
      </c>
      <c r="B36" s="25"/>
      <c r="C36" s="136">
        <v>29990000</v>
      </c>
      <c r="D36" s="136">
        <v>29990000</v>
      </c>
      <c r="E36" s="143"/>
      <c r="F36" s="111">
        <v>29990000</v>
      </c>
      <c r="G36" s="111">
        <v>29990000</v>
      </c>
      <c r="H36" s="154"/>
      <c r="M36" s="149">
        <f>IFERROR(C36-W13Q2FY26!C36,"OOS")</f>
        <v>0</v>
      </c>
      <c r="N36" s="147" t="str">
        <f t="shared" si="0"/>
        <v/>
      </c>
      <c r="O36" s="150">
        <f>IFERROR(D36-W13Q2FY26!D36,"OOS")</f>
        <v>0</v>
      </c>
      <c r="P36" s="147" t="str">
        <f t="shared" si="1"/>
        <v/>
      </c>
      <c r="Q36" s="150">
        <f>IFERROR(E36-W13Q2FY26!E36,"OOS")</f>
        <v>0</v>
      </c>
      <c r="R36" s="147" t="str">
        <f t="shared" si="2"/>
        <v/>
      </c>
      <c r="S36" s="150">
        <f>IFERROR(F36-W13Q2FY26!F36,"OOS")</f>
        <v>0</v>
      </c>
      <c r="T36" s="147" t="str">
        <f t="shared" si="3"/>
        <v/>
      </c>
      <c r="U36" s="150">
        <f>IFERROR(G36-W13Q2FY26!G36,"OOS")</f>
        <v>0</v>
      </c>
      <c r="V36" s="147" t="str">
        <f t="shared" si="4"/>
        <v/>
      </c>
    </row>
    <row r="37" spans="1:22" x14ac:dyDescent="0.2">
      <c r="A37" t="s">
        <v>260</v>
      </c>
      <c r="B37" s="25"/>
      <c r="C37" s="136">
        <v>16490000</v>
      </c>
      <c r="D37" s="136">
        <v>16490000</v>
      </c>
      <c r="E37" s="143"/>
      <c r="F37" s="111">
        <v>16490000</v>
      </c>
      <c r="G37" s="111">
        <v>16499000</v>
      </c>
      <c r="H37" s="154"/>
      <c r="M37" s="149">
        <f>IFERROR(C37-W13Q2FY26!C37,"OOS")</f>
        <v>0</v>
      </c>
      <c r="N37" s="147" t="str">
        <f t="shared" si="0"/>
        <v/>
      </c>
      <c r="O37" s="150">
        <f>IFERROR(D37-W13Q2FY26!D37,"OOS")</f>
        <v>0</v>
      </c>
      <c r="P37" s="147" t="str">
        <f t="shared" si="1"/>
        <v/>
      </c>
      <c r="Q37" s="150">
        <f>IFERROR(E37-W13Q2FY26!E37,"OOS")</f>
        <v>0</v>
      </c>
      <c r="R37" s="147" t="str">
        <f t="shared" si="2"/>
        <v/>
      </c>
      <c r="S37" s="150">
        <f>IFERROR(F37-W13Q2FY26!F37,"OOS")</f>
        <v>0</v>
      </c>
      <c r="T37" s="147" t="str">
        <f t="shared" si="3"/>
        <v/>
      </c>
      <c r="U37" s="150">
        <f>IFERROR(G37-W13Q2FY26!G37,"OOS")</f>
        <v>0</v>
      </c>
      <c r="V37" s="147" t="str">
        <f t="shared" si="4"/>
        <v/>
      </c>
    </row>
    <row r="38" spans="1:22" x14ac:dyDescent="0.2">
      <c r="A38" t="s">
        <v>166</v>
      </c>
      <c r="B38" s="3"/>
      <c r="C38" s="141">
        <v>25290000</v>
      </c>
      <c r="D38" s="136">
        <v>24490000</v>
      </c>
      <c r="E38" s="143"/>
      <c r="F38" s="134">
        <v>24990000</v>
      </c>
      <c r="G38" s="111">
        <v>24590000</v>
      </c>
      <c r="H38" s="154"/>
      <c r="M38" s="149">
        <f>IFERROR(C38-W13Q2FY26!C38,"OOS")</f>
        <v>700000</v>
      </c>
      <c r="N38" s="147" t="str">
        <f t="shared" si="0"/>
        <v>MacBook Air 13" M4 16/256GB tăng 700K = 25.290K</v>
      </c>
      <c r="O38" s="150">
        <f>IFERROR(D38-W13Q2FY26!D38,"OOS")</f>
        <v>0</v>
      </c>
      <c r="P38" s="147" t="str">
        <f t="shared" si="1"/>
        <v/>
      </c>
      <c r="Q38" s="150">
        <f>IFERROR(E38-W13Q2FY26!E38,"OOS")</f>
        <v>0</v>
      </c>
      <c r="R38" s="147" t="str">
        <f t="shared" si="2"/>
        <v/>
      </c>
      <c r="S38" s="150">
        <f>IFERROR(F38-W13Q2FY26!F38,"OOS")</f>
        <v>400000</v>
      </c>
      <c r="T38" s="147" t="str">
        <f t="shared" si="3"/>
        <v>MacBook Air 13" M4 16/256GB tăng 400K = 24.990K</v>
      </c>
      <c r="U38" s="150">
        <f>IFERROR(G38-W13Q2FY26!G38,"OOS")</f>
        <v>0</v>
      </c>
      <c r="V38" s="147" t="str">
        <f t="shared" si="4"/>
        <v/>
      </c>
    </row>
    <row r="39" spans="1:22" x14ac:dyDescent="0.2">
      <c r="A39" t="s">
        <v>167</v>
      </c>
      <c r="B39" s="25"/>
      <c r="C39" s="136">
        <v>29990000</v>
      </c>
      <c r="D39" s="136">
        <v>29990000</v>
      </c>
      <c r="E39" s="143"/>
      <c r="F39" s="133">
        <v>29990000</v>
      </c>
      <c r="G39" s="111">
        <v>28990000</v>
      </c>
      <c r="H39" s="154"/>
      <c r="M39" s="149">
        <f>IFERROR(C39-W13Q2FY26!C39,"OOS")</f>
        <v>0</v>
      </c>
      <c r="N39" s="147" t="str">
        <f t="shared" si="0"/>
        <v/>
      </c>
      <c r="O39" s="150">
        <f>IFERROR(D39-W13Q2FY26!D39,"OOS")</f>
        <v>0</v>
      </c>
      <c r="P39" s="147" t="str">
        <f t="shared" si="1"/>
        <v/>
      </c>
      <c r="Q39" s="150">
        <f>IFERROR(E39-W13Q2FY26!E39,"OOS")</f>
        <v>0</v>
      </c>
      <c r="R39" s="147" t="str">
        <f t="shared" si="2"/>
        <v/>
      </c>
      <c r="S39" s="150">
        <f>IFERROR(F39-W13Q2FY26!F39,"OOS")</f>
        <v>0</v>
      </c>
      <c r="T39" s="147" t="str">
        <f t="shared" si="3"/>
        <v/>
      </c>
      <c r="U39" s="150">
        <f>IFERROR(G39-W13Q2FY26!G39,"OOS")</f>
        <v>0</v>
      </c>
      <c r="V39" s="147" t="str">
        <f t="shared" si="4"/>
        <v/>
      </c>
    </row>
    <row r="40" spans="1:22" x14ac:dyDescent="0.2">
      <c r="A40" t="s">
        <v>168</v>
      </c>
      <c r="B40" s="25"/>
      <c r="C40" s="136" t="s">
        <v>31</v>
      </c>
      <c r="D40" s="136" t="s">
        <v>31</v>
      </c>
      <c r="E40" s="143"/>
      <c r="F40" s="133">
        <v>38590000</v>
      </c>
      <c r="G40" s="111">
        <v>38390000</v>
      </c>
      <c r="H40" s="154"/>
      <c r="M40" s="149" t="str">
        <f>IFERROR(C40-W13Q2FY26!C40,"OOS")</f>
        <v>OOS</v>
      </c>
      <c r="N40" s="147" t="e">
        <f t="shared" si="0"/>
        <v>#VALUE!</v>
      </c>
      <c r="O40" s="150" t="str">
        <f>IFERROR(D40-W13Q2FY26!D40,"OOS")</f>
        <v>OOS</v>
      </c>
      <c r="P40" s="147" t="e">
        <f t="shared" si="1"/>
        <v>#VALUE!</v>
      </c>
      <c r="Q40" s="150">
        <f>IFERROR(E40-W13Q2FY26!E40,"OOS")</f>
        <v>0</v>
      </c>
      <c r="R40" s="147" t="str">
        <f t="shared" si="2"/>
        <v/>
      </c>
      <c r="S40" s="150">
        <f>IFERROR(F40-W13Q2FY26!F40,"OOS")</f>
        <v>0</v>
      </c>
      <c r="T40" s="147" t="str">
        <f t="shared" si="3"/>
        <v/>
      </c>
      <c r="U40" s="150">
        <f>IFERROR(G40-W13Q2FY26!G40,"OOS")</f>
        <v>0</v>
      </c>
      <c r="V40" s="147" t="str">
        <f t="shared" si="4"/>
        <v/>
      </c>
    </row>
    <row r="41" spans="1:22" x14ac:dyDescent="0.2">
      <c r="A41" t="s">
        <v>169</v>
      </c>
      <c r="B41" s="25"/>
      <c r="C41" s="141">
        <v>41490000</v>
      </c>
      <c r="D41" s="136">
        <v>41490000</v>
      </c>
      <c r="E41" s="143"/>
      <c r="F41" s="133">
        <v>41490000</v>
      </c>
      <c r="G41" s="111">
        <v>40690000</v>
      </c>
      <c r="H41" s="154"/>
      <c r="M41" s="149">
        <f>IFERROR(C41-W13Q2FY26!C41,"OOS")</f>
        <v>-500000</v>
      </c>
      <c r="N41" s="147" t="str">
        <f t="shared" si="0"/>
        <v>MacBook Pro 14" M5 16/512GB giảm 500K = 41.490K</v>
      </c>
      <c r="O41" s="150">
        <f>IFERROR(D41-W13Q2FY26!D41,"OOS")</f>
        <v>0</v>
      </c>
      <c r="P41" s="147" t="str">
        <f t="shared" si="1"/>
        <v/>
      </c>
      <c r="Q41" s="150">
        <f>IFERROR(E41-W13Q2FY26!E41,"OOS")</f>
        <v>0</v>
      </c>
      <c r="R41" s="147" t="str">
        <f t="shared" si="2"/>
        <v/>
      </c>
      <c r="S41" s="150">
        <f>IFERROR(F41-W13Q2FY26!F41,"OOS")</f>
        <v>0</v>
      </c>
      <c r="T41" s="147" t="str">
        <f t="shared" si="3"/>
        <v/>
      </c>
      <c r="U41" s="150">
        <f>IFERROR(G41-W13Q2FY26!G41,"OOS")</f>
        <v>0</v>
      </c>
      <c r="V41" s="147" t="str">
        <f t="shared" si="4"/>
        <v/>
      </c>
    </row>
    <row r="42" spans="1:22" x14ac:dyDescent="0.2">
      <c r="A42" t="s">
        <v>170</v>
      </c>
      <c r="B42" s="25"/>
      <c r="C42" s="136" t="s">
        <v>31</v>
      </c>
      <c r="D42" s="141">
        <v>63990000</v>
      </c>
      <c r="E42" s="143"/>
      <c r="F42" s="133">
        <v>62990000</v>
      </c>
      <c r="G42" s="111">
        <v>63990000</v>
      </c>
      <c r="H42" s="154"/>
      <c r="M42" s="149" t="str">
        <f>IFERROR(C42-W13Q2FY26!C42,"OOS")</f>
        <v>OOS</v>
      </c>
      <c r="N42" s="147" t="e">
        <f t="shared" si="0"/>
        <v>#VALUE!</v>
      </c>
      <c r="O42" s="150">
        <f>IFERROR(D42-W13Q2FY26!D42,"OOS")</f>
        <v>1000000</v>
      </c>
      <c r="P42" s="147" t="str">
        <f t="shared" si="1"/>
        <v>MacBook Pro 16" M4 24/512GB tăng 1000K = 63.990K</v>
      </c>
      <c r="Q42" s="150">
        <f>IFERROR(E42-W13Q2FY26!E42,"OOS")</f>
        <v>0</v>
      </c>
      <c r="R42" s="147" t="str">
        <f t="shared" si="2"/>
        <v/>
      </c>
      <c r="S42" s="150">
        <f>IFERROR(F42-W13Q2FY26!F42,"OOS")</f>
        <v>0</v>
      </c>
      <c r="T42" s="147" t="str">
        <f t="shared" si="3"/>
        <v/>
      </c>
      <c r="U42" s="150">
        <f>IFERROR(G42-W13Q2FY26!G42,"OOS")</f>
        <v>0</v>
      </c>
      <c r="V42" s="147" t="str">
        <f t="shared" si="4"/>
        <v/>
      </c>
    </row>
    <row r="43" spans="1:22" x14ac:dyDescent="0.2">
      <c r="C43" s="125"/>
      <c r="D43" s="125"/>
    </row>
    <row r="44" spans="1:22" x14ac:dyDescent="0.2">
      <c r="C44" s="125"/>
      <c r="D44" s="125"/>
    </row>
    <row r="45" spans="1:22" x14ac:dyDescent="0.2">
      <c r="C45" s="125"/>
      <c r="D45" s="125"/>
    </row>
    <row r="46" spans="1:22" x14ac:dyDescent="0.2">
      <c r="C46" s="125"/>
      <c r="D46" s="125"/>
    </row>
    <row r="47" spans="1:22" x14ac:dyDescent="0.2">
      <c r="C47" s="125"/>
      <c r="D47" s="125"/>
    </row>
    <row r="48" spans="1:22" x14ac:dyDescent="0.2">
      <c r="C48" s="125"/>
      <c r="D48" s="125"/>
    </row>
    <row r="49" spans="3:4" x14ac:dyDescent="0.2">
      <c r="C49" s="125"/>
      <c r="D49" s="125"/>
    </row>
    <row r="50" spans="3:4" x14ac:dyDescent="0.2">
      <c r="C50" s="125"/>
      <c r="D50" s="125"/>
    </row>
    <row r="51" spans="3:4" x14ac:dyDescent="0.2">
      <c r="C51" s="125"/>
      <c r="D51" s="125"/>
    </row>
    <row r="52" spans="3:4" x14ac:dyDescent="0.2">
      <c r="C52" s="125"/>
      <c r="D52" s="125"/>
    </row>
    <row r="53" spans="3:4" x14ac:dyDescent="0.2">
      <c r="C53" s="125"/>
      <c r="D53" s="125"/>
    </row>
    <row r="54" spans="3:4" x14ac:dyDescent="0.2">
      <c r="C54" s="125"/>
      <c r="D54" s="125"/>
    </row>
    <row r="55" spans="3:4" x14ac:dyDescent="0.2">
      <c r="C55" s="125"/>
      <c r="D55" s="125"/>
    </row>
    <row r="56" spans="3:4" x14ac:dyDescent="0.2">
      <c r="C56" s="125"/>
      <c r="D56" s="125"/>
    </row>
    <row r="57" spans="3:4" x14ac:dyDescent="0.2">
      <c r="C57" s="125"/>
      <c r="D57" s="125"/>
    </row>
    <row r="58" spans="3:4" x14ac:dyDescent="0.2">
      <c r="C58" s="125"/>
      <c r="D58" s="125"/>
    </row>
    <row r="59" spans="3:4" x14ac:dyDescent="0.2">
      <c r="C59" s="125"/>
      <c r="D59" s="125"/>
    </row>
    <row r="60" spans="3:4" x14ac:dyDescent="0.2">
      <c r="C60" s="125"/>
      <c r="D60" s="125"/>
    </row>
    <row r="61" spans="3:4" x14ac:dyDescent="0.2">
      <c r="C61" s="125"/>
      <c r="D61" s="125"/>
    </row>
    <row r="62" spans="3:4" x14ac:dyDescent="0.2">
      <c r="C62" s="125"/>
      <c r="D62" s="125"/>
    </row>
    <row r="63" spans="3:4" x14ac:dyDescent="0.2">
      <c r="C63" s="125"/>
      <c r="D63" s="125"/>
    </row>
    <row r="64" spans="3:4" x14ac:dyDescent="0.2">
      <c r="C64" s="125"/>
      <c r="D64" s="125"/>
    </row>
    <row r="65" spans="3:4" x14ac:dyDescent="0.2">
      <c r="C65" s="125"/>
      <c r="D65" s="125"/>
    </row>
    <row r="66" spans="3:4" x14ac:dyDescent="0.2">
      <c r="C66" s="125"/>
      <c r="D66" s="125"/>
    </row>
    <row r="67" spans="3:4" x14ac:dyDescent="0.2">
      <c r="C67" s="125"/>
      <c r="D67" s="125"/>
    </row>
    <row r="68" spans="3:4" x14ac:dyDescent="0.2">
      <c r="C68" s="125"/>
      <c r="D68" s="125"/>
    </row>
    <row r="69" spans="3:4" x14ac:dyDescent="0.2">
      <c r="C69" s="125"/>
      <c r="D69" s="125"/>
    </row>
    <row r="70" spans="3:4" x14ac:dyDescent="0.2">
      <c r="C70" s="125"/>
      <c r="D70" s="125"/>
    </row>
    <row r="71" spans="3:4" x14ac:dyDescent="0.2">
      <c r="C71" s="125"/>
      <c r="D71" s="125"/>
    </row>
    <row r="72" spans="3:4" x14ac:dyDescent="0.2">
      <c r="C72" s="125"/>
      <c r="D72" s="125"/>
    </row>
    <row r="73" spans="3:4" x14ac:dyDescent="0.2">
      <c r="C73" s="125"/>
      <c r="D73" s="125"/>
    </row>
    <row r="74" spans="3:4" x14ac:dyDescent="0.2">
      <c r="C74" s="125"/>
      <c r="D74" s="125"/>
    </row>
    <row r="75" spans="3:4" x14ac:dyDescent="0.2">
      <c r="C75" s="125"/>
      <c r="D75" s="125"/>
    </row>
    <row r="76" spans="3:4" x14ac:dyDescent="0.2">
      <c r="C76" s="125"/>
      <c r="D76" s="125"/>
    </row>
    <row r="77" spans="3:4" x14ac:dyDescent="0.2">
      <c r="C77" s="125"/>
      <c r="D77" s="125"/>
    </row>
    <row r="78" spans="3:4" x14ac:dyDescent="0.2">
      <c r="C78" s="125"/>
      <c r="D78" s="125"/>
    </row>
    <row r="79" spans="3:4" x14ac:dyDescent="0.2">
      <c r="C79" s="125"/>
      <c r="D79" s="125"/>
    </row>
    <row r="80" spans="3:4" x14ac:dyDescent="0.2">
      <c r="C80" s="125"/>
      <c r="D80" s="125"/>
    </row>
    <row r="81" spans="3:4" x14ac:dyDescent="0.2">
      <c r="C81" s="125"/>
      <c r="D81" s="125"/>
    </row>
    <row r="82" spans="3:4" x14ac:dyDescent="0.2">
      <c r="C82" s="125"/>
      <c r="D82" s="125"/>
    </row>
    <row r="83" spans="3:4" x14ac:dyDescent="0.2">
      <c r="C83" s="125"/>
      <c r="D83" s="125"/>
    </row>
    <row r="84" spans="3:4" x14ac:dyDescent="0.2">
      <c r="C84" s="125"/>
      <c r="D84" s="125"/>
    </row>
    <row r="85" spans="3:4" x14ac:dyDescent="0.2">
      <c r="C85" s="125"/>
      <c r="D85" s="125"/>
    </row>
    <row r="86" spans="3:4" x14ac:dyDescent="0.2">
      <c r="C86" s="125"/>
      <c r="D86" s="125"/>
    </row>
    <row r="87" spans="3:4" x14ac:dyDescent="0.2">
      <c r="C87" s="125"/>
      <c r="D87" s="125"/>
    </row>
    <row r="88" spans="3:4" x14ac:dyDescent="0.2">
      <c r="C88" s="125"/>
      <c r="D88" s="125"/>
    </row>
    <row r="89" spans="3:4" x14ac:dyDescent="0.2">
      <c r="C89" s="125"/>
      <c r="D89" s="125"/>
    </row>
    <row r="90" spans="3:4" x14ac:dyDescent="0.2">
      <c r="C90" s="125"/>
      <c r="D90" s="125"/>
    </row>
    <row r="91" spans="3:4" x14ac:dyDescent="0.2">
      <c r="C91" s="125"/>
      <c r="D91" s="125"/>
    </row>
    <row r="92" spans="3:4" x14ac:dyDescent="0.2">
      <c r="C92" s="125"/>
      <c r="D92" s="125"/>
    </row>
    <row r="93" spans="3:4" x14ac:dyDescent="0.2">
      <c r="C93" s="125"/>
      <c r="D93" s="125"/>
    </row>
    <row r="94" spans="3:4" x14ac:dyDescent="0.2">
      <c r="C94" s="125"/>
      <c r="D94" s="125"/>
    </row>
    <row r="95" spans="3:4" x14ac:dyDescent="0.2">
      <c r="C95" s="125"/>
      <c r="D95" s="125"/>
    </row>
    <row r="96" spans="3:4" x14ac:dyDescent="0.2">
      <c r="C96" s="125"/>
      <c r="D96" s="125"/>
    </row>
    <row r="97" spans="3:4" x14ac:dyDescent="0.2">
      <c r="C97" s="125"/>
      <c r="D97" s="125"/>
    </row>
    <row r="98" spans="3:4" x14ac:dyDescent="0.2">
      <c r="C98" s="125"/>
      <c r="D98" s="125"/>
    </row>
    <row r="99" spans="3:4" x14ac:dyDescent="0.2">
      <c r="C99" s="125"/>
      <c r="D99" s="125"/>
    </row>
    <row r="100" spans="3:4" x14ac:dyDescent="0.2">
      <c r="C100" s="125"/>
      <c r="D100" s="125"/>
    </row>
    <row r="101" spans="3:4" x14ac:dyDescent="0.2">
      <c r="C101" s="125"/>
      <c r="D101" s="125"/>
    </row>
    <row r="102" spans="3:4" x14ac:dyDescent="0.2">
      <c r="C102" s="125"/>
      <c r="D102" s="125"/>
    </row>
    <row r="103" spans="3:4" x14ac:dyDescent="0.2">
      <c r="C103" s="125"/>
      <c r="D103" s="125"/>
    </row>
    <row r="104" spans="3:4" x14ac:dyDescent="0.2">
      <c r="C104" s="125"/>
      <c r="D104" s="125"/>
    </row>
    <row r="105" spans="3:4" x14ac:dyDescent="0.2">
      <c r="C105" s="125"/>
      <c r="D105" s="125"/>
    </row>
    <row r="106" spans="3:4" x14ac:dyDescent="0.2">
      <c r="C106" s="125"/>
      <c r="D106" s="125"/>
    </row>
    <row r="107" spans="3:4" x14ac:dyDescent="0.2">
      <c r="C107" s="125"/>
      <c r="D107" s="125"/>
    </row>
    <row r="108" spans="3:4" x14ac:dyDescent="0.2">
      <c r="C108" s="125"/>
      <c r="D108" s="125"/>
    </row>
    <row r="109" spans="3:4" x14ac:dyDescent="0.2">
      <c r="C109" s="125"/>
      <c r="D109" s="125"/>
    </row>
    <row r="110" spans="3:4" x14ac:dyDescent="0.2">
      <c r="C110" s="125"/>
      <c r="D110" s="125"/>
    </row>
    <row r="111" spans="3:4" x14ac:dyDescent="0.2">
      <c r="C111" s="125"/>
      <c r="D111" s="125"/>
    </row>
    <row r="112" spans="3:4" x14ac:dyDescent="0.2">
      <c r="C112" s="125"/>
      <c r="D112" s="125"/>
    </row>
    <row r="113" spans="3:4" x14ac:dyDescent="0.2">
      <c r="C113" s="125"/>
      <c r="D113" s="125"/>
    </row>
    <row r="114" spans="3:4" x14ac:dyDescent="0.2">
      <c r="C114" s="125"/>
      <c r="D114" s="125"/>
    </row>
    <row r="115" spans="3:4" x14ac:dyDescent="0.2">
      <c r="C115" s="125"/>
      <c r="D115" s="125"/>
    </row>
    <row r="116" spans="3:4" x14ac:dyDescent="0.2">
      <c r="C116" s="125"/>
      <c r="D116" s="125"/>
    </row>
    <row r="117" spans="3:4" x14ac:dyDescent="0.2">
      <c r="C117" s="125"/>
      <c r="D117" s="125"/>
    </row>
    <row r="118" spans="3:4" x14ac:dyDescent="0.2">
      <c r="C118" s="125"/>
      <c r="D118" s="125"/>
    </row>
    <row r="119" spans="3:4" x14ac:dyDescent="0.2">
      <c r="C119" s="125"/>
      <c r="D119" s="125"/>
    </row>
    <row r="120" spans="3:4" x14ac:dyDescent="0.2">
      <c r="C120" s="125"/>
      <c r="D120" s="125"/>
    </row>
    <row r="121" spans="3:4" x14ac:dyDescent="0.2">
      <c r="C121" s="125"/>
      <c r="D121" s="125"/>
    </row>
    <row r="122" spans="3:4" x14ac:dyDescent="0.2">
      <c r="C122" s="125"/>
      <c r="D122" s="125"/>
    </row>
    <row r="123" spans="3:4" x14ac:dyDescent="0.2">
      <c r="C123" s="125"/>
      <c r="D123" s="125"/>
    </row>
    <row r="124" spans="3:4" x14ac:dyDescent="0.2">
      <c r="C124" s="125"/>
      <c r="D124" s="125"/>
    </row>
    <row r="125" spans="3:4" x14ac:dyDescent="0.2">
      <c r="C125" s="125"/>
      <c r="D125" s="125"/>
    </row>
    <row r="126" spans="3:4" x14ac:dyDescent="0.2">
      <c r="C126" s="125"/>
      <c r="D126" s="125"/>
    </row>
    <row r="127" spans="3:4" x14ac:dyDescent="0.2">
      <c r="C127" s="125"/>
      <c r="D127" s="125"/>
    </row>
    <row r="128" spans="3:4" x14ac:dyDescent="0.2">
      <c r="C128" s="125"/>
      <c r="D128" s="125"/>
    </row>
    <row r="129" spans="3:4" x14ac:dyDescent="0.2">
      <c r="C129" s="125"/>
      <c r="D129" s="125"/>
    </row>
    <row r="130" spans="3:4" x14ac:dyDescent="0.2">
      <c r="C130" s="125"/>
      <c r="D130" s="125"/>
    </row>
    <row r="131" spans="3:4" x14ac:dyDescent="0.2">
      <c r="C131" s="125"/>
      <c r="D131" s="125"/>
    </row>
    <row r="132" spans="3:4" x14ac:dyDescent="0.2">
      <c r="C132" s="125"/>
      <c r="D132" s="125"/>
    </row>
    <row r="133" spans="3:4" x14ac:dyDescent="0.2">
      <c r="C133" s="125"/>
      <c r="D133" s="125"/>
    </row>
    <row r="134" spans="3:4" x14ac:dyDescent="0.2">
      <c r="C134" s="125"/>
      <c r="D134" s="125"/>
    </row>
    <row r="135" spans="3:4" x14ac:dyDescent="0.2">
      <c r="C135" s="125"/>
      <c r="D135" s="125"/>
    </row>
    <row r="136" spans="3:4" x14ac:dyDescent="0.2">
      <c r="C136" s="125"/>
      <c r="D136" s="125"/>
    </row>
    <row r="137" spans="3:4" x14ac:dyDescent="0.2">
      <c r="C137" s="125"/>
      <c r="D137" s="125"/>
    </row>
    <row r="138" spans="3:4" x14ac:dyDescent="0.2">
      <c r="C138" s="125"/>
      <c r="D138" s="125"/>
    </row>
    <row r="139" spans="3:4" x14ac:dyDescent="0.2">
      <c r="C139" s="125"/>
      <c r="D139" s="125"/>
    </row>
    <row r="140" spans="3:4" x14ac:dyDescent="0.2">
      <c r="C140" s="125"/>
      <c r="D140" s="125"/>
    </row>
    <row r="141" spans="3:4" x14ac:dyDescent="0.2">
      <c r="C141" s="125"/>
      <c r="D141" s="125"/>
    </row>
    <row r="142" spans="3:4" x14ac:dyDescent="0.2">
      <c r="C142" s="125"/>
      <c r="D142" s="125"/>
    </row>
    <row r="143" spans="3:4" x14ac:dyDescent="0.2">
      <c r="C143" s="125"/>
      <c r="D143" s="125"/>
    </row>
    <row r="144" spans="3:4" x14ac:dyDescent="0.2">
      <c r="C144" s="125"/>
      <c r="D144" s="125"/>
    </row>
    <row r="145" spans="3:4" x14ac:dyDescent="0.2">
      <c r="C145" s="125"/>
      <c r="D145" s="125"/>
    </row>
    <row r="146" spans="3:4" x14ac:dyDescent="0.2">
      <c r="C146" s="125"/>
      <c r="D146" s="125"/>
    </row>
    <row r="147" spans="3:4" x14ac:dyDescent="0.2">
      <c r="C147" s="125"/>
      <c r="D147" s="125"/>
    </row>
    <row r="148" spans="3:4" x14ac:dyDescent="0.2">
      <c r="C148" s="125"/>
      <c r="D148" s="125"/>
    </row>
    <row r="149" spans="3:4" x14ac:dyDescent="0.2">
      <c r="C149" s="125"/>
      <c r="D149" s="125"/>
    </row>
    <row r="150" spans="3:4" x14ac:dyDescent="0.2">
      <c r="C150" s="125"/>
      <c r="D150" s="125"/>
    </row>
    <row r="151" spans="3:4" x14ac:dyDescent="0.2">
      <c r="C151" s="125"/>
      <c r="D151" s="125"/>
    </row>
    <row r="152" spans="3:4" x14ac:dyDescent="0.2">
      <c r="C152" s="125"/>
      <c r="D152" s="125"/>
    </row>
    <row r="153" spans="3:4" x14ac:dyDescent="0.2">
      <c r="C153" s="125"/>
      <c r="D153" s="125"/>
    </row>
    <row r="154" spans="3:4" x14ac:dyDescent="0.2">
      <c r="C154" s="125"/>
      <c r="D154" s="125"/>
    </row>
  </sheetData>
  <conditionalFormatting sqref="E3:E42">
    <cfRule type="expression" dxfId="39" priority="5" stopIfTrue="1">
      <formula>$Q3=0</formula>
    </cfRule>
    <cfRule type="expression" dxfId="38" priority="6" stopIfTrue="1">
      <formula>AND($Q3&lt;&gt;0,$Q3&lt;&gt;"")</formula>
    </cfRule>
  </conditionalFormatting>
  <conditionalFormatting sqref="G10:G11">
    <cfRule type="expression" dxfId="37" priority="1" stopIfTrue="1">
      <formula>$Q10=0</formula>
    </cfRule>
    <cfRule type="expression" dxfId="36" priority="2" stopIfTrue="1">
      <formula>AND($Q10&lt;&gt;0,$Q10&lt;&gt;"")</formula>
    </cfRule>
  </conditionalFormatting>
  <conditionalFormatting sqref="N2:N42 P2:P42 R2:R42 T2:T42 V2:V42">
    <cfRule type="containsText" dxfId="35" priority="3" operator="containsText" text="Tăng">
      <formula>NOT(ISERROR(SEARCH("Tăng",N2)))</formula>
    </cfRule>
    <cfRule type="containsText" dxfId="34"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4148-303A-C945-B716-F6D885768D48}">
  <dimension ref="A1:Y155"/>
  <sheetViews>
    <sheetView showGridLines="0" zoomScale="80" zoomScaleNormal="80" workbookViewId="0">
      <pane xSplit="2" ySplit="1" topLeftCell="R2" activePane="bottomRight" state="frozen"/>
      <selection pane="topRight" activeCell="C1" sqref="C1"/>
      <selection pane="bottomLeft" activeCell="A2" sqref="A2"/>
      <selection pane="bottomRight" activeCell="C1" sqref="C1"/>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3.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x14ac:dyDescent="0.2">
      <c r="A2" t="s">
        <v>258</v>
      </c>
      <c r="B2" s="83"/>
      <c r="C2" s="127">
        <v>17990000</v>
      </c>
      <c r="D2" s="128">
        <v>17790000</v>
      </c>
      <c r="E2" s="135">
        <v>17290000</v>
      </c>
      <c r="F2" s="158">
        <v>17690000</v>
      </c>
      <c r="G2" s="112">
        <v>17590000</v>
      </c>
      <c r="H2" s="154"/>
      <c r="M2" s="149">
        <f>IFERROR(C2-W1Q3FY26!C2,"OOS")</f>
        <v>0</v>
      </c>
      <c r="N2" s="147" t="str">
        <f t="shared" ref="N2:N43" si="0">IF(M2=0,"",$A2 &amp; IF(M2&gt;0," tăng "," giảm ") &amp; TEXT(ABS(M2)/1000,"0") &amp; "K = " &amp; TEXT(C2/1000,"#.##0") &amp; "K")</f>
        <v/>
      </c>
      <c r="O2" s="150">
        <f>IFERROR(D2-W1Q3FY26!D2,"OOS")</f>
        <v>0</v>
      </c>
      <c r="P2" s="147" t="str">
        <f t="shared" ref="P2:P43" si="1">IF(O2=0,"",$A2 &amp; IF(O2&gt;0," tăng "," giảm ") &amp; TEXT(ABS(O2)/1000,"0") &amp; "K = " &amp; TEXT(D2/1000,"#.##0") &amp; "K")</f>
        <v/>
      </c>
      <c r="Q2" s="150">
        <f>IFERROR(E2-W1Q3FY26!E2,"OOS")</f>
        <v>-500000</v>
      </c>
      <c r="R2" s="147" t="str">
        <f t="shared" ref="R2:R43" si="2">IF(Q2=0,"",$A2 &amp; IF(Q2&gt;0," tăng "," giảm ") &amp; TEXT(ABS(Q2)/1000,"0") &amp; "K = " &amp; TEXT(E2/1000,"#.##0") &amp; "K")</f>
        <v>iPhone 17e 256GB giảm 500K = 17.290K</v>
      </c>
      <c r="S2" s="150">
        <f>IFERROR(F2-W1Q3FY26!F2,"OOS")</f>
        <v>-100000</v>
      </c>
      <c r="T2" s="147" t="str">
        <f t="shared" ref="T2:T43" si="3">IF(S2=0,"",$A2 &amp; IF(S2&gt;0," tăng "," giảm ") &amp; TEXT(ABS(S2)/1000,"0") &amp; "K = " &amp; TEXT(F2/1000,"#.##0") &amp; "K")</f>
        <v>iPhone 17e 256GB giảm 100K = 17.690K</v>
      </c>
      <c r="U2" s="150">
        <f>IFERROR(G2-W1Q3FY26!G2,"OOS")</f>
        <v>-200000</v>
      </c>
      <c r="V2" s="147" t="str">
        <f t="shared" ref="V2:V18" si="4">IF(U2=0,"",$A2 &amp; IF(U2&gt;0," tăng "," giảm ") &amp; TEXT(ABS(U2)/1000,"0") &amp; "K = " &amp; TEXT(G2/1000,"#.##0") &amp; "K")</f>
        <v>iPhone 17e 256GB giảm 200K = 17.590K</v>
      </c>
    </row>
    <row r="3" spans="1:22" ht="16" x14ac:dyDescent="0.2">
      <c r="A3" t="s">
        <v>129</v>
      </c>
      <c r="B3" s="83"/>
      <c r="C3" s="130">
        <v>24490000</v>
      </c>
      <c r="D3" s="130">
        <v>24490000</v>
      </c>
      <c r="E3" s="131">
        <v>24190000</v>
      </c>
      <c r="F3" s="132">
        <v>24390000</v>
      </c>
      <c r="G3" s="111">
        <v>24190000</v>
      </c>
      <c r="H3" s="154"/>
      <c r="M3" s="149">
        <f>IFERROR(C3-W1Q3FY26!C3,"OOS")</f>
        <v>-400000</v>
      </c>
      <c r="N3" s="147" t="str">
        <f t="shared" si="0"/>
        <v>iPhone 17  256GB giảm 400K = 24.490K</v>
      </c>
      <c r="O3" s="150">
        <f>IFERROR(D3-W1Q3FY26!D3,"OOS")</f>
        <v>-100000</v>
      </c>
      <c r="P3" s="147" t="str">
        <f t="shared" si="1"/>
        <v>iPhone 17  256GB giảm 100K = 24.490K</v>
      </c>
      <c r="Q3" s="150">
        <f>IFERROR(E3-W1Q3FY26!E3,"OOS")</f>
        <v>0</v>
      </c>
      <c r="R3" s="147" t="str">
        <f t="shared" si="2"/>
        <v/>
      </c>
      <c r="S3" s="150">
        <f>IFERROR(F3-W1Q3FY26!F3,"OOS")</f>
        <v>-100000</v>
      </c>
      <c r="T3" s="147" t="str">
        <f t="shared" si="3"/>
        <v>iPhone 17  256GB giảm 100K = 24.390K</v>
      </c>
      <c r="U3" s="150">
        <f>IFERROR(G3-W1Q3FY26!G3,"OOS")</f>
        <v>0</v>
      </c>
      <c r="V3" s="147" t="str">
        <f t="shared" si="4"/>
        <v/>
      </c>
    </row>
    <row r="4" spans="1:22" ht="16" x14ac:dyDescent="0.2">
      <c r="A4" t="s">
        <v>130</v>
      </c>
      <c r="B4" s="83"/>
      <c r="C4" s="130">
        <v>22990000</v>
      </c>
      <c r="D4" s="130">
        <v>22490000</v>
      </c>
      <c r="E4" s="131">
        <v>23490000</v>
      </c>
      <c r="F4" s="134">
        <v>22990000</v>
      </c>
      <c r="G4" s="111">
        <v>23990000</v>
      </c>
      <c r="H4" s="154"/>
      <c r="M4" s="149">
        <f>IFERROR(C4-W1Q3FY26!C4,"OOS")</f>
        <v>-2000000</v>
      </c>
      <c r="N4" s="147" t="str">
        <f t="shared" si="0"/>
        <v>iPhone Air 256G giảm 2000K = 22.990K</v>
      </c>
      <c r="O4" s="150">
        <f>IFERROR(D4-W1Q3FY26!D4,"OOS")</f>
        <v>-2500000</v>
      </c>
      <c r="P4" s="147" t="str">
        <f t="shared" si="1"/>
        <v>iPhone Air 256G giảm 2500K = 22.490K</v>
      </c>
      <c r="Q4" s="150">
        <f>IFERROR(E4-W1Q3FY26!E4,"OOS")</f>
        <v>0</v>
      </c>
      <c r="R4" s="147" t="str">
        <f t="shared" si="2"/>
        <v/>
      </c>
      <c r="S4" s="150">
        <f>IFERROR(F4-W1Q3FY26!F4,"OOS")</f>
        <v>-1000000</v>
      </c>
      <c r="T4" s="147" t="str">
        <f t="shared" si="3"/>
        <v>iPhone Air 256G giảm 1000K = 22.990K</v>
      </c>
      <c r="U4" s="150">
        <f>IFERROR(G4-W1Q3FY26!G4,"OOS")</f>
        <v>0</v>
      </c>
      <c r="V4" s="147" t="str">
        <f t="shared" si="4"/>
        <v/>
      </c>
    </row>
    <row r="5" spans="1:22" ht="16" x14ac:dyDescent="0.2">
      <c r="A5" t="s">
        <v>131</v>
      </c>
      <c r="B5" s="83"/>
      <c r="C5" s="128">
        <v>34790000</v>
      </c>
      <c r="D5" s="130">
        <v>34690000</v>
      </c>
      <c r="E5" s="131">
        <v>33190000</v>
      </c>
      <c r="F5" s="134">
        <v>34790000</v>
      </c>
      <c r="G5" s="112">
        <v>33690000</v>
      </c>
      <c r="H5" s="154"/>
      <c r="M5" s="149">
        <f>IFERROR(C5-W1Q3FY26!C5,"OOS")</f>
        <v>0</v>
      </c>
      <c r="N5" s="147" t="str">
        <f t="shared" si="0"/>
        <v/>
      </c>
      <c r="O5" s="150">
        <f>IFERROR(D5-W1Q3FY26!D5,"OOS")</f>
        <v>200000</v>
      </c>
      <c r="P5" s="147" t="str">
        <f t="shared" si="1"/>
        <v>iPhone 17 Pro 256GB tăng 200K = 34.690K</v>
      </c>
      <c r="Q5" s="150">
        <f>IFERROR(E5-W1Q3FY26!E5,"OOS")</f>
        <v>0</v>
      </c>
      <c r="R5" s="147" t="str">
        <f t="shared" si="2"/>
        <v/>
      </c>
      <c r="S5" s="150">
        <f>IFERROR(F5-W1Q3FY26!F5,"OOS")</f>
        <v>-100000</v>
      </c>
      <c r="T5" s="147" t="str">
        <f t="shared" si="3"/>
        <v>iPhone 17 Pro 256GB giảm 100K = 34.790K</v>
      </c>
      <c r="U5" s="150">
        <f>IFERROR(G5-W1Q3FY26!G5,"OOS")</f>
        <v>-500000</v>
      </c>
      <c r="V5" s="147" t="str">
        <f t="shared" si="4"/>
        <v>iPhone 17 Pro 256GB giảm 500K = 33.690K</v>
      </c>
    </row>
    <row r="6" spans="1:22" ht="16" x14ac:dyDescent="0.2">
      <c r="A6" t="s">
        <v>132</v>
      </c>
      <c r="B6" s="83"/>
      <c r="C6" s="130">
        <v>37890000</v>
      </c>
      <c r="D6" s="128">
        <v>37790000</v>
      </c>
      <c r="E6" s="135">
        <v>36290000</v>
      </c>
      <c r="F6" s="134">
        <v>37890000</v>
      </c>
      <c r="G6" s="112">
        <v>36790000</v>
      </c>
      <c r="H6" s="154"/>
      <c r="M6" s="149">
        <f>IFERROR(C6-W1Q3FY26!C6,"OOS")</f>
        <v>-100000</v>
      </c>
      <c r="N6" s="147" t="str">
        <f t="shared" si="0"/>
        <v>iPhone 17 Pro Max 256GB giảm 100K = 37.890K</v>
      </c>
      <c r="O6" s="150">
        <f>IFERROR(D6-W1Q3FY26!D6,"OOS")</f>
        <v>0</v>
      </c>
      <c r="P6" s="147" t="str">
        <f t="shared" si="1"/>
        <v/>
      </c>
      <c r="Q6" s="150">
        <f>IFERROR(E6-W1Q3FY26!E6,"OOS")</f>
        <v>0</v>
      </c>
      <c r="R6" s="147" t="str">
        <f t="shared" si="2"/>
        <v/>
      </c>
      <c r="S6" s="150">
        <f>IFERROR(F6-W1Q3FY26!F6,"OOS")</f>
        <v>100000</v>
      </c>
      <c r="T6" s="147" t="str">
        <f t="shared" si="3"/>
        <v>iPhone 17 Pro Max 256GB tăng 100K = 37.890K</v>
      </c>
      <c r="U6" s="150">
        <f>IFERROR(G6-W1Q3FY26!G6,"OOS")</f>
        <v>-200000</v>
      </c>
      <c r="V6" s="147" t="str">
        <f t="shared" si="4"/>
        <v>iPhone 17 Pro Max 256GB giảm 200K = 36.790K</v>
      </c>
    </row>
    <row r="7" spans="1:22" ht="16" x14ac:dyDescent="0.2">
      <c r="A7" t="s">
        <v>133</v>
      </c>
      <c r="B7" s="83"/>
      <c r="C7" s="130">
        <v>15990000</v>
      </c>
      <c r="D7" s="136">
        <v>16690000</v>
      </c>
      <c r="E7" s="135">
        <v>11990000</v>
      </c>
      <c r="F7" s="159">
        <v>11990000</v>
      </c>
      <c r="G7" s="111">
        <v>15190000</v>
      </c>
      <c r="H7" s="154"/>
      <c r="M7" s="149">
        <f>IFERROR(C7-W1Q3FY26!C7,"OOS")</f>
        <v>0</v>
      </c>
      <c r="N7" s="147" t="str">
        <f t="shared" si="0"/>
        <v/>
      </c>
      <c r="O7" s="150">
        <f>IFERROR(D7-W1Q3FY26!D7,"OOS")</f>
        <v>0</v>
      </c>
      <c r="P7" s="147" t="str">
        <f t="shared" si="1"/>
        <v/>
      </c>
      <c r="Q7" s="150">
        <f>IFERROR(E7-W1Q3FY26!E7,"OOS")</f>
        <v>-500000</v>
      </c>
      <c r="R7" s="147" t="str">
        <f t="shared" si="2"/>
        <v>iPhone 16e  128GB giảm 500K = 11.990K</v>
      </c>
      <c r="S7" s="150">
        <f>IFERROR(F7-W1Q3FY26!F7,"OOS")</f>
        <v>-500000</v>
      </c>
      <c r="T7" s="147" t="str">
        <f t="shared" si="3"/>
        <v>iPhone 16e  128GB giảm 500K = 11.990K</v>
      </c>
      <c r="U7" s="150">
        <f>IFERROR(G7-W1Q3FY26!G7,"OOS")</f>
        <v>0</v>
      </c>
      <c r="V7" s="147" t="str">
        <f t="shared" si="4"/>
        <v/>
      </c>
    </row>
    <row r="8" spans="1:22" ht="16" x14ac:dyDescent="0.2">
      <c r="A8" t="s">
        <v>246</v>
      </c>
      <c r="B8" s="71"/>
      <c r="C8" s="138">
        <v>20590000</v>
      </c>
      <c r="D8" s="138">
        <v>20590000</v>
      </c>
      <c r="E8" s="140">
        <v>20490000</v>
      </c>
      <c r="F8" s="134">
        <v>20490000</v>
      </c>
      <c r="G8" s="111">
        <v>20790000</v>
      </c>
      <c r="H8" s="154"/>
      <c r="M8" s="149">
        <f>IFERROR(C8-W1Q3FY26!C8,"OOS")</f>
        <v>-700000</v>
      </c>
      <c r="N8" s="147" t="str">
        <f t="shared" si="0"/>
        <v>iPhone 16 128GB giảm 700K = 20.590K</v>
      </c>
      <c r="O8" s="150">
        <f>IFERROR(D8-W1Q3FY26!D8,"OOS")</f>
        <v>-400000</v>
      </c>
      <c r="P8" s="147" t="str">
        <f t="shared" si="1"/>
        <v>iPhone 16 128GB giảm 400K = 20.590K</v>
      </c>
      <c r="Q8" s="150">
        <f>IFERROR(E8-W1Q3FY26!E8,"OOS")</f>
        <v>0</v>
      </c>
      <c r="R8" s="147" t="str">
        <f t="shared" si="2"/>
        <v/>
      </c>
      <c r="S8" s="150">
        <f>IFERROR(F8-W1Q3FY26!F8,"OOS")</f>
        <v>-600000</v>
      </c>
      <c r="T8" s="147" t="str">
        <f t="shared" si="3"/>
        <v>iPhone 16 128GB giảm 600K = 20.490K</v>
      </c>
      <c r="U8" s="150">
        <f>IFERROR(G8-W1Q3FY26!G8,"OOS")</f>
        <v>0</v>
      </c>
      <c r="V8" s="147" t="str">
        <f t="shared" si="4"/>
        <v/>
      </c>
    </row>
    <row r="9" spans="1:22" ht="16" x14ac:dyDescent="0.2">
      <c r="A9" t="s">
        <v>135</v>
      </c>
      <c r="B9" s="3"/>
      <c r="C9" s="141">
        <v>24290000</v>
      </c>
      <c r="D9" s="141">
        <v>24590000</v>
      </c>
      <c r="E9" s="140">
        <v>23990000</v>
      </c>
      <c r="F9" s="134">
        <v>24490000</v>
      </c>
      <c r="G9" s="111">
        <v>23990000</v>
      </c>
      <c r="H9" s="154"/>
      <c r="M9" s="149">
        <f>IFERROR(C9-W1Q3FY26!C9,"OOS")</f>
        <v>-1000000</v>
      </c>
      <c r="N9" s="147" t="str">
        <f t="shared" si="0"/>
        <v>iPhone 16  Plus 128GB giảm 1000K = 24.290K</v>
      </c>
      <c r="O9" s="150">
        <f>IFERROR(D9-W1Q3FY26!D9,"OOS")</f>
        <v>-400000</v>
      </c>
      <c r="P9" s="147" t="str">
        <f t="shared" si="1"/>
        <v>iPhone 16  Plus 128GB giảm 400K = 24.590K</v>
      </c>
      <c r="Q9" s="150">
        <f>IFERROR(E9-W1Q3FY26!E9,"OOS")</f>
        <v>0</v>
      </c>
      <c r="R9" s="147" t="str">
        <f t="shared" si="2"/>
        <v/>
      </c>
      <c r="S9" s="150">
        <f>IFERROR(F9-W1Q3FY26!F9,"OOS")</f>
        <v>-600000</v>
      </c>
      <c r="T9" s="147" t="str">
        <f t="shared" si="3"/>
        <v>iPhone 16  Plus 128GB giảm 600K = 24.490K</v>
      </c>
      <c r="U9" s="150">
        <f>IFERROR(G9-W1Q3FY26!G9,"OOS")</f>
        <v>-600000</v>
      </c>
      <c r="V9" s="147" t="str">
        <f t="shared" si="4"/>
        <v>iPhone 16  Plus 128GB giảm 600K = 23.990K</v>
      </c>
    </row>
    <row r="10" spans="1:22" ht="16" x14ac:dyDescent="0.2">
      <c r="A10" t="s">
        <v>247</v>
      </c>
      <c r="B10" s="25"/>
      <c r="C10" s="136" t="s">
        <v>31</v>
      </c>
      <c r="D10" s="111">
        <v>25590000</v>
      </c>
      <c r="E10" s="113" t="s">
        <v>31</v>
      </c>
      <c r="F10" s="134">
        <v>24990000</v>
      </c>
      <c r="G10" s="111" t="s">
        <v>31</v>
      </c>
      <c r="H10" s="154"/>
      <c r="M10" s="149" t="str">
        <f>IFERROR(C10-W1Q3FY26!C10,"OOS")</f>
        <v>OOS</v>
      </c>
      <c r="N10" s="147" t="e">
        <f t="shared" si="0"/>
        <v>#VALUE!</v>
      </c>
      <c r="O10" s="150">
        <f>IFERROR(D10-W1Q3FY26!D10,"OOS")</f>
        <v>0</v>
      </c>
      <c r="P10" s="147" t="str">
        <f t="shared" si="1"/>
        <v/>
      </c>
      <c r="Q10" s="150" t="str">
        <f>IFERROR(E10-W1Q3FY26!E10,"OOS")</f>
        <v>OOS</v>
      </c>
      <c r="R10" s="147" t="e">
        <f t="shared" si="2"/>
        <v>#VALUE!</v>
      </c>
      <c r="S10" s="150">
        <f>IFERROR(F10-W1Q3FY26!F10,"OOS")</f>
        <v>-1000000</v>
      </c>
      <c r="T10" s="147" t="str">
        <f t="shared" si="3"/>
        <v>iPhone 16 Pro 128GB giảm 1000K = 24.990K</v>
      </c>
      <c r="U10" s="150" t="str">
        <f>IFERROR(G10-W1Q3FY26!G10,"OOS")</f>
        <v>OOS</v>
      </c>
      <c r="V10" s="147" t="e">
        <f t="shared" si="4"/>
        <v>#VALUE!</v>
      </c>
    </row>
    <row r="11" spans="1:22" ht="16" x14ac:dyDescent="0.2">
      <c r="A11" t="s">
        <v>137</v>
      </c>
      <c r="B11" s="3"/>
      <c r="C11" s="141">
        <v>31590000</v>
      </c>
      <c r="D11" s="113" t="s">
        <v>31</v>
      </c>
      <c r="E11" s="113" t="s">
        <v>31</v>
      </c>
      <c r="F11" s="133">
        <v>31590000</v>
      </c>
      <c r="G11" s="111" t="s">
        <v>31</v>
      </c>
      <c r="H11" s="154"/>
      <c r="M11" s="149">
        <f>IFERROR(C11-W1Q3FY26!C11,"OOS")</f>
        <v>0</v>
      </c>
      <c r="N11" s="147" t="str">
        <f>IF(M11=0,"",$A11 &amp; IF(M11&gt;0," tăng "," giảm ") &amp; TEXT(ABS(M11)/1000,"0") &amp; "K = " &amp; TEXT(C11/1000,"#.##0") &amp; "K")</f>
        <v/>
      </c>
      <c r="O11" s="150" t="str">
        <f>IFERROR(D11-W1Q3FY26!D11,"OOS")</f>
        <v>OOS</v>
      </c>
      <c r="P11" s="147" t="e">
        <f t="shared" si="1"/>
        <v>#VALUE!</v>
      </c>
      <c r="Q11" s="150" t="str">
        <f>IFERROR(E11-W1Q3FY26!E11,"OOS")</f>
        <v>OOS</v>
      </c>
      <c r="R11" s="147" t="e">
        <f t="shared" si="2"/>
        <v>#VALUE!</v>
      </c>
      <c r="S11" s="150">
        <f>IFERROR(F11-W1Q3FY26!F11,"OOS")</f>
        <v>0</v>
      </c>
      <c r="T11" s="147" t="str">
        <f t="shared" si="3"/>
        <v/>
      </c>
      <c r="U11" s="150" t="str">
        <f>IFERROR(G11-W1Q3FY26!G11,"OOS")</f>
        <v>OOS</v>
      </c>
      <c r="V11" s="147" t="e">
        <f t="shared" si="4"/>
        <v>#VALUE!</v>
      </c>
    </row>
    <row r="12" spans="1:22" ht="16" x14ac:dyDescent="0.2">
      <c r="A12" t="s">
        <v>102</v>
      </c>
      <c r="B12" s="25"/>
      <c r="C12" s="141">
        <v>17890000</v>
      </c>
      <c r="D12" s="141">
        <v>17890000</v>
      </c>
      <c r="E12" s="155">
        <v>17690000</v>
      </c>
      <c r="F12" s="134">
        <v>17590000</v>
      </c>
      <c r="G12" s="111">
        <v>17690000</v>
      </c>
      <c r="H12" s="154"/>
      <c r="M12" s="149">
        <f>IFERROR(C12-W1Q3FY26!C12,"OOS")</f>
        <v>-100000</v>
      </c>
      <c r="N12" s="147" t="str">
        <f t="shared" si="0"/>
        <v>iPhone 15  128GB giảm 100K = 17.890K</v>
      </c>
      <c r="O12" s="150">
        <f>IFERROR(D12-W1Q3FY26!D12,"OOS")</f>
        <v>-100000</v>
      </c>
      <c r="P12" s="147" t="str">
        <f t="shared" si="1"/>
        <v>iPhone 15  128GB giảm 100K = 17.890K</v>
      </c>
      <c r="Q12" s="150">
        <f>IFERROR(E12-W1Q3FY26!E12,"OOS")</f>
        <v>0</v>
      </c>
      <c r="R12" s="147" t="str">
        <f t="shared" si="2"/>
        <v/>
      </c>
      <c r="S12" s="150">
        <f>IFERROR(F12-W1Q3FY26!F12,"OOS")</f>
        <v>-400000</v>
      </c>
      <c r="T12" s="147" t="str">
        <f t="shared" si="3"/>
        <v>iPhone 15  128GB giảm 400K = 17.590K</v>
      </c>
      <c r="U12" s="150">
        <f>IFERROR(G12-W1Q3FY26!G12,"OOS")</f>
        <v>0</v>
      </c>
      <c r="V12" s="147" t="str">
        <f t="shared" si="4"/>
        <v/>
      </c>
    </row>
    <row r="13" spans="1:22" ht="16" x14ac:dyDescent="0.2">
      <c r="A13" t="s">
        <v>103</v>
      </c>
      <c r="B13" s="25"/>
      <c r="C13" s="141">
        <v>17990000</v>
      </c>
      <c r="D13" s="136" t="s">
        <v>31</v>
      </c>
      <c r="E13" s="131" t="s">
        <v>31</v>
      </c>
      <c r="F13" s="133">
        <v>17690000</v>
      </c>
      <c r="G13" s="111" t="s">
        <v>31</v>
      </c>
      <c r="H13" s="154"/>
      <c r="M13" s="149">
        <f>IFERROR(C13-W1Q3FY26!C13,"OOS")</f>
        <v>-1000000</v>
      </c>
      <c r="N13" s="147" t="str">
        <f t="shared" si="0"/>
        <v>iPhone 15  Plus 128GB giảm 1000K = 17.990K</v>
      </c>
      <c r="O13" s="150" t="str">
        <f>IFERROR(D13-W1Q3FY26!D13,"OOS")</f>
        <v>OOS</v>
      </c>
      <c r="P13" s="147" t="e">
        <f t="shared" si="1"/>
        <v>#VALUE!</v>
      </c>
      <c r="Q13" s="150" t="str">
        <f>IFERROR(E13-W1Q3FY26!E13,"OOS")</f>
        <v>OOS</v>
      </c>
      <c r="R13" s="147" t="e">
        <f t="shared" si="2"/>
        <v>#VALUE!</v>
      </c>
      <c r="S13" s="150">
        <f>IFERROR(F13-W1Q3FY26!F13,"OOS")</f>
        <v>0</v>
      </c>
      <c r="T13" s="147" t="str">
        <f t="shared" si="3"/>
        <v/>
      </c>
      <c r="U13" s="150" t="str">
        <f>IFERROR(G13-W1Q3FY26!G13,"OOS")</f>
        <v>OOS</v>
      </c>
      <c r="V13" s="147" t="e">
        <f t="shared" si="4"/>
        <v>#VALUE!</v>
      </c>
    </row>
    <row r="14" spans="1:22" ht="16" x14ac:dyDescent="0.2">
      <c r="A14" t="s">
        <v>40</v>
      </c>
      <c r="B14" s="25"/>
      <c r="C14" s="136">
        <v>13990000</v>
      </c>
      <c r="D14" s="136">
        <v>13990000</v>
      </c>
      <c r="E14" s="131">
        <v>13790000</v>
      </c>
      <c r="F14" s="133">
        <v>13990000</v>
      </c>
      <c r="G14" s="111">
        <v>12990000</v>
      </c>
      <c r="H14" s="154"/>
      <c r="M14" s="149">
        <f>IFERROR(C14-W1Q3FY26!C14,"OOS")</f>
        <v>0</v>
      </c>
      <c r="N14" s="147" t="str">
        <f t="shared" si="0"/>
        <v/>
      </c>
      <c r="O14" s="150">
        <f>IFERROR(D14-W1Q3FY26!D14,"OOS")</f>
        <v>0</v>
      </c>
      <c r="P14" s="147" t="str">
        <f t="shared" si="1"/>
        <v/>
      </c>
      <c r="Q14" s="150">
        <f>IFERROR(E14-W1Q3FY26!E14,"OOS")</f>
        <v>0</v>
      </c>
      <c r="R14" s="147" t="str">
        <f t="shared" si="2"/>
        <v/>
      </c>
      <c r="S14" s="150">
        <f>IFERROR(F14-W1Q3FY26!F14,"OOS")</f>
        <v>0</v>
      </c>
      <c r="T14" s="147" t="str">
        <f t="shared" si="3"/>
        <v/>
      </c>
      <c r="U14" s="150">
        <f>IFERROR(G14-W1Q3FY26!G14,"OOS")</f>
        <v>0</v>
      </c>
      <c r="V14" s="147" t="str">
        <f t="shared" si="4"/>
        <v/>
      </c>
    </row>
    <row r="15" spans="1:22" ht="16" x14ac:dyDescent="0.2">
      <c r="A15" t="s">
        <v>37</v>
      </c>
      <c r="B15" s="3"/>
      <c r="C15" s="136">
        <v>11990000</v>
      </c>
      <c r="D15" s="136">
        <v>11990000</v>
      </c>
      <c r="E15" s="140">
        <v>12090000</v>
      </c>
      <c r="F15" s="133">
        <v>11990000</v>
      </c>
      <c r="G15" s="111">
        <v>11890000</v>
      </c>
      <c r="H15" s="154"/>
      <c r="M15" s="149">
        <f>IFERROR(C15-W1Q3FY26!C15,"OOS")</f>
        <v>0</v>
      </c>
      <c r="N15" s="147" t="str">
        <f t="shared" si="0"/>
        <v/>
      </c>
      <c r="O15" s="150">
        <f>IFERROR(D15-W1Q3FY26!D15,"OOS")</f>
        <v>0</v>
      </c>
      <c r="P15" s="147" t="str">
        <f t="shared" si="1"/>
        <v/>
      </c>
      <c r="Q15" s="150">
        <f>IFERROR(E15-W1Q3FY26!E15,"OOS")</f>
        <v>0</v>
      </c>
      <c r="R15" s="147" t="str">
        <f t="shared" si="2"/>
        <v/>
      </c>
      <c r="S15" s="150">
        <f>IFERROR(F15-W1Q3FY26!F15,"OOS")</f>
        <v>0</v>
      </c>
      <c r="T15" s="147" t="str">
        <f t="shared" si="3"/>
        <v/>
      </c>
      <c r="U15" s="150">
        <f>IFERROR(G15-W1Q3FY26!G15,"OOS")</f>
        <v>0</v>
      </c>
      <c r="V15" s="147" t="str">
        <f t="shared" si="4"/>
        <v/>
      </c>
    </row>
    <row r="16" spans="1:22" ht="16" x14ac:dyDescent="0.2">
      <c r="A16" t="s">
        <v>138</v>
      </c>
      <c r="B16" s="25"/>
      <c r="C16" s="141">
        <v>13190000</v>
      </c>
      <c r="D16" s="141">
        <v>13190000</v>
      </c>
      <c r="E16" s="140">
        <v>13290000</v>
      </c>
      <c r="F16" s="134">
        <v>13190000</v>
      </c>
      <c r="G16" s="111">
        <v>13390000</v>
      </c>
      <c r="H16" s="154"/>
      <c r="M16" s="149">
        <f>IFERROR(C16-W1Q3FY26!C16,"OOS")</f>
        <v>-300000</v>
      </c>
      <c r="N16" s="147" t="str">
        <f t="shared" si="0"/>
        <v>iPad Mini 7 128GB Wifi giảm 300K = 13.190K</v>
      </c>
      <c r="O16" s="150">
        <f>IFERROR(D16-W1Q3FY26!D16,"OOS")</f>
        <v>-300000</v>
      </c>
      <c r="P16" s="147" t="str">
        <f t="shared" si="1"/>
        <v>iPad Mini 7 128GB Wifi giảm 300K = 13.190K</v>
      </c>
      <c r="Q16" s="150">
        <f>IFERROR(E16-W1Q3FY26!E16,"OOS")</f>
        <v>0</v>
      </c>
      <c r="R16" s="147" t="str">
        <f t="shared" si="2"/>
        <v/>
      </c>
      <c r="S16" s="150">
        <f>IFERROR(F16-W1Q3FY26!F16,"OOS")</f>
        <v>-300000</v>
      </c>
      <c r="T16" s="147" t="str">
        <f t="shared" si="3"/>
        <v>iPad Mini 7 128GB Wifi giảm 300K = 13.190K</v>
      </c>
      <c r="U16" s="150">
        <f>IFERROR(G16-W1Q3FY26!G16,"OOS")</f>
        <v>0</v>
      </c>
      <c r="V16" s="147" t="str">
        <f t="shared" si="4"/>
        <v/>
      </c>
    </row>
    <row r="17" spans="1:25" ht="16" x14ac:dyDescent="0.2">
      <c r="A17" t="s">
        <v>139</v>
      </c>
      <c r="B17" s="3"/>
      <c r="C17" s="136">
        <v>9490000</v>
      </c>
      <c r="D17" s="136">
        <v>9490000</v>
      </c>
      <c r="E17" s="155">
        <v>9190000</v>
      </c>
      <c r="F17" s="133">
        <v>9490000</v>
      </c>
      <c r="G17" s="111">
        <v>9390000</v>
      </c>
      <c r="H17" s="154"/>
      <c r="M17" s="149">
        <f>IFERROR(C17-W1Q3FY26!C17,"OOS")</f>
        <v>0</v>
      </c>
      <c r="N17" s="147" t="str">
        <f t="shared" si="0"/>
        <v/>
      </c>
      <c r="O17" s="150">
        <f>IFERROR(D17-W1Q3FY26!D17,"OOS")</f>
        <v>0</v>
      </c>
      <c r="P17" s="147" t="str">
        <f t="shared" si="1"/>
        <v/>
      </c>
      <c r="Q17" s="150">
        <f>IFERROR(E17-W1Q3FY26!E17,"OOS")</f>
        <v>0</v>
      </c>
      <c r="R17" s="147" t="str">
        <f t="shared" si="2"/>
        <v/>
      </c>
      <c r="S17" s="150">
        <f>IFERROR(F17-W1Q3FY26!F17,"OOS")</f>
        <v>0</v>
      </c>
      <c r="T17" s="147" t="str">
        <f t="shared" si="3"/>
        <v/>
      </c>
      <c r="U17" s="150">
        <f>IFERROR(G17-W1Q3FY26!G17,"OOS")</f>
        <v>0</v>
      </c>
      <c r="V17" s="147" t="str">
        <f t="shared" si="4"/>
        <v/>
      </c>
      <c r="W17" t="s">
        <v>140</v>
      </c>
      <c r="X17" t="s">
        <v>147</v>
      </c>
      <c r="Y17" s="35" t="b">
        <v>1</v>
      </c>
    </row>
    <row r="18" spans="1:25" ht="16" x14ac:dyDescent="0.2">
      <c r="A18" t="s">
        <v>142</v>
      </c>
      <c r="B18" s="3"/>
      <c r="C18" s="141">
        <v>15490000</v>
      </c>
      <c r="D18" s="136">
        <v>15490000</v>
      </c>
      <c r="E18" s="155">
        <v>14290000</v>
      </c>
      <c r="F18" s="134">
        <v>15490000</v>
      </c>
      <c r="G18" s="111">
        <v>14990000</v>
      </c>
      <c r="H18" s="154"/>
      <c r="M18" s="149">
        <f>IFERROR(C18-W1Q3FY26!C18,"OOS")</f>
        <v>-300000</v>
      </c>
      <c r="N18" s="147" t="str">
        <f t="shared" si="0"/>
        <v>iPad Air M3  11" 128 GB Wifi giảm 300K = 15.490K</v>
      </c>
      <c r="O18" s="150">
        <f>IFERROR(D18-W1Q3FY26!D18,"OOS")</f>
        <v>0</v>
      </c>
      <c r="P18" s="147" t="str">
        <f t="shared" si="1"/>
        <v/>
      </c>
      <c r="Q18" s="150">
        <f>IFERROR(E18-W1Q3FY26!E18,"OOS")</f>
        <v>0</v>
      </c>
      <c r="R18" s="147" t="str">
        <f t="shared" si="2"/>
        <v/>
      </c>
      <c r="S18" s="150">
        <f>IFERROR(F18-W1Q3FY26!F18,"OOS")</f>
        <v>-300000</v>
      </c>
      <c r="T18" s="147" t="str">
        <f t="shared" si="3"/>
        <v>iPad Air M3  11" 128 GB Wifi giảm 300K = 15.490K</v>
      </c>
      <c r="U18" s="150">
        <f>IFERROR(G18-W1Q3FY26!G18,"OOS")</f>
        <v>0</v>
      </c>
      <c r="V18" s="147" t="str">
        <f t="shared" si="4"/>
        <v/>
      </c>
      <c r="W18" t="s">
        <v>2</v>
      </c>
      <c r="X18" t="s">
        <v>143</v>
      </c>
      <c r="Y18" s="35" t="b">
        <v>0</v>
      </c>
    </row>
    <row r="19" spans="1:25" ht="16" x14ac:dyDescent="0.2">
      <c r="B19" s="3"/>
      <c r="C19" s="141"/>
      <c r="D19" s="136"/>
      <c r="E19" s="155"/>
      <c r="F19" s="134"/>
      <c r="G19" s="160"/>
      <c r="H19" s="154"/>
      <c r="M19" s="149"/>
      <c r="N19" s="147"/>
      <c r="O19" s="150"/>
      <c r="P19" s="147"/>
      <c r="Q19" s="150"/>
      <c r="R19" s="147"/>
      <c r="S19" s="150"/>
      <c r="T19" s="147"/>
      <c r="U19" s="150"/>
      <c r="V19" s="147"/>
      <c r="Y19" s="35" t="b">
        <v>0</v>
      </c>
    </row>
    <row r="20" spans="1:25" ht="16" x14ac:dyDescent="0.2">
      <c r="A20" t="s">
        <v>144</v>
      </c>
      <c r="B20" s="25"/>
      <c r="C20" s="141">
        <v>20690000</v>
      </c>
      <c r="D20" s="136">
        <v>19990000</v>
      </c>
      <c r="E20" s="155">
        <v>19190000</v>
      </c>
      <c r="F20" s="133">
        <v>18990000</v>
      </c>
      <c r="G20" s="134">
        <v>18990000</v>
      </c>
      <c r="H20" s="154"/>
      <c r="M20" s="149">
        <f>IFERROR(C20-W1Q3FY26!C19,"OOS")</f>
        <v>-300000</v>
      </c>
      <c r="N20" s="147" t="str">
        <f t="shared" si="0"/>
        <v>iPad Air M3  13" 128 GB Wifi giảm 300K = 20.690K</v>
      </c>
      <c r="O20" s="150">
        <f>IFERROR(D20-W1Q3FY26!D19,"OOS")</f>
        <v>0</v>
      </c>
      <c r="P20" s="147" t="str">
        <f t="shared" si="1"/>
        <v/>
      </c>
      <c r="Q20" s="150">
        <f>IFERROR(E20-W1Q3FY26!E19,"OOS")</f>
        <v>0</v>
      </c>
      <c r="R20" s="147" t="str">
        <f t="shared" si="2"/>
        <v/>
      </c>
      <c r="S20" s="150">
        <f>IFERROR(F20-W1Q3FY26!F19,"OOS")</f>
        <v>0</v>
      </c>
      <c r="T20" s="147" t="str">
        <f t="shared" si="3"/>
        <v/>
      </c>
      <c r="U20" s="150">
        <f>IFERROR(G20-W1Q3FY26!G19,"OOS")</f>
        <v>-3009000</v>
      </c>
      <c r="V20" s="147" t="str">
        <f t="shared" ref="V20:V43" si="5">IF(U20=0,"",$A20 &amp; IF(U20&gt;0," tăng "," giảm ") &amp; TEXT(ABS(U20)/1000,"0") &amp; "K = " &amp; TEXT(G20/1000,"#.##0") &amp; "K")</f>
        <v>iPad Air M3  13" 128 GB Wifi giảm 3009K = 18.990K</v>
      </c>
      <c r="W20" t="s">
        <v>6</v>
      </c>
      <c r="X20" t="s">
        <v>145</v>
      </c>
      <c r="Y20" s="35" t="b">
        <v>0</v>
      </c>
    </row>
    <row r="21" spans="1:25" ht="16" x14ac:dyDescent="0.2">
      <c r="A21" t="s">
        <v>151</v>
      </c>
      <c r="B21" s="3"/>
      <c r="C21" s="141">
        <v>28990000</v>
      </c>
      <c r="D21" s="141">
        <v>28490000</v>
      </c>
      <c r="E21" s="124">
        <v>28490000</v>
      </c>
      <c r="F21" s="134">
        <v>28490000</v>
      </c>
      <c r="G21" s="111">
        <v>28990000</v>
      </c>
      <c r="H21" s="154"/>
      <c r="M21" s="149">
        <f>IFERROR(C21-W1Q3FY26!C20,"OOS")</f>
        <v>0</v>
      </c>
      <c r="N21" s="147" t="str">
        <f t="shared" si="0"/>
        <v/>
      </c>
      <c r="O21" s="150">
        <f>IFERROR(D21-W1Q3FY26!D20,"OOS")</f>
        <v>-500000</v>
      </c>
      <c r="P21" s="147" t="str">
        <f t="shared" si="1"/>
        <v>iPad Pro M5 11” 256GB Wifi giảm 500K = 28.490K</v>
      </c>
      <c r="Q21" s="150">
        <f>IFERROR(E21-W1Q3FY26!E20,"OOS")</f>
        <v>0</v>
      </c>
      <c r="R21" s="147" t="str">
        <f t="shared" si="2"/>
        <v/>
      </c>
      <c r="S21" s="150">
        <f>IFERROR(F21-W1Q3FY26!F20,"OOS")</f>
        <v>-500000</v>
      </c>
      <c r="T21" s="147" t="str">
        <f t="shared" si="3"/>
        <v>iPad Pro M5 11” 256GB Wifi giảm 500K = 28.490K</v>
      </c>
      <c r="U21" s="150">
        <f>IFERROR(G21-W1Q3FY26!G20,"OOS")</f>
        <v>0</v>
      </c>
      <c r="V21" s="147" t="str">
        <f t="shared" si="5"/>
        <v/>
      </c>
      <c r="W21" t="s">
        <v>3</v>
      </c>
      <c r="X21" t="s">
        <v>141</v>
      </c>
      <c r="Y21" s="35" t="b">
        <v>1</v>
      </c>
    </row>
    <row r="22" spans="1:25" ht="16" x14ac:dyDescent="0.2">
      <c r="A22" t="s">
        <v>152</v>
      </c>
      <c r="B22" s="3"/>
      <c r="C22" s="141">
        <v>38990000</v>
      </c>
      <c r="D22" s="142">
        <v>38990000</v>
      </c>
      <c r="E22" s="113">
        <v>37990000</v>
      </c>
      <c r="F22" s="133">
        <v>38990000</v>
      </c>
      <c r="G22" s="111">
        <v>38990000</v>
      </c>
      <c r="H22" s="154"/>
      <c r="M22" s="149">
        <f>IFERROR(C22-W1Q3FY26!C21,"OOS")</f>
        <v>-300000</v>
      </c>
      <c r="N22" s="147" t="str">
        <f t="shared" si="0"/>
        <v>iPad Pro M5 13” 256GB Wifi giảm 300K = 38.990K</v>
      </c>
      <c r="O22" s="150">
        <f>IFERROR(D22-W1Q3FY26!D21,"OOS")</f>
        <v>0</v>
      </c>
      <c r="P22" s="147" t="str">
        <f t="shared" si="1"/>
        <v/>
      </c>
      <c r="Q22" s="150">
        <f>IFERROR(E22-W1Q3FY26!E21,"OOS")</f>
        <v>0</v>
      </c>
      <c r="R22" s="147" t="str">
        <f t="shared" si="2"/>
        <v/>
      </c>
      <c r="S22" s="150">
        <f>IFERROR(F22-W1Q3FY26!F21,"OOS")</f>
        <v>0</v>
      </c>
      <c r="T22" s="147" t="str">
        <f t="shared" si="3"/>
        <v/>
      </c>
      <c r="U22" s="150">
        <f>IFERROR(G22-W1Q3FY26!G21,"OOS")</f>
        <v>0</v>
      </c>
      <c r="V22" s="147" t="str">
        <f t="shared" si="5"/>
        <v/>
      </c>
      <c r="W22" t="s">
        <v>149</v>
      </c>
      <c r="X22" t="s">
        <v>150</v>
      </c>
      <c r="Y22" s="35" t="b">
        <v>1</v>
      </c>
    </row>
    <row r="23" spans="1:25" ht="16" x14ac:dyDescent="0.2">
      <c r="A23" t="s">
        <v>153</v>
      </c>
      <c r="B23" s="25"/>
      <c r="C23" s="141">
        <v>6590000</v>
      </c>
      <c r="D23" s="141">
        <v>6590000</v>
      </c>
      <c r="E23" s="140">
        <v>5990000</v>
      </c>
      <c r="F23" s="134">
        <v>6590000</v>
      </c>
      <c r="G23" s="111">
        <v>6490000</v>
      </c>
      <c r="H23" s="154"/>
      <c r="M23" s="149">
        <f>IFERROR(C23-W1Q3FY26!C22,"OOS")</f>
        <v>-200000</v>
      </c>
      <c r="N23" s="147" t="str">
        <f t="shared" si="0"/>
        <v>AW SE 3 (40mm GPS) giảm 200K = 6.590K</v>
      </c>
      <c r="O23" s="150">
        <f>IFERROR(D23-W1Q3FY26!D22,"OOS")</f>
        <v>-200000</v>
      </c>
      <c r="P23" s="147" t="str">
        <f t="shared" si="1"/>
        <v>AW SE 3 (40mm GPS) giảm 200K = 6.590K</v>
      </c>
      <c r="Q23" s="150">
        <f>IFERROR(E23-W1Q3FY26!E22,"OOS")</f>
        <v>-500000</v>
      </c>
      <c r="R23" s="147" t="str">
        <f t="shared" si="2"/>
        <v>AW SE 3 (40mm GPS) giảm 500K = 5.990K</v>
      </c>
      <c r="S23" s="150">
        <f>IFERROR(F23-W1Q3FY26!F22,"OOS")</f>
        <v>-200000</v>
      </c>
      <c r="T23" s="147" t="str">
        <f t="shared" si="3"/>
        <v>AW SE 3 (40mm GPS) giảm 200K = 6.590K</v>
      </c>
      <c r="U23" s="150">
        <f>IFERROR(G23-W1Q3FY26!G22,"OOS")</f>
        <v>0</v>
      </c>
      <c r="V23" s="147" t="str">
        <f t="shared" si="5"/>
        <v/>
      </c>
    </row>
    <row r="24" spans="1:25" ht="16" x14ac:dyDescent="0.2">
      <c r="A24" t="s">
        <v>154</v>
      </c>
      <c r="B24" s="25"/>
      <c r="C24" s="141">
        <v>7690000</v>
      </c>
      <c r="D24" s="136">
        <v>8290000</v>
      </c>
      <c r="E24" s="155">
        <v>7490000</v>
      </c>
      <c r="F24" s="133">
        <v>8390000</v>
      </c>
      <c r="G24" s="111">
        <v>8190000</v>
      </c>
      <c r="H24" s="154"/>
      <c r="M24" s="149">
        <f>IFERROR(C24-W1Q3FY26!C23,"OOS")</f>
        <v>-700000</v>
      </c>
      <c r="N24" s="147" t="str">
        <f t="shared" si="0"/>
        <v>AW SE 3 (40mm LTE) giảm 700K = 7.690K</v>
      </c>
      <c r="O24" s="150">
        <f>IFERROR(D24-W1Q3FY26!D23,"OOS")</f>
        <v>0</v>
      </c>
      <c r="P24" s="147" t="str">
        <f t="shared" si="1"/>
        <v/>
      </c>
      <c r="Q24" s="150">
        <f>IFERROR(E24-W1Q3FY26!E23,"OOS")</f>
        <v>-500000</v>
      </c>
      <c r="R24" s="147" t="str">
        <f t="shared" si="2"/>
        <v>AW SE 3 (40mm LTE) giảm 500K = 7.490K</v>
      </c>
      <c r="S24" s="150">
        <f>IFERROR(F24-W1Q3FY26!F23,"OOS")</f>
        <v>0</v>
      </c>
      <c r="T24" s="147" t="str">
        <f t="shared" si="3"/>
        <v/>
      </c>
      <c r="U24" s="150">
        <f>IFERROR(G24-W1Q3FY26!G23,"OOS")</f>
        <v>0</v>
      </c>
      <c r="V24" s="147" t="str">
        <f t="shared" si="5"/>
        <v/>
      </c>
    </row>
    <row r="25" spans="1:25" ht="16" x14ac:dyDescent="0.2">
      <c r="A25" t="s">
        <v>155</v>
      </c>
      <c r="B25" s="25"/>
      <c r="C25" s="136">
        <v>7690000</v>
      </c>
      <c r="D25" s="136">
        <v>7690000</v>
      </c>
      <c r="E25" s="140">
        <v>6890000</v>
      </c>
      <c r="F25" s="133">
        <v>7690000</v>
      </c>
      <c r="G25" s="112">
        <v>7190000</v>
      </c>
      <c r="H25" s="154"/>
      <c r="M25" s="149">
        <f>IFERROR(C25-W1Q3FY26!C24,"OOS")</f>
        <v>0</v>
      </c>
      <c r="N25" s="147" t="str">
        <f t="shared" si="0"/>
        <v/>
      </c>
      <c r="O25" s="150">
        <f>IFERROR(D25-W1Q3FY26!D24,"OOS")</f>
        <v>0</v>
      </c>
      <c r="P25" s="147" t="str">
        <f t="shared" si="1"/>
        <v/>
      </c>
      <c r="Q25" s="150">
        <f>IFERROR(E25-W1Q3FY26!E24,"OOS")</f>
        <v>-500000</v>
      </c>
      <c r="R25" s="147" t="str">
        <f t="shared" si="2"/>
        <v>AW SE 3 (44mm GPS) giảm 500K = 6.890K</v>
      </c>
      <c r="S25" s="150">
        <f>IFERROR(F25-W1Q3FY26!F24,"OOS")</f>
        <v>0</v>
      </c>
      <c r="T25" s="147" t="str">
        <f t="shared" si="3"/>
        <v/>
      </c>
      <c r="U25" s="150">
        <f>IFERROR(G25-W1Q3FY26!G24,"OOS")</f>
        <v>-300000</v>
      </c>
      <c r="V25" s="147" t="str">
        <f t="shared" si="5"/>
        <v>AW SE 3 (44mm GPS) giảm 300K = 7.190K</v>
      </c>
    </row>
    <row r="26" spans="1:25" ht="16" x14ac:dyDescent="0.2">
      <c r="A26" t="s">
        <v>156</v>
      </c>
      <c r="B26" s="25"/>
      <c r="C26" s="136">
        <v>9190000</v>
      </c>
      <c r="D26" s="136">
        <v>9190000</v>
      </c>
      <c r="E26" s="140">
        <v>8490000</v>
      </c>
      <c r="F26" s="133">
        <v>9190000</v>
      </c>
      <c r="G26" s="111">
        <v>8790000</v>
      </c>
      <c r="H26" s="154"/>
      <c r="M26" s="149">
        <f>IFERROR(C26-W1Q3FY26!C25,"OOS")</f>
        <v>0</v>
      </c>
      <c r="N26" s="147" t="str">
        <f t="shared" si="0"/>
        <v/>
      </c>
      <c r="O26" s="150">
        <f>IFERROR(D26-W1Q3FY26!D25,"OOS")</f>
        <v>0</v>
      </c>
      <c r="P26" s="147" t="str">
        <f t="shared" si="1"/>
        <v/>
      </c>
      <c r="Q26" s="150">
        <f>IFERROR(E26-W1Q3FY26!E25,"OOS")</f>
        <v>-500000</v>
      </c>
      <c r="R26" s="147" t="str">
        <f t="shared" si="2"/>
        <v>AW SE 3 (44mm LTE) giảm 500K = 8.490K</v>
      </c>
      <c r="S26" s="150">
        <f>IFERROR(F26-W1Q3FY26!F25,"OOS")</f>
        <v>0</v>
      </c>
      <c r="T26" s="147" t="str">
        <f t="shared" si="3"/>
        <v/>
      </c>
      <c r="U26" s="150">
        <f>IFERROR(G26-W1Q3FY26!G25,"OOS")</f>
        <v>0</v>
      </c>
      <c r="V26" s="147" t="str">
        <f t="shared" si="5"/>
        <v/>
      </c>
    </row>
    <row r="27" spans="1:25" ht="16" x14ac:dyDescent="0.2">
      <c r="A27" t="s">
        <v>157</v>
      </c>
      <c r="B27" s="3"/>
      <c r="C27" s="141">
        <v>10990000</v>
      </c>
      <c r="D27" s="141">
        <v>10990000</v>
      </c>
      <c r="E27" s="140">
        <v>10190000</v>
      </c>
      <c r="F27" s="134">
        <v>10990000</v>
      </c>
      <c r="G27" s="111">
        <v>10990000</v>
      </c>
      <c r="H27" s="154"/>
      <c r="M27" s="149">
        <f>IFERROR(C27-W1Q3FY26!C26,"OOS")</f>
        <v>-200000</v>
      </c>
      <c r="N27" s="147" t="str">
        <f t="shared" si="0"/>
        <v>AW S11 (42mm GPS) giảm 200K = 10.990K</v>
      </c>
      <c r="O27" s="150">
        <f>IFERROR(D27-W1Q3FY26!D26,"OOS")</f>
        <v>-200000</v>
      </c>
      <c r="P27" s="147" t="str">
        <f t="shared" si="1"/>
        <v>AW S11 (42mm GPS) giảm 200K = 10.990K</v>
      </c>
      <c r="Q27" s="150">
        <f>IFERROR(E27-W1Q3FY26!E26,"OOS")</f>
        <v>-500000</v>
      </c>
      <c r="R27" s="147" t="str">
        <f t="shared" si="2"/>
        <v>AW S11 (42mm GPS) giảm 500K = 10.190K</v>
      </c>
      <c r="S27" s="150">
        <f>IFERROR(F27-W1Q3FY26!F26,"OOS")</f>
        <v>-200000</v>
      </c>
      <c r="T27" s="147" t="str">
        <f t="shared" si="3"/>
        <v>AW S11 (42mm GPS) giảm 200K = 10.990K</v>
      </c>
      <c r="U27" s="150">
        <f>IFERROR(G27-W1Q3FY26!G26,"OOS")</f>
        <v>0</v>
      </c>
      <c r="V27" s="147" t="str">
        <f t="shared" si="5"/>
        <v/>
      </c>
    </row>
    <row r="28" spans="1:25" ht="16" x14ac:dyDescent="0.2">
      <c r="A28" t="s">
        <v>158</v>
      </c>
      <c r="B28" s="3"/>
      <c r="C28" s="141">
        <v>14090000</v>
      </c>
      <c r="D28" s="136">
        <v>14090000</v>
      </c>
      <c r="E28" s="140">
        <v>13490000</v>
      </c>
      <c r="F28" s="134">
        <v>13990000</v>
      </c>
      <c r="G28" s="111">
        <v>13990000</v>
      </c>
      <c r="H28" s="154"/>
      <c r="M28" s="149" t="str">
        <f>IFERROR(C28-W1Q3FY26!C27,"OOS")</f>
        <v>OOS</v>
      </c>
      <c r="N28" s="147" t="e">
        <f t="shared" si="0"/>
        <v>#VALUE!</v>
      </c>
      <c r="O28" s="150">
        <f>IFERROR(D28-W1Q3FY26!D27,"OOS")</f>
        <v>0</v>
      </c>
      <c r="P28" s="147" t="str">
        <f t="shared" si="1"/>
        <v/>
      </c>
      <c r="Q28" s="150">
        <f>IFERROR(E28-W1Q3FY26!E27,"OOS")</f>
        <v>-500000</v>
      </c>
      <c r="R28" s="147" t="str">
        <f t="shared" si="2"/>
        <v>AW S11 (42mm CEL) giảm 500K = 13.490K</v>
      </c>
      <c r="S28" s="150">
        <f>IFERROR(F28-W1Q3FY26!F27,"OOS")</f>
        <v>-100000</v>
      </c>
      <c r="T28" s="147" t="str">
        <f t="shared" si="3"/>
        <v>AW S11 (42mm CEL) giảm 100K = 13.990K</v>
      </c>
      <c r="U28" s="150">
        <f>IFERROR(G28-W1Q3FY26!G27,"OOS")</f>
        <v>0</v>
      </c>
      <c r="V28" s="147" t="str">
        <f t="shared" si="5"/>
        <v/>
      </c>
    </row>
    <row r="29" spans="1:25" ht="16" x14ac:dyDescent="0.2">
      <c r="A29" t="s">
        <v>159</v>
      </c>
      <c r="B29" s="3"/>
      <c r="C29" s="136">
        <v>11990000</v>
      </c>
      <c r="D29" s="136">
        <v>11990000</v>
      </c>
      <c r="E29" s="140">
        <v>10990000</v>
      </c>
      <c r="F29" s="133">
        <v>11990000</v>
      </c>
      <c r="G29" s="111">
        <v>11890000</v>
      </c>
      <c r="H29" s="154"/>
      <c r="M29" s="149">
        <f>IFERROR(C29-W1Q3FY26!C28,"OOS")</f>
        <v>0</v>
      </c>
      <c r="N29" s="147" t="str">
        <f t="shared" si="0"/>
        <v/>
      </c>
      <c r="O29" s="150">
        <f>IFERROR(D29-W1Q3FY26!D28,"OOS")</f>
        <v>0</v>
      </c>
      <c r="P29" s="147" t="str">
        <f t="shared" si="1"/>
        <v/>
      </c>
      <c r="Q29" s="150">
        <f>IFERROR(E29-W1Q3FY26!E28,"OOS")</f>
        <v>-500000</v>
      </c>
      <c r="R29" s="147" t="str">
        <f t="shared" si="2"/>
        <v>AW S11 (46mm GPS) giảm 500K = 10.990K</v>
      </c>
      <c r="S29" s="150">
        <f>IFERROR(F29-W1Q3FY26!F28,"OOS")</f>
        <v>0</v>
      </c>
      <c r="T29" s="147" t="str">
        <f t="shared" si="3"/>
        <v/>
      </c>
      <c r="U29" s="150">
        <f>IFERROR(G29-W1Q3FY26!G28,"OOS")</f>
        <v>0</v>
      </c>
      <c r="V29" s="147" t="str">
        <f t="shared" si="5"/>
        <v/>
      </c>
    </row>
    <row r="30" spans="1:25" ht="16" x14ac:dyDescent="0.2">
      <c r="A30" t="s">
        <v>160</v>
      </c>
      <c r="B30" s="3"/>
      <c r="C30" s="141">
        <v>14990000</v>
      </c>
      <c r="D30" s="136">
        <v>14990000</v>
      </c>
      <c r="E30" s="140">
        <v>13990000</v>
      </c>
      <c r="F30" s="133">
        <v>14990000</v>
      </c>
      <c r="G30" s="111">
        <v>14890000</v>
      </c>
      <c r="H30" s="154"/>
      <c r="M30" s="149" t="str">
        <f>IFERROR(C30-W1Q3FY26!C29,"OOS")</f>
        <v>OOS</v>
      </c>
      <c r="N30" s="147" t="e">
        <f t="shared" si="0"/>
        <v>#VALUE!</v>
      </c>
      <c r="O30" s="150">
        <f>IFERROR(D30-W1Q3FY26!D29,"OOS")</f>
        <v>0</v>
      </c>
      <c r="P30" s="147" t="str">
        <f t="shared" si="1"/>
        <v/>
      </c>
      <c r="Q30" s="150">
        <f>IFERROR(E30-W1Q3FY26!E29,"OOS")</f>
        <v>-500000</v>
      </c>
      <c r="R30" s="147" t="str">
        <f t="shared" si="2"/>
        <v>AW S11 (46mm CEL) giảm 500K = 13.990K</v>
      </c>
      <c r="S30" s="150">
        <f>IFERROR(F30-W1Q3FY26!F29,"OOS")</f>
        <v>0</v>
      </c>
      <c r="T30" s="147" t="str">
        <f t="shared" si="3"/>
        <v/>
      </c>
      <c r="U30" s="150">
        <f>IFERROR(G30-W1Q3FY26!G29,"OOS")</f>
        <v>0</v>
      </c>
      <c r="V30" s="147" t="str">
        <f t="shared" si="5"/>
        <v/>
      </c>
    </row>
    <row r="31" spans="1:25" ht="16" x14ac:dyDescent="0.2">
      <c r="A31" t="s">
        <v>161</v>
      </c>
      <c r="B31" s="25"/>
      <c r="C31" s="136">
        <v>23490000</v>
      </c>
      <c r="D31" s="136">
        <v>22990000</v>
      </c>
      <c r="E31" s="113">
        <v>21990000</v>
      </c>
      <c r="F31" s="134">
        <v>22990000</v>
      </c>
      <c r="G31" s="111">
        <v>22990000</v>
      </c>
      <c r="H31" s="154"/>
      <c r="M31" s="149">
        <f>IFERROR(C31-W1Q3FY26!C30,"OOS")</f>
        <v>0</v>
      </c>
      <c r="N31" s="147" t="str">
        <f t="shared" si="0"/>
        <v/>
      </c>
      <c r="O31" s="150">
        <f>IFERROR(D31-W1Q3FY26!D30,"OOS")</f>
        <v>0</v>
      </c>
      <c r="P31" s="147" t="str">
        <f t="shared" si="1"/>
        <v/>
      </c>
      <c r="Q31" s="150">
        <f>IFERROR(E31-W1Q3FY26!E30,"OOS")</f>
        <v>-500000</v>
      </c>
      <c r="R31" s="147" t="str">
        <f t="shared" si="2"/>
        <v>AW Ultra 3 (49mm) giảm 500K = 21.990K</v>
      </c>
      <c r="S31" s="150">
        <f>IFERROR(F31-W1Q3FY26!F30,"OOS")</f>
        <v>-200000</v>
      </c>
      <c r="T31" s="147" t="str">
        <f t="shared" si="3"/>
        <v>AW Ultra 3 (49mm) giảm 200K = 22.990K</v>
      </c>
      <c r="U31" s="150">
        <f>IFERROR(G31-W1Q3FY26!G30,"OOS")</f>
        <v>0</v>
      </c>
      <c r="V31" s="147" t="str">
        <f t="shared" si="5"/>
        <v/>
      </c>
    </row>
    <row r="32" spans="1:25" ht="16" x14ac:dyDescent="0.2">
      <c r="A32" t="s">
        <v>120</v>
      </c>
      <c r="B32" s="3"/>
      <c r="C32" s="136">
        <v>5190000</v>
      </c>
      <c r="D32" s="136" t="s">
        <v>31</v>
      </c>
      <c r="E32" s="131" t="s">
        <v>31</v>
      </c>
      <c r="F32" s="134">
        <v>5090000</v>
      </c>
      <c r="G32" s="111">
        <v>5590000</v>
      </c>
      <c r="H32" s="154"/>
      <c r="M32" s="149">
        <f>IFERROR(C32-W1Q3FY26!C31,"OOS")</f>
        <v>0</v>
      </c>
      <c r="N32" s="147" t="str">
        <f t="shared" si="0"/>
        <v/>
      </c>
      <c r="O32" s="150" t="str">
        <f>IFERROR(D32-W1Q3FY26!D31,"OOS")</f>
        <v>OOS</v>
      </c>
      <c r="P32" s="147" t="e">
        <f t="shared" si="1"/>
        <v>#VALUE!</v>
      </c>
      <c r="Q32" s="150" t="str">
        <f>IFERROR(E32-W1Q3FY26!E31,"OOS")</f>
        <v>OOS</v>
      </c>
      <c r="R32" s="147" t="e">
        <f t="shared" si="2"/>
        <v>#VALUE!</v>
      </c>
      <c r="S32" s="150">
        <f>IFERROR(F32-W1Q3FY26!F31,"OOS")</f>
        <v>-100000</v>
      </c>
      <c r="T32" s="147" t="str">
        <f t="shared" si="3"/>
        <v>AirPods Pro 2 - 2023 (C-Type) giảm 100K = 5.090K</v>
      </c>
      <c r="U32" s="150">
        <f>IFERROR(G32-W1Q3FY26!G31,"OOS")</f>
        <v>0</v>
      </c>
      <c r="V32" s="147" t="str">
        <f t="shared" si="5"/>
        <v/>
      </c>
    </row>
    <row r="33" spans="1:22" ht="16" x14ac:dyDescent="0.2">
      <c r="A33" t="s">
        <v>162</v>
      </c>
      <c r="B33" s="3"/>
      <c r="C33" s="141">
        <v>4590000</v>
      </c>
      <c r="D33" s="136">
        <v>4590000</v>
      </c>
      <c r="E33" s="155">
        <v>4290000</v>
      </c>
      <c r="F33" s="134">
        <v>4650000</v>
      </c>
      <c r="G33" s="111">
        <v>4490000</v>
      </c>
      <c r="H33" s="154"/>
      <c r="M33" s="149">
        <f>IFERROR(C33-W1Q3FY26!C32,"OOS")</f>
        <v>-100000</v>
      </c>
      <c r="N33" s="147" t="str">
        <f t="shared" si="0"/>
        <v>AirPods 4 ANC giảm 100K = 4.590K</v>
      </c>
      <c r="O33" s="150">
        <f>IFERROR(D33-W1Q3FY26!D32,"OOS")</f>
        <v>0</v>
      </c>
      <c r="P33" s="147" t="str">
        <f t="shared" si="1"/>
        <v/>
      </c>
      <c r="Q33" s="150">
        <f>IFERROR(E33-W1Q3FY26!E32,"OOS")</f>
        <v>0</v>
      </c>
      <c r="R33" s="147" t="str">
        <f t="shared" si="2"/>
        <v/>
      </c>
      <c r="S33" s="150">
        <f>IFERROR(F33-W1Q3FY26!F32,"OOS")</f>
        <v>-40000</v>
      </c>
      <c r="T33" s="147" t="str">
        <f t="shared" si="3"/>
        <v>AirPods 4 ANC giảm 40K = 4.650K</v>
      </c>
      <c r="U33" s="150">
        <f>IFERROR(G33-W1Q3FY26!G32,"OOS")</f>
        <v>0</v>
      </c>
      <c r="V33" s="147" t="str">
        <f t="shared" si="5"/>
        <v/>
      </c>
    </row>
    <row r="34" spans="1:22" ht="16" x14ac:dyDescent="0.2">
      <c r="A34" t="s">
        <v>163</v>
      </c>
      <c r="B34" s="3"/>
      <c r="C34" s="136">
        <v>3490000</v>
      </c>
      <c r="D34" s="136">
        <v>3490000</v>
      </c>
      <c r="E34" s="155">
        <v>3290000</v>
      </c>
      <c r="F34" s="133">
        <v>3490000</v>
      </c>
      <c r="G34" s="112">
        <v>3350000</v>
      </c>
      <c r="H34" s="154"/>
      <c r="M34" s="149">
        <f>IFERROR(C34-W1Q3FY26!C33,"OOS")</f>
        <v>0</v>
      </c>
      <c r="N34" s="147" t="str">
        <f t="shared" si="0"/>
        <v/>
      </c>
      <c r="O34" s="150">
        <f>IFERROR(D34-W1Q3FY26!D33,"OOS")</f>
        <v>0</v>
      </c>
      <c r="P34" s="147" t="str">
        <f t="shared" si="1"/>
        <v/>
      </c>
      <c r="Q34" s="150">
        <f>IFERROR(E34-W1Q3FY26!E33,"OOS")</f>
        <v>0</v>
      </c>
      <c r="R34" s="147" t="str">
        <f t="shared" si="2"/>
        <v/>
      </c>
      <c r="S34" s="150">
        <f>IFERROR(F34-W1Q3FY26!F33,"OOS")</f>
        <v>0</v>
      </c>
      <c r="T34" s="147" t="str">
        <f t="shared" si="3"/>
        <v/>
      </c>
      <c r="U34" s="150">
        <f>IFERROR(G34-W1Q3FY26!G33,"OOS")</f>
        <v>-240000</v>
      </c>
      <c r="V34" s="147" t="str">
        <f t="shared" si="5"/>
        <v>AirPods 4 with charging case giảm 240K = 3.350K</v>
      </c>
    </row>
    <row r="35" spans="1:22" ht="16" x14ac:dyDescent="0.2">
      <c r="A35" t="s">
        <v>164</v>
      </c>
      <c r="B35" s="3"/>
      <c r="C35" s="136">
        <v>6590000</v>
      </c>
      <c r="D35" s="136">
        <v>6590000</v>
      </c>
      <c r="E35" s="135">
        <v>6290000</v>
      </c>
      <c r="F35" s="133">
        <v>6590000</v>
      </c>
      <c r="G35" s="111">
        <v>6390000</v>
      </c>
      <c r="H35" s="154"/>
      <c r="M35" s="149">
        <f>IFERROR(C35-W1Q3FY26!C34,"OOS")</f>
        <v>0</v>
      </c>
      <c r="N35" s="147" t="str">
        <f t="shared" si="0"/>
        <v/>
      </c>
      <c r="O35" s="150">
        <f>IFERROR(D35-W1Q3FY26!D34,"OOS")</f>
        <v>0</v>
      </c>
      <c r="P35" s="147" t="str">
        <f t="shared" si="1"/>
        <v/>
      </c>
      <c r="Q35" s="150">
        <f>IFERROR(E35-W1Q3FY26!E34,"OOS")</f>
        <v>0</v>
      </c>
      <c r="R35" s="147" t="str">
        <f t="shared" si="2"/>
        <v/>
      </c>
      <c r="S35" s="150">
        <f>IFERROR(F35-W1Q3FY26!F34,"OOS")</f>
        <v>0</v>
      </c>
      <c r="T35" s="147" t="str">
        <f t="shared" si="3"/>
        <v/>
      </c>
      <c r="U35" s="150">
        <f>IFERROR(G35-W1Q3FY26!G34,"OOS")</f>
        <v>0</v>
      </c>
      <c r="V35" s="147" t="str">
        <f t="shared" si="5"/>
        <v/>
      </c>
    </row>
    <row r="36" spans="1:22" ht="16" x14ac:dyDescent="0.2">
      <c r="A36" t="s">
        <v>165</v>
      </c>
      <c r="B36" s="25"/>
      <c r="C36" s="141" t="s">
        <v>31</v>
      </c>
      <c r="D36" s="136">
        <v>19990000</v>
      </c>
      <c r="E36" s="143"/>
      <c r="F36" s="111" t="s">
        <v>31</v>
      </c>
      <c r="G36" s="111" t="s">
        <v>31</v>
      </c>
      <c r="H36" s="154"/>
      <c r="M36" s="149" t="str">
        <f>IFERROR(C36-W1Q3FY26!C35,"OOS")</f>
        <v>OOS</v>
      </c>
      <c r="N36" s="147" t="e">
        <f t="shared" si="0"/>
        <v>#VALUE!</v>
      </c>
      <c r="O36" s="150">
        <f>IFERROR(D36-W1Q3FY26!D35,"OOS")</f>
        <v>0</v>
      </c>
      <c r="P36" s="147" t="str">
        <f t="shared" si="1"/>
        <v/>
      </c>
      <c r="Q36" s="150">
        <f>IFERROR(E36-W1Q3FY26!E35,"OOS")</f>
        <v>0</v>
      </c>
      <c r="R36" s="147" t="str">
        <f t="shared" si="2"/>
        <v/>
      </c>
      <c r="S36" s="150" t="str">
        <f>IFERROR(F36-W1Q3FY26!F35,"OOS")</f>
        <v>OOS</v>
      </c>
      <c r="T36" s="147" t="e">
        <f t="shared" si="3"/>
        <v>#VALUE!</v>
      </c>
      <c r="U36" s="150" t="str">
        <f>IFERROR(G36-W1Q3FY26!G35,"OOS")</f>
        <v>OOS</v>
      </c>
      <c r="V36" s="147" t="e">
        <f t="shared" si="5"/>
        <v>#VALUE!</v>
      </c>
    </row>
    <row r="37" spans="1:22" ht="16" x14ac:dyDescent="0.2">
      <c r="A37" t="s">
        <v>259</v>
      </c>
      <c r="B37" s="25"/>
      <c r="C37" s="136">
        <v>29990000</v>
      </c>
      <c r="D37" s="136">
        <v>29990000</v>
      </c>
      <c r="E37" s="143"/>
      <c r="F37" s="111">
        <v>29990000</v>
      </c>
      <c r="G37" s="111">
        <v>29990000</v>
      </c>
      <c r="H37" s="154"/>
      <c r="M37" s="149">
        <f>IFERROR(C37-W1Q3FY26!C36,"OOS")</f>
        <v>0</v>
      </c>
      <c r="N37" s="147" t="str">
        <f t="shared" si="0"/>
        <v/>
      </c>
      <c r="O37" s="150">
        <f>IFERROR(D37-W1Q3FY26!D36,"OOS")</f>
        <v>0</v>
      </c>
      <c r="P37" s="147" t="str">
        <f t="shared" si="1"/>
        <v/>
      </c>
      <c r="Q37" s="150">
        <f>IFERROR(E37-W1Q3FY26!E36,"OOS")</f>
        <v>0</v>
      </c>
      <c r="R37" s="147" t="str">
        <f t="shared" si="2"/>
        <v/>
      </c>
      <c r="S37" s="150">
        <f>IFERROR(F37-W1Q3FY26!F36,"OOS")</f>
        <v>0</v>
      </c>
      <c r="T37" s="147" t="str">
        <f t="shared" si="3"/>
        <v/>
      </c>
      <c r="U37" s="150">
        <f>IFERROR(G37-W1Q3FY26!G36,"OOS")</f>
        <v>0</v>
      </c>
      <c r="V37" s="147" t="str">
        <f t="shared" si="5"/>
        <v/>
      </c>
    </row>
    <row r="38" spans="1:22" ht="16" x14ac:dyDescent="0.2">
      <c r="A38" t="s">
        <v>260</v>
      </c>
      <c r="B38" s="25"/>
      <c r="C38" s="136">
        <v>16490000</v>
      </c>
      <c r="D38" s="136">
        <v>16490000</v>
      </c>
      <c r="E38" s="143"/>
      <c r="F38" s="111">
        <v>16490000</v>
      </c>
      <c r="G38" s="111">
        <v>16499000</v>
      </c>
      <c r="H38" s="154"/>
      <c r="M38" s="149">
        <f>IFERROR(C38-W1Q3FY26!C37,"OOS")</f>
        <v>0</v>
      </c>
      <c r="N38" s="147" t="str">
        <f t="shared" si="0"/>
        <v/>
      </c>
      <c r="O38" s="150">
        <f>IFERROR(D38-W1Q3FY26!D37,"OOS")</f>
        <v>0</v>
      </c>
      <c r="P38" s="147" t="str">
        <f t="shared" si="1"/>
        <v/>
      </c>
      <c r="Q38" s="150">
        <f>IFERROR(E38-W1Q3FY26!E37,"OOS")</f>
        <v>0</v>
      </c>
      <c r="R38" s="147" t="str">
        <f t="shared" si="2"/>
        <v/>
      </c>
      <c r="S38" s="150">
        <f>IFERROR(F38-W1Q3FY26!F37,"OOS")</f>
        <v>0</v>
      </c>
      <c r="T38" s="147" t="str">
        <f t="shared" si="3"/>
        <v/>
      </c>
      <c r="U38" s="150">
        <f>IFERROR(G38-W1Q3FY26!G37,"OOS")</f>
        <v>0</v>
      </c>
      <c r="V38" s="147" t="str">
        <f t="shared" si="5"/>
        <v/>
      </c>
    </row>
    <row r="39" spans="1:22" ht="16" x14ac:dyDescent="0.2">
      <c r="A39" t="s">
        <v>166</v>
      </c>
      <c r="B39" s="3"/>
      <c r="C39" s="141">
        <v>25590000</v>
      </c>
      <c r="D39" s="136" t="s">
        <v>31</v>
      </c>
      <c r="E39" s="143"/>
      <c r="F39" s="134">
        <v>25590000</v>
      </c>
      <c r="G39" s="111">
        <v>24590000</v>
      </c>
      <c r="H39" s="154"/>
      <c r="J39" t="s">
        <v>261</v>
      </c>
      <c r="M39" s="149">
        <f>IFERROR(C39-W1Q3FY26!C38,"OOS")</f>
        <v>300000</v>
      </c>
      <c r="N39" s="147" t="str">
        <f t="shared" si="0"/>
        <v>MacBook Air 13" M4 16/256GB tăng 300K = 25.590K</v>
      </c>
      <c r="O39" s="150" t="str">
        <f>IFERROR(D39-W1Q3FY26!D38,"OOS")</f>
        <v>OOS</v>
      </c>
      <c r="P39" s="147" t="e">
        <f t="shared" si="1"/>
        <v>#VALUE!</v>
      </c>
      <c r="Q39" s="150">
        <f>IFERROR(E39-W1Q3FY26!E38,"OOS")</f>
        <v>0</v>
      </c>
      <c r="R39" s="147" t="str">
        <f t="shared" si="2"/>
        <v/>
      </c>
      <c r="S39" s="150">
        <f>IFERROR(F39-W1Q3FY26!F38,"OOS")</f>
        <v>600000</v>
      </c>
      <c r="T39" s="147" t="str">
        <f t="shared" si="3"/>
        <v>MacBook Air 13" M4 16/256GB tăng 600K = 25.590K</v>
      </c>
      <c r="U39" s="150">
        <f>IFERROR(G39-W1Q3FY26!G38,"OOS")</f>
        <v>0</v>
      </c>
      <c r="V39" s="147" t="str">
        <f t="shared" si="5"/>
        <v/>
      </c>
    </row>
    <row r="40" spans="1:22" ht="16" x14ac:dyDescent="0.2">
      <c r="A40" t="s">
        <v>167</v>
      </c>
      <c r="B40" s="25"/>
      <c r="C40" s="136">
        <v>29990000</v>
      </c>
      <c r="D40" s="141">
        <v>29490000</v>
      </c>
      <c r="E40" s="143"/>
      <c r="F40" s="133">
        <v>29990000</v>
      </c>
      <c r="G40" s="111">
        <v>28990000</v>
      </c>
      <c r="H40" s="154"/>
      <c r="M40" s="149">
        <f>IFERROR(C40-W1Q3FY26!C39,"OOS")</f>
        <v>0</v>
      </c>
      <c r="N40" s="147" t="str">
        <f t="shared" si="0"/>
        <v/>
      </c>
      <c r="O40" s="150">
        <f>IFERROR(D40-W1Q3FY26!D39,"OOS")</f>
        <v>-500000</v>
      </c>
      <c r="P40" s="147" t="str">
        <f t="shared" si="1"/>
        <v>MacBook Air 15" M4 16/256GB giảm 500K = 29.490K</v>
      </c>
      <c r="Q40" s="150">
        <f>IFERROR(E40-W1Q3FY26!E39,"OOS")</f>
        <v>0</v>
      </c>
      <c r="R40" s="147" t="str">
        <f t="shared" si="2"/>
        <v/>
      </c>
      <c r="S40" s="150">
        <f>IFERROR(F40-W1Q3FY26!F39,"OOS")</f>
        <v>0</v>
      </c>
      <c r="T40" s="147" t="str">
        <f t="shared" si="3"/>
        <v/>
      </c>
      <c r="U40" s="150">
        <f>IFERROR(G40-W1Q3FY26!G39,"OOS")</f>
        <v>0</v>
      </c>
      <c r="V40" s="147" t="str">
        <f t="shared" si="5"/>
        <v/>
      </c>
    </row>
    <row r="41" spans="1:22" ht="16" x14ac:dyDescent="0.2">
      <c r="A41" t="s">
        <v>168</v>
      </c>
      <c r="B41" s="25"/>
      <c r="C41" s="136" t="s">
        <v>31</v>
      </c>
      <c r="D41" s="136" t="s">
        <v>31</v>
      </c>
      <c r="E41" s="143"/>
      <c r="F41" s="111" t="s">
        <v>31</v>
      </c>
      <c r="G41" s="111">
        <v>38390000</v>
      </c>
      <c r="H41" s="154"/>
      <c r="M41" s="149" t="str">
        <f>IFERROR(C41-W1Q3FY26!C40,"OOS")</f>
        <v>OOS</v>
      </c>
      <c r="N41" s="147" t="e">
        <f t="shared" si="0"/>
        <v>#VALUE!</v>
      </c>
      <c r="O41" s="150" t="str">
        <f>IFERROR(D41-W1Q3FY26!D40,"OOS")</f>
        <v>OOS</v>
      </c>
      <c r="P41" s="147" t="e">
        <f t="shared" si="1"/>
        <v>#VALUE!</v>
      </c>
      <c r="Q41" s="150">
        <f>IFERROR(E41-W1Q3FY26!E40,"OOS")</f>
        <v>0</v>
      </c>
      <c r="R41" s="147" t="str">
        <f t="shared" si="2"/>
        <v/>
      </c>
      <c r="S41" s="150" t="str">
        <f>IFERROR(F41-W1Q3FY26!F40,"OOS")</f>
        <v>OOS</v>
      </c>
      <c r="T41" s="147" t="e">
        <f t="shared" si="3"/>
        <v>#VALUE!</v>
      </c>
      <c r="U41" s="150">
        <f>IFERROR(G41-W1Q3FY26!G40,"OOS")</f>
        <v>0</v>
      </c>
      <c r="V41" s="147" t="str">
        <f t="shared" si="5"/>
        <v/>
      </c>
    </row>
    <row r="42" spans="1:22" ht="16" x14ac:dyDescent="0.2">
      <c r="A42" t="s">
        <v>169</v>
      </c>
      <c r="B42" s="25"/>
      <c r="C42" s="136">
        <v>41490000</v>
      </c>
      <c r="D42" s="136">
        <v>41490000</v>
      </c>
      <c r="E42" s="143"/>
      <c r="F42" s="133">
        <v>41490000</v>
      </c>
      <c r="G42" s="134">
        <v>41490000</v>
      </c>
      <c r="H42" s="154"/>
      <c r="M42" s="149">
        <f>IFERROR(C42-W1Q3FY26!C41,"OOS")</f>
        <v>0</v>
      </c>
      <c r="N42" s="147" t="str">
        <f t="shared" si="0"/>
        <v/>
      </c>
      <c r="O42" s="150">
        <f>IFERROR(D42-W1Q3FY26!D41,"OOS")</f>
        <v>0</v>
      </c>
      <c r="P42" s="147" t="str">
        <f t="shared" si="1"/>
        <v/>
      </c>
      <c r="Q42" s="150">
        <f>IFERROR(E42-W1Q3FY26!E41,"OOS")</f>
        <v>0</v>
      </c>
      <c r="R42" s="147" t="str">
        <f t="shared" si="2"/>
        <v/>
      </c>
      <c r="S42" s="150">
        <f>IFERROR(F42-W1Q3FY26!F41,"OOS")</f>
        <v>0</v>
      </c>
      <c r="T42" s="147" t="str">
        <f t="shared" si="3"/>
        <v/>
      </c>
      <c r="U42" s="150">
        <f>IFERROR(G42-W1Q3FY26!G41,"OOS")</f>
        <v>800000</v>
      </c>
      <c r="V42" s="147" t="str">
        <f t="shared" si="5"/>
        <v>MacBook Pro 14" M5 16/512GB tăng 800K = 41.490K</v>
      </c>
    </row>
    <row r="43" spans="1:22" ht="16" x14ac:dyDescent="0.2">
      <c r="A43" t="s">
        <v>170</v>
      </c>
      <c r="B43" s="25"/>
      <c r="C43" s="136" t="s">
        <v>31</v>
      </c>
      <c r="D43" s="141">
        <v>63990000</v>
      </c>
      <c r="E43" s="143"/>
      <c r="F43" s="133">
        <v>62990000</v>
      </c>
      <c r="G43" s="111">
        <v>63990000</v>
      </c>
      <c r="H43" s="154"/>
      <c r="M43" s="149" t="str">
        <f>IFERROR(C43-W1Q3FY26!C42,"OOS")</f>
        <v>OOS</v>
      </c>
      <c r="N43" s="147" t="e">
        <f t="shared" si="0"/>
        <v>#VALUE!</v>
      </c>
      <c r="O43" s="150">
        <f>IFERROR(D43-W1Q3FY26!D42,"OOS")</f>
        <v>0</v>
      </c>
      <c r="P43" s="147" t="str">
        <f t="shared" si="1"/>
        <v/>
      </c>
      <c r="Q43" s="150">
        <f>IFERROR(E43-W1Q3FY26!E42,"OOS")</f>
        <v>0</v>
      </c>
      <c r="R43" s="147" t="str">
        <f t="shared" si="2"/>
        <v/>
      </c>
      <c r="S43" s="150">
        <f>IFERROR(F43-W1Q3FY26!F42,"OOS")</f>
        <v>0</v>
      </c>
      <c r="T43" s="147" t="str">
        <f t="shared" si="3"/>
        <v/>
      </c>
      <c r="U43" s="150">
        <f>IFERROR(G43-W1Q3FY26!G42,"OOS")</f>
        <v>0</v>
      </c>
      <c r="V43" s="147" t="str">
        <f t="shared" si="5"/>
        <v/>
      </c>
    </row>
    <row r="44" spans="1:22" ht="16" x14ac:dyDescent="0.2">
      <c r="C44" s="125"/>
      <c r="D44" s="125"/>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row r="152" spans="3:4" ht="16" x14ac:dyDescent="0.2">
      <c r="C152" s="125"/>
      <c r="D152" s="125"/>
    </row>
    <row r="153" spans="3:4" ht="16" x14ac:dyDescent="0.2">
      <c r="C153" s="125"/>
      <c r="D153" s="125"/>
    </row>
    <row r="154" spans="3:4" ht="16" x14ac:dyDescent="0.2">
      <c r="C154" s="125"/>
      <c r="D154" s="125"/>
    </row>
    <row r="155" spans="3:4" ht="16" x14ac:dyDescent="0.2">
      <c r="C155" s="125"/>
      <c r="D155" s="125"/>
    </row>
  </sheetData>
  <conditionalFormatting sqref="E2:E43">
    <cfRule type="expression" dxfId="33" priority="5" stopIfTrue="1">
      <formula>$Q2=0</formula>
    </cfRule>
    <cfRule type="expression" dxfId="32" priority="6" stopIfTrue="1">
      <formula>AND($Q2&lt;&gt;0,$Q2&lt;&gt;"")</formula>
    </cfRule>
  </conditionalFormatting>
  <conditionalFormatting sqref="G9:G11">
    <cfRule type="expression" dxfId="31" priority="1" stopIfTrue="1">
      <formula>$Q9=0</formula>
    </cfRule>
    <cfRule type="expression" dxfId="30" priority="2" stopIfTrue="1">
      <formula>AND($Q9&lt;&gt;0,$Q9&lt;&gt;"")</formula>
    </cfRule>
  </conditionalFormatting>
  <conditionalFormatting sqref="N2:N43 P2:P43 R2:R43 T2:T43 V2:V43">
    <cfRule type="containsText" dxfId="29" priority="3" operator="containsText" text="Tăng">
      <formula>NOT(ISERROR(SEARCH("Tăng",N2)))</formula>
    </cfRule>
    <cfRule type="containsText" dxfId="28"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98833-7854-4730-8489-6D805FB54517}">
  <dimension ref="A1:Y154"/>
  <sheetViews>
    <sheetView showGridLines="0" zoomScale="80" zoomScaleNormal="80" workbookViewId="0">
      <pane xSplit="2" ySplit="1" topLeftCell="K36" activePane="bottomRight" state="frozen"/>
      <selection pane="topRight" activeCell="C1" sqref="C1"/>
      <selection pane="bottomLeft" activeCell="A2" sqref="A2"/>
      <selection pane="bottomRight" activeCell="C1" sqref="C1"/>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x14ac:dyDescent="0.2">
      <c r="A2" t="s">
        <v>258</v>
      </c>
      <c r="B2" s="83"/>
      <c r="C2" s="127">
        <v>17990000</v>
      </c>
      <c r="D2" s="128">
        <v>17790000</v>
      </c>
      <c r="E2" s="135">
        <v>17290000</v>
      </c>
      <c r="F2" s="158">
        <v>17490000</v>
      </c>
      <c r="G2" s="112">
        <v>17490000</v>
      </c>
      <c r="H2" s="154"/>
      <c r="M2" s="149">
        <f>IFERROR(C2-W2Q3FY26!C2,"OOS")</f>
        <v>0</v>
      </c>
      <c r="N2" s="147" t="str">
        <f t="shared" ref="N2:N42" si="0">IF(M2=0,"",$A2 &amp; IF(M2&gt;0," tăng "," giảm ") &amp; TEXT(ABS(M2)/1000,"0") &amp; "K = " &amp; TEXT(C2/1000,"#.##0") &amp; "K")</f>
        <v/>
      </c>
      <c r="O2" s="150">
        <f>IFERROR(D2-W2Q3FY26!D2,"OOS")</f>
        <v>0</v>
      </c>
      <c r="P2" s="147" t="str">
        <f t="shared" ref="P2:P42" si="1">IF(O2=0,"",$A2 &amp; IF(O2&gt;0," tăng "," giảm ") &amp; TEXT(ABS(O2)/1000,"0") &amp; "K = " &amp; TEXT(D2/1000,"#.##0") &amp; "K")</f>
        <v/>
      </c>
      <c r="Q2" s="150">
        <f>IFERROR(E2-W2Q3FY26!E2,"OOS")</f>
        <v>0</v>
      </c>
      <c r="R2" s="147" t="str">
        <f t="shared" ref="R2:R42" si="2">IF(Q2=0,"",$A2 &amp; IF(Q2&gt;0," tăng "," giảm ") &amp; TEXT(ABS(Q2)/1000,"0") &amp; "K = " &amp; TEXT(E2/1000,"#.##0") &amp; "K")</f>
        <v/>
      </c>
      <c r="S2" s="150">
        <f>IFERROR(F2-W2Q3FY26!F2,"OOS")</f>
        <v>-200000</v>
      </c>
      <c r="T2" s="147" t="str">
        <f t="shared" ref="T2:T42" si="3">IF(S2=0,"",$A2 &amp; IF(S2&gt;0," tăng "," giảm ") &amp; TEXT(ABS(S2)/1000,"0") &amp; "K = " &amp; TEXT(F2/1000,"#.##0") &amp; "K")</f>
        <v>iPhone 17e 256GB giảm 200K = 17.490K</v>
      </c>
      <c r="U2" s="150">
        <f>IFERROR(G2-W2Q3FY26!G2,"OOS")</f>
        <v>-100000</v>
      </c>
      <c r="V2" s="147" t="str">
        <f t="shared" ref="V2:V44" si="4">IF(U2=0,"",$A2 &amp; IF(U2&gt;0," tăng "," giảm ") &amp; TEXT(ABS(U2)/1000,"0") &amp; "K = " &amp; TEXT(G2/1000,"#.##0") &amp; "K")</f>
        <v>iPhone 17e 256GB giảm 100K = 17.490K</v>
      </c>
    </row>
    <row r="3" spans="1:22" ht="16" x14ac:dyDescent="0.2">
      <c r="A3" t="s">
        <v>129</v>
      </c>
      <c r="B3" s="83"/>
      <c r="C3" s="128">
        <v>24490000</v>
      </c>
      <c r="D3" s="128">
        <v>24490000</v>
      </c>
      <c r="E3" s="131">
        <v>24190000</v>
      </c>
      <c r="F3" s="161">
        <v>24390000</v>
      </c>
      <c r="G3" s="111">
        <v>24190000</v>
      </c>
      <c r="H3" s="154"/>
      <c r="M3" s="149">
        <f>IFERROR(C3-W2Q3FY26!C3,"OOS")</f>
        <v>0</v>
      </c>
      <c r="N3" s="147" t="str">
        <f t="shared" si="0"/>
        <v/>
      </c>
      <c r="O3" s="150">
        <f>IFERROR(D3-W2Q3FY26!D3,"OOS")</f>
        <v>0</v>
      </c>
      <c r="P3" s="147" t="str">
        <f t="shared" si="1"/>
        <v/>
      </c>
      <c r="Q3" s="150">
        <f>IFERROR(E3-W2Q3FY26!E3,"OOS")</f>
        <v>0</v>
      </c>
      <c r="R3" s="147" t="str">
        <f t="shared" si="2"/>
        <v/>
      </c>
      <c r="S3" s="150">
        <f>IFERROR(F3-W2Q3FY26!F3,"OOS")</f>
        <v>0</v>
      </c>
      <c r="T3" s="147" t="str">
        <f t="shared" si="3"/>
        <v/>
      </c>
      <c r="U3" s="150">
        <f>IFERROR(G3-W2Q3FY26!G3,"OOS")</f>
        <v>0</v>
      </c>
      <c r="V3" s="147" t="str">
        <f t="shared" si="4"/>
        <v/>
      </c>
    </row>
    <row r="4" spans="1:22" ht="16" x14ac:dyDescent="0.2">
      <c r="A4" t="s">
        <v>130</v>
      </c>
      <c r="B4" s="83"/>
      <c r="C4" s="128">
        <v>22990000</v>
      </c>
      <c r="D4" s="130">
        <v>22990000</v>
      </c>
      <c r="E4" s="131">
        <v>23490000</v>
      </c>
      <c r="F4" s="133">
        <v>22990000</v>
      </c>
      <c r="G4" s="112">
        <v>23490000</v>
      </c>
      <c r="H4" s="154"/>
      <c r="M4" s="149">
        <f>IFERROR(C4-W2Q3FY26!C4,"OOS")</f>
        <v>0</v>
      </c>
      <c r="N4" s="147" t="str">
        <f t="shared" si="0"/>
        <v/>
      </c>
      <c r="O4" s="150">
        <f>IFERROR(D4-W2Q3FY26!D4,"OOS")</f>
        <v>500000</v>
      </c>
      <c r="P4" s="147" t="str">
        <f t="shared" si="1"/>
        <v>iPhone Air 256G tăng 500K = 22.990K</v>
      </c>
      <c r="Q4" s="150">
        <f>IFERROR(E4-W2Q3FY26!E4,"OOS")</f>
        <v>0</v>
      </c>
      <c r="R4" s="147" t="str">
        <f t="shared" si="2"/>
        <v/>
      </c>
      <c r="S4" s="150">
        <f>IFERROR(F4-W2Q3FY26!F4,"OOS")</f>
        <v>0</v>
      </c>
      <c r="T4" s="147" t="str">
        <f t="shared" si="3"/>
        <v/>
      </c>
      <c r="U4" s="150">
        <f>IFERROR(G4-W2Q3FY26!G4,"OOS")</f>
        <v>-500000</v>
      </c>
      <c r="V4" s="147" t="str">
        <f t="shared" si="4"/>
        <v>iPhone Air 256G giảm 500K = 23.490K</v>
      </c>
    </row>
    <row r="5" spans="1:22" ht="16" x14ac:dyDescent="0.2">
      <c r="A5" t="s">
        <v>131</v>
      </c>
      <c r="B5" s="83"/>
      <c r="C5" s="128">
        <v>34890000</v>
      </c>
      <c r="D5" s="130">
        <v>34790000</v>
      </c>
      <c r="E5" s="131">
        <v>33190000</v>
      </c>
      <c r="F5" s="133">
        <v>34790000</v>
      </c>
      <c r="G5" s="112">
        <v>33990000</v>
      </c>
      <c r="H5" s="154"/>
      <c r="M5" s="149">
        <f>IFERROR(C5-W2Q3FY26!C5,"OOS")</f>
        <v>100000</v>
      </c>
      <c r="N5" s="147" t="str">
        <f t="shared" si="0"/>
        <v>iPhone 17 Pro 256GB tăng 100K = 34.890K</v>
      </c>
      <c r="O5" s="150">
        <f>IFERROR(D5-W2Q3FY26!D5,"OOS")</f>
        <v>100000</v>
      </c>
      <c r="P5" s="147" t="str">
        <f t="shared" si="1"/>
        <v>iPhone 17 Pro 256GB tăng 100K = 34.790K</v>
      </c>
      <c r="Q5" s="150">
        <f>IFERROR(E5-W2Q3FY26!E5,"OOS")</f>
        <v>0</v>
      </c>
      <c r="R5" s="147" t="str">
        <f t="shared" si="2"/>
        <v/>
      </c>
      <c r="S5" s="150">
        <f>IFERROR(F5-W2Q3FY26!F5,"OOS")</f>
        <v>0</v>
      </c>
      <c r="T5" s="147" t="str">
        <f t="shared" si="3"/>
        <v/>
      </c>
      <c r="U5" s="150">
        <f>IFERROR(G5-W2Q3FY26!G5,"OOS")</f>
        <v>300000</v>
      </c>
      <c r="V5" s="147" t="str">
        <f t="shared" si="4"/>
        <v>iPhone 17 Pro 256GB tăng 300K = 33.990K</v>
      </c>
    </row>
    <row r="6" spans="1:22" ht="16" x14ac:dyDescent="0.2">
      <c r="A6" t="s">
        <v>132</v>
      </c>
      <c r="B6" s="83"/>
      <c r="C6" s="130">
        <v>36990000</v>
      </c>
      <c r="D6" s="128">
        <v>36990000</v>
      </c>
      <c r="E6" s="135">
        <v>36290000</v>
      </c>
      <c r="F6" s="134">
        <v>36990000</v>
      </c>
      <c r="G6" s="112">
        <v>36990000</v>
      </c>
      <c r="H6" s="154"/>
      <c r="M6" s="149">
        <f>IFERROR(C6-W2Q3FY26!C6,"OOS")</f>
        <v>-900000</v>
      </c>
      <c r="N6" s="147" t="str">
        <f t="shared" si="0"/>
        <v>iPhone 17 Pro Max 256GB giảm 900K = 36.990K</v>
      </c>
      <c r="O6" s="150">
        <f>IFERROR(D6-W2Q3FY26!D6,"OOS")</f>
        <v>-800000</v>
      </c>
      <c r="P6" s="147" t="str">
        <f t="shared" si="1"/>
        <v>iPhone 17 Pro Max 256GB giảm 800K = 36.990K</v>
      </c>
      <c r="Q6" s="150">
        <f>IFERROR(E6-W2Q3FY26!E6,"OOS")</f>
        <v>0</v>
      </c>
      <c r="R6" s="147" t="str">
        <f t="shared" si="2"/>
        <v/>
      </c>
      <c r="S6" s="150">
        <f>IFERROR(F6-W2Q3FY26!F6,"OOS")</f>
        <v>-900000</v>
      </c>
      <c r="T6" s="147" t="str">
        <f t="shared" si="3"/>
        <v>iPhone 17 Pro Max 256GB giảm 900K = 36.990K</v>
      </c>
      <c r="U6" s="150">
        <f>IFERROR(G6-W2Q3FY26!G6,"OOS")</f>
        <v>200000</v>
      </c>
      <c r="V6" s="147" t="str">
        <f t="shared" si="4"/>
        <v>iPhone 17 Pro Max 256GB tăng 200K = 36.990K</v>
      </c>
    </row>
    <row r="7" spans="1:22" ht="16" x14ac:dyDescent="0.2">
      <c r="A7" t="s">
        <v>133</v>
      </c>
      <c r="B7" s="83"/>
      <c r="C7" s="128">
        <v>15990000</v>
      </c>
      <c r="D7" s="136">
        <v>16690000</v>
      </c>
      <c r="E7" s="135">
        <v>11990000</v>
      </c>
      <c r="F7" s="137">
        <v>11990000</v>
      </c>
      <c r="G7" s="111">
        <v>15190000</v>
      </c>
      <c r="H7" s="154"/>
      <c r="M7" s="149">
        <f>IFERROR(C7-W2Q3FY26!C7,"OOS")</f>
        <v>0</v>
      </c>
      <c r="N7" s="147" t="str">
        <f t="shared" si="0"/>
        <v/>
      </c>
      <c r="O7" s="150">
        <f>IFERROR(D7-W2Q3FY26!D7,"OOS")</f>
        <v>0</v>
      </c>
      <c r="P7" s="147" t="str">
        <f t="shared" si="1"/>
        <v/>
      </c>
      <c r="Q7" s="150">
        <f>IFERROR(E7-W2Q3FY26!E7,"OOS")</f>
        <v>0</v>
      </c>
      <c r="R7" s="147" t="str">
        <f t="shared" si="2"/>
        <v/>
      </c>
      <c r="S7" s="150">
        <f>IFERROR(F7-W2Q3FY26!F7,"OOS")</f>
        <v>0</v>
      </c>
      <c r="T7" s="147" t="str">
        <f t="shared" si="3"/>
        <v/>
      </c>
      <c r="U7" s="150">
        <f>IFERROR(G7-W2Q3FY26!G7,"OOS")</f>
        <v>0</v>
      </c>
      <c r="V7" s="147" t="str">
        <f t="shared" si="4"/>
        <v/>
      </c>
    </row>
    <row r="8" spans="1:22" ht="16" x14ac:dyDescent="0.2">
      <c r="A8" t="s">
        <v>246</v>
      </c>
      <c r="B8" s="71"/>
      <c r="C8" s="138">
        <v>19990000</v>
      </c>
      <c r="D8" s="138">
        <v>19990000</v>
      </c>
      <c r="E8" s="140">
        <v>20490000</v>
      </c>
      <c r="F8" s="134">
        <v>19990000</v>
      </c>
      <c r="G8" s="111">
        <v>20790000</v>
      </c>
      <c r="H8" s="154"/>
      <c r="M8" s="149">
        <f>IFERROR(C8-W2Q3FY26!C8,"OOS")</f>
        <v>-600000</v>
      </c>
      <c r="N8" s="147" t="str">
        <f t="shared" si="0"/>
        <v>iPhone 16 128GB giảm 600K = 19.990K</v>
      </c>
      <c r="O8" s="150">
        <f>IFERROR(D8-W2Q3FY26!D8,"OOS")</f>
        <v>-600000</v>
      </c>
      <c r="P8" s="147" t="str">
        <f t="shared" si="1"/>
        <v>iPhone 16 128GB giảm 600K = 19.990K</v>
      </c>
      <c r="Q8" s="150">
        <f>IFERROR(E8-W2Q3FY26!E8,"OOS")</f>
        <v>0</v>
      </c>
      <c r="R8" s="147" t="str">
        <f t="shared" si="2"/>
        <v/>
      </c>
      <c r="S8" s="150">
        <f>IFERROR(F8-W2Q3FY26!F8,"OOS")</f>
        <v>-500000</v>
      </c>
      <c r="T8" s="147" t="str">
        <f t="shared" si="3"/>
        <v>iPhone 16 128GB giảm 500K = 19.990K</v>
      </c>
      <c r="U8" s="150">
        <f>IFERROR(G8-W2Q3FY26!G8,"OOS")</f>
        <v>0</v>
      </c>
      <c r="V8" s="147" t="str">
        <f t="shared" si="4"/>
        <v/>
      </c>
    </row>
    <row r="9" spans="1:22" ht="16" x14ac:dyDescent="0.2">
      <c r="A9" t="s">
        <v>135</v>
      </c>
      <c r="B9" s="3"/>
      <c r="C9" s="141">
        <v>23990000</v>
      </c>
      <c r="D9" s="141">
        <v>23990000</v>
      </c>
      <c r="E9" s="140">
        <v>23990000</v>
      </c>
      <c r="F9" s="134">
        <v>23990000</v>
      </c>
      <c r="G9" s="111">
        <v>23990000</v>
      </c>
      <c r="H9" s="154"/>
      <c r="M9" s="149">
        <f>IFERROR(C9-W2Q3FY26!C9,"OOS")</f>
        <v>-300000</v>
      </c>
      <c r="N9" s="147" t="str">
        <f t="shared" si="0"/>
        <v>iPhone 16  Plus 128GB giảm 300K = 23.990K</v>
      </c>
      <c r="O9" s="150">
        <f>IFERROR(D9-W2Q3FY26!D9,"OOS")</f>
        <v>-600000</v>
      </c>
      <c r="P9" s="147" t="str">
        <f t="shared" si="1"/>
        <v>iPhone 16  Plus 128GB giảm 600K = 23.990K</v>
      </c>
      <c r="Q9" s="150">
        <f>IFERROR(E9-W2Q3FY26!E9,"OOS")</f>
        <v>0</v>
      </c>
      <c r="R9" s="147" t="str">
        <f t="shared" si="2"/>
        <v/>
      </c>
      <c r="S9" s="150">
        <f>IFERROR(F9-W2Q3FY26!F9,"OOS")</f>
        <v>-500000</v>
      </c>
      <c r="T9" s="147" t="str">
        <f t="shared" si="3"/>
        <v>iPhone 16  Plus 128GB giảm 500K = 23.990K</v>
      </c>
      <c r="U9" s="150">
        <f>IFERROR(G9-W2Q3FY26!G9,"OOS")</f>
        <v>0</v>
      </c>
      <c r="V9" s="147" t="str">
        <f t="shared" si="4"/>
        <v/>
      </c>
    </row>
    <row r="10" spans="1:22" ht="16" x14ac:dyDescent="0.2">
      <c r="A10" t="s">
        <v>247</v>
      </c>
      <c r="B10" s="25"/>
      <c r="C10" s="136" t="s">
        <v>31</v>
      </c>
      <c r="D10" s="111">
        <v>25590000</v>
      </c>
      <c r="E10" s="113" t="s">
        <v>31</v>
      </c>
      <c r="F10" s="133">
        <v>24990000</v>
      </c>
      <c r="G10" s="111" t="s">
        <v>31</v>
      </c>
      <c r="H10" s="154"/>
      <c r="M10" s="149" t="str">
        <f>IFERROR(C10-W2Q3FY26!C10,"OOS")</f>
        <v>OOS</v>
      </c>
      <c r="N10" s="147" t="e">
        <f t="shared" si="0"/>
        <v>#VALUE!</v>
      </c>
      <c r="O10" s="150">
        <f>IFERROR(D10-W2Q3FY26!D10,"OOS")</f>
        <v>0</v>
      </c>
      <c r="P10" s="147" t="str">
        <f t="shared" si="1"/>
        <v/>
      </c>
      <c r="Q10" s="150" t="str">
        <f>IFERROR(E10-W2Q3FY26!E10,"OOS")</f>
        <v>OOS</v>
      </c>
      <c r="R10" s="147" t="e">
        <f t="shared" si="2"/>
        <v>#VALUE!</v>
      </c>
      <c r="S10" s="150">
        <f>IFERROR(F10-W2Q3FY26!F10,"OOS")</f>
        <v>0</v>
      </c>
      <c r="T10" s="147" t="str">
        <f t="shared" si="3"/>
        <v/>
      </c>
      <c r="U10" s="150" t="str">
        <f>IFERROR(G10-W2Q3FY26!G10,"OOS")</f>
        <v>OOS</v>
      </c>
      <c r="V10" s="147" t="e">
        <f t="shared" si="4"/>
        <v>#VALUE!</v>
      </c>
    </row>
    <row r="11" spans="1:22" ht="16" x14ac:dyDescent="0.2">
      <c r="A11" t="s">
        <v>137</v>
      </c>
      <c r="B11" s="3"/>
      <c r="C11" s="141" t="s">
        <v>31</v>
      </c>
      <c r="D11" s="113" t="s">
        <v>31</v>
      </c>
      <c r="E11" s="113" t="s">
        <v>31</v>
      </c>
      <c r="F11" s="134">
        <v>30990000</v>
      </c>
      <c r="G11" s="111" t="s">
        <v>31</v>
      </c>
      <c r="H11" s="154"/>
      <c r="M11" s="149" t="str">
        <f>IFERROR(C11-W2Q3FY26!C11,"OOS")</f>
        <v>OOS</v>
      </c>
      <c r="N11" s="147" t="e">
        <f>IF(M11=0,"",$A11 &amp; IF(M11&gt;0," tăng "," giảm ") &amp; TEXT(ABS(M11)/1000,"0") &amp; "K = " &amp; TEXT(C11/1000,"#.##0") &amp; "K")</f>
        <v>#VALUE!</v>
      </c>
      <c r="O11" s="150" t="str">
        <f>IFERROR(D11-W2Q3FY26!D11,"OOS")</f>
        <v>OOS</v>
      </c>
      <c r="P11" s="147" t="e">
        <f t="shared" si="1"/>
        <v>#VALUE!</v>
      </c>
      <c r="Q11" s="150" t="str">
        <f>IFERROR(E11-W2Q3FY26!E11,"OOS")</f>
        <v>OOS</v>
      </c>
      <c r="R11" s="147" t="e">
        <f t="shared" si="2"/>
        <v>#VALUE!</v>
      </c>
      <c r="S11" s="150">
        <f>IFERROR(F11-W2Q3FY26!F11,"OOS")</f>
        <v>-600000</v>
      </c>
      <c r="T11" s="147" t="str">
        <f t="shared" si="3"/>
        <v>iPhone 16 Pro Max 256GB giảm 600K = 30.990K</v>
      </c>
      <c r="U11" s="150" t="str">
        <f>IFERROR(G11-W2Q3FY26!G11,"OOS")</f>
        <v>OOS</v>
      </c>
      <c r="V11" s="147" t="e">
        <f t="shared" si="4"/>
        <v>#VALUE!</v>
      </c>
    </row>
    <row r="12" spans="1:22" ht="16" x14ac:dyDescent="0.2">
      <c r="A12" t="s">
        <v>102</v>
      </c>
      <c r="B12" s="25"/>
      <c r="C12" s="141">
        <v>17590000</v>
      </c>
      <c r="D12" s="141">
        <v>17590000</v>
      </c>
      <c r="E12" s="155">
        <v>17690000</v>
      </c>
      <c r="F12" s="133">
        <v>17590000</v>
      </c>
      <c r="G12" s="111">
        <v>17690000</v>
      </c>
      <c r="H12" s="154"/>
      <c r="M12" s="149">
        <f>IFERROR(C12-W2Q3FY26!C12,"OOS")</f>
        <v>-300000</v>
      </c>
      <c r="N12" s="147" t="str">
        <f t="shared" si="0"/>
        <v>iPhone 15  128GB giảm 300K = 17.590K</v>
      </c>
      <c r="O12" s="150">
        <f>IFERROR(D12-W2Q3FY26!D12,"OOS")</f>
        <v>-300000</v>
      </c>
      <c r="P12" s="147" t="str">
        <f t="shared" si="1"/>
        <v>iPhone 15  128GB giảm 300K = 17.590K</v>
      </c>
      <c r="Q12" s="150">
        <f>IFERROR(E12-W2Q3FY26!E12,"OOS")</f>
        <v>0</v>
      </c>
      <c r="R12" s="147" t="str">
        <f t="shared" si="2"/>
        <v/>
      </c>
      <c r="S12" s="150">
        <f>IFERROR(F12-W2Q3FY26!F12,"OOS")</f>
        <v>0</v>
      </c>
      <c r="T12" s="147" t="str">
        <f t="shared" si="3"/>
        <v/>
      </c>
      <c r="U12" s="150">
        <f>IFERROR(G12-W2Q3FY26!G12,"OOS")</f>
        <v>0</v>
      </c>
      <c r="V12" s="147" t="str">
        <f t="shared" si="4"/>
        <v/>
      </c>
    </row>
    <row r="13" spans="1:22" ht="16" x14ac:dyDescent="0.2">
      <c r="A13" t="s">
        <v>103</v>
      </c>
      <c r="B13" s="25"/>
      <c r="C13" s="141">
        <v>17990000</v>
      </c>
      <c r="D13" s="136" t="s">
        <v>31</v>
      </c>
      <c r="E13" s="131" t="s">
        <v>31</v>
      </c>
      <c r="F13" s="133">
        <v>17690000</v>
      </c>
      <c r="G13" s="111" t="s">
        <v>31</v>
      </c>
      <c r="H13" s="154"/>
      <c r="M13" s="149">
        <f>IFERROR(C13-W2Q3FY26!C13,"OOS")</f>
        <v>0</v>
      </c>
      <c r="N13" s="147" t="str">
        <f t="shared" si="0"/>
        <v/>
      </c>
      <c r="O13" s="150" t="str">
        <f>IFERROR(D13-W2Q3FY26!D13,"OOS")</f>
        <v>OOS</v>
      </c>
      <c r="P13" s="147" t="e">
        <f t="shared" si="1"/>
        <v>#VALUE!</v>
      </c>
      <c r="Q13" s="150" t="str">
        <f>IFERROR(E13-W2Q3FY26!E13,"OOS")</f>
        <v>OOS</v>
      </c>
      <c r="R13" s="147" t="e">
        <f t="shared" si="2"/>
        <v>#VALUE!</v>
      </c>
      <c r="S13" s="150">
        <f>IFERROR(F13-W2Q3FY26!F13,"OOS")</f>
        <v>0</v>
      </c>
      <c r="T13" s="147" t="str">
        <f t="shared" si="3"/>
        <v/>
      </c>
      <c r="U13" s="150" t="str">
        <f>IFERROR(G13-W2Q3FY26!G13,"OOS")</f>
        <v>OOS</v>
      </c>
      <c r="V13" s="147" t="e">
        <f t="shared" si="4"/>
        <v>#VALUE!</v>
      </c>
    </row>
    <row r="14" spans="1:22" ht="16" x14ac:dyDescent="0.2">
      <c r="A14" t="s">
        <v>40</v>
      </c>
      <c r="B14" s="25"/>
      <c r="C14" s="136">
        <v>13990000</v>
      </c>
      <c r="D14" s="136">
        <v>13990000</v>
      </c>
      <c r="E14" s="131">
        <v>13790000</v>
      </c>
      <c r="F14" s="133">
        <v>13990000</v>
      </c>
      <c r="G14" s="111">
        <v>12990000</v>
      </c>
      <c r="H14" s="154"/>
      <c r="M14" s="149">
        <f>IFERROR(C14-W2Q3FY26!C14,"OOS")</f>
        <v>0</v>
      </c>
      <c r="N14" s="147" t="str">
        <f t="shared" si="0"/>
        <v/>
      </c>
      <c r="O14" s="150">
        <f>IFERROR(D14-W2Q3FY26!D14,"OOS")</f>
        <v>0</v>
      </c>
      <c r="P14" s="147" t="str">
        <f t="shared" si="1"/>
        <v/>
      </c>
      <c r="Q14" s="150">
        <f>IFERROR(E14-W2Q3FY26!E14,"OOS")</f>
        <v>0</v>
      </c>
      <c r="R14" s="147" t="str">
        <f t="shared" si="2"/>
        <v/>
      </c>
      <c r="S14" s="150">
        <f>IFERROR(F14-W2Q3FY26!F14,"OOS")</f>
        <v>0</v>
      </c>
      <c r="T14" s="147" t="str">
        <f t="shared" si="3"/>
        <v/>
      </c>
      <c r="U14" s="150">
        <f>IFERROR(G14-W2Q3FY26!G14,"OOS")</f>
        <v>0</v>
      </c>
      <c r="V14" s="147" t="str">
        <f t="shared" si="4"/>
        <v/>
      </c>
    </row>
    <row r="15" spans="1:22" ht="16" x14ac:dyDescent="0.2">
      <c r="A15" t="s">
        <v>37</v>
      </c>
      <c r="B15" s="3"/>
      <c r="C15" s="136">
        <v>11990000</v>
      </c>
      <c r="D15" s="136">
        <v>11990000</v>
      </c>
      <c r="E15" s="140">
        <v>12090000</v>
      </c>
      <c r="F15" s="133">
        <v>11990000</v>
      </c>
      <c r="G15" s="111">
        <v>11890000</v>
      </c>
      <c r="H15" s="154"/>
      <c r="M15" s="149">
        <f>IFERROR(C15-W2Q3FY26!C15,"OOS")</f>
        <v>0</v>
      </c>
      <c r="N15" s="147" t="str">
        <f t="shared" si="0"/>
        <v/>
      </c>
      <c r="O15" s="150">
        <f>IFERROR(D15-W2Q3FY26!D15,"OOS")</f>
        <v>0</v>
      </c>
      <c r="P15" s="147" t="str">
        <f t="shared" si="1"/>
        <v/>
      </c>
      <c r="Q15" s="150">
        <f>IFERROR(E15-W2Q3FY26!E15,"OOS")</f>
        <v>0</v>
      </c>
      <c r="R15" s="147" t="str">
        <f t="shared" si="2"/>
        <v/>
      </c>
      <c r="S15" s="150">
        <f>IFERROR(F15-W2Q3FY26!F15,"OOS")</f>
        <v>0</v>
      </c>
      <c r="T15" s="147" t="str">
        <f t="shared" si="3"/>
        <v/>
      </c>
      <c r="U15" s="150">
        <f>IFERROR(G15-W2Q3FY26!G15,"OOS")</f>
        <v>0</v>
      </c>
      <c r="V15" s="147" t="str">
        <f t="shared" si="4"/>
        <v/>
      </c>
    </row>
    <row r="16" spans="1:22" ht="16" x14ac:dyDescent="0.2">
      <c r="A16" t="s">
        <v>138</v>
      </c>
      <c r="B16" s="25"/>
      <c r="C16" s="141">
        <v>13090000</v>
      </c>
      <c r="D16" s="141">
        <v>13490000</v>
      </c>
      <c r="E16" s="140">
        <v>13290000</v>
      </c>
      <c r="F16" s="134">
        <v>13090000</v>
      </c>
      <c r="G16" s="112">
        <v>13090000</v>
      </c>
      <c r="H16" s="154"/>
      <c r="M16" s="149">
        <f>IFERROR(C16-W2Q3FY26!C16,"OOS")</f>
        <v>-100000</v>
      </c>
      <c r="N16" s="147" t="str">
        <f t="shared" si="0"/>
        <v>iPad Mini 7 128GB Wifi giảm 100K = 13.090K</v>
      </c>
      <c r="O16" s="150">
        <f>IFERROR(D16-W2Q3FY26!D16,"OOS")</f>
        <v>300000</v>
      </c>
      <c r="P16" s="147" t="str">
        <f t="shared" si="1"/>
        <v>iPad Mini 7 128GB Wifi tăng 300K = 13.490K</v>
      </c>
      <c r="Q16" s="150">
        <f>IFERROR(E16-W2Q3FY26!E16,"OOS")</f>
        <v>0</v>
      </c>
      <c r="R16" s="147" t="str">
        <f t="shared" si="2"/>
        <v/>
      </c>
      <c r="S16" s="150">
        <f>IFERROR(F16-W2Q3FY26!F16,"OOS")</f>
        <v>-100000</v>
      </c>
      <c r="T16" s="147" t="str">
        <f t="shared" si="3"/>
        <v>iPad Mini 7 128GB Wifi giảm 100K = 13.090K</v>
      </c>
      <c r="U16" s="150">
        <f>IFERROR(G16-W2Q3FY26!G16,"OOS")</f>
        <v>-300000</v>
      </c>
      <c r="V16" s="147" t="str">
        <f t="shared" si="4"/>
        <v>iPad Mini 7 128GB Wifi giảm 300K = 13.090K</v>
      </c>
    </row>
    <row r="17" spans="1:25" ht="16" x14ac:dyDescent="0.2">
      <c r="A17" t="s">
        <v>139</v>
      </c>
      <c r="B17" s="3"/>
      <c r="C17" s="141">
        <v>9290000</v>
      </c>
      <c r="D17" s="141">
        <v>9290000</v>
      </c>
      <c r="E17" s="155">
        <v>9190000</v>
      </c>
      <c r="F17" s="134">
        <v>9390000</v>
      </c>
      <c r="G17" s="111">
        <v>9390000</v>
      </c>
      <c r="H17" s="154"/>
      <c r="M17" s="149">
        <f>IFERROR(C17-W2Q3FY26!C17,"OOS")</f>
        <v>-200000</v>
      </c>
      <c r="N17" s="147" t="str">
        <f t="shared" si="0"/>
        <v>iPad Gen 11th  128GB Wifi giảm 200K = 9.290K</v>
      </c>
      <c r="O17" s="150">
        <f>IFERROR(D17-W2Q3FY26!D17,"OOS")</f>
        <v>-200000</v>
      </c>
      <c r="P17" s="147" t="str">
        <f t="shared" si="1"/>
        <v>iPad Gen 11th  128GB Wifi giảm 200K = 9.290K</v>
      </c>
      <c r="Q17" s="150">
        <f>IFERROR(E17-W2Q3FY26!E17,"OOS")</f>
        <v>0</v>
      </c>
      <c r="R17" s="147" t="str">
        <f t="shared" si="2"/>
        <v/>
      </c>
      <c r="S17" s="150">
        <f>IFERROR(F17-W2Q3FY26!F17,"OOS")</f>
        <v>-100000</v>
      </c>
      <c r="T17" s="147" t="str">
        <f t="shared" si="3"/>
        <v>iPad Gen 11th  128GB Wifi giảm 100K = 9.390K</v>
      </c>
      <c r="U17" s="150">
        <f>IFERROR(G17-W2Q3FY26!G17,"OOS")</f>
        <v>0</v>
      </c>
      <c r="V17" s="147" t="str">
        <f t="shared" si="4"/>
        <v/>
      </c>
      <c r="W17" t="s">
        <v>140</v>
      </c>
      <c r="X17" t="s">
        <v>147</v>
      </c>
      <c r="Y17" s="35" t="b">
        <v>1</v>
      </c>
    </row>
    <row r="18" spans="1:25" ht="16" x14ac:dyDescent="0.2">
      <c r="A18" t="s">
        <v>142</v>
      </c>
      <c r="B18" s="3"/>
      <c r="C18" s="141">
        <v>15190000</v>
      </c>
      <c r="D18" s="141">
        <v>15190000</v>
      </c>
      <c r="E18" s="155">
        <v>14290000</v>
      </c>
      <c r="F18" s="134">
        <v>15190000</v>
      </c>
      <c r="G18" s="111" t="s">
        <v>31</v>
      </c>
      <c r="H18" s="154"/>
      <c r="M18" s="149">
        <f>IFERROR(C18-W2Q3FY26!C18,"OOS")</f>
        <v>-300000</v>
      </c>
      <c r="N18" s="147" t="str">
        <f t="shared" si="0"/>
        <v>iPad Air M3  11" 128 GB Wifi giảm 300K = 15.190K</v>
      </c>
      <c r="O18" s="150">
        <f>IFERROR(D18-W2Q3FY26!D18,"OOS")</f>
        <v>-300000</v>
      </c>
      <c r="P18" s="147" t="str">
        <f t="shared" si="1"/>
        <v>iPad Air M3  11" 128 GB Wifi giảm 300K = 15.190K</v>
      </c>
      <c r="Q18" s="150">
        <f>IFERROR(E18-W2Q3FY26!E18,"OOS")</f>
        <v>0</v>
      </c>
      <c r="R18" s="147" t="str">
        <f t="shared" si="2"/>
        <v/>
      </c>
      <c r="S18" s="150">
        <f>IFERROR(F18-W2Q3FY26!F18,"OOS")</f>
        <v>-300000</v>
      </c>
      <c r="T18" s="147" t="str">
        <f t="shared" si="3"/>
        <v>iPad Air M3  11" 128 GB Wifi giảm 300K = 15.190K</v>
      </c>
      <c r="U18" s="150" t="str">
        <f>IFERROR(G18-W2Q3FY26!G18,"OOS")</f>
        <v>OOS</v>
      </c>
      <c r="V18" s="147" t="e">
        <f t="shared" si="4"/>
        <v>#VALUE!</v>
      </c>
      <c r="W18" t="s">
        <v>2</v>
      </c>
      <c r="X18" t="s">
        <v>143</v>
      </c>
      <c r="Y18" s="35" t="b">
        <v>1</v>
      </c>
    </row>
    <row r="19" spans="1:25" ht="16" x14ac:dyDescent="0.2">
      <c r="A19" t="s">
        <v>262</v>
      </c>
      <c r="B19" s="3"/>
      <c r="C19" s="136">
        <v>16690000</v>
      </c>
      <c r="D19" s="136">
        <v>16690000</v>
      </c>
      <c r="E19" s="155">
        <v>15790000</v>
      </c>
      <c r="F19" s="112">
        <v>16690000</v>
      </c>
      <c r="G19" s="112">
        <v>16490000</v>
      </c>
      <c r="H19" s="154"/>
      <c r="M19" s="149">
        <f>IFERROR(C19-W2Q3FY26!C19,"OOS")</f>
        <v>16690000</v>
      </c>
      <c r="N19" s="147"/>
      <c r="O19" s="150">
        <f>IFERROR(D19-W2Q3FY26!D19,"OOS")</f>
        <v>16690000</v>
      </c>
      <c r="P19" s="147"/>
      <c r="Q19" s="150">
        <f>IFERROR(E19-W2Q3FY26!E19,"OOS")</f>
        <v>15790000</v>
      </c>
      <c r="R19" s="147" t="str">
        <f>IF(Q19=0,"",$A19 &amp; IF(Q19&gt;0," tăng "," giảm ") &amp; TEXT(ABS(Q19)/1000,"0") &amp; "K = " &amp; TEXT(E19/1000,"#.##0") &amp; "K")</f>
        <v>iPad Air M4  11" 128 GB Wifi tăng 15790K = 15.790K</v>
      </c>
      <c r="S19" s="150">
        <f>IFERROR(F19-W2Q3FY26!F19,"OOS")</f>
        <v>16690000</v>
      </c>
      <c r="T19" s="147"/>
      <c r="U19" s="150">
        <f>IFERROR(G19-W2Q3FY26!G19,"OOS")</f>
        <v>16490000</v>
      </c>
      <c r="V19" s="147" t="str">
        <f t="shared" si="4"/>
        <v>iPad Air M4  11" 128 GB Wifi tăng 16490K = 16.490K</v>
      </c>
      <c r="W19" t="s">
        <v>6</v>
      </c>
      <c r="X19" t="s">
        <v>145</v>
      </c>
      <c r="Y19" s="35" t="b">
        <v>1</v>
      </c>
    </row>
    <row r="20" spans="1:25" ht="16" x14ac:dyDescent="0.2">
      <c r="A20" t="s">
        <v>144</v>
      </c>
      <c r="B20" s="25"/>
      <c r="C20" s="141">
        <v>19890000</v>
      </c>
      <c r="D20" s="136">
        <v>19990000</v>
      </c>
      <c r="E20" s="155">
        <v>19190000</v>
      </c>
      <c r="F20" s="133">
        <v>18990000</v>
      </c>
      <c r="G20" s="111" t="s">
        <v>31</v>
      </c>
      <c r="H20" s="154"/>
      <c r="M20" s="149">
        <f>IFERROR(C20-W2Q3FY26!C20,"OOS")</f>
        <v>-800000</v>
      </c>
      <c r="N20" s="147" t="str">
        <f t="shared" si="0"/>
        <v>iPad Air M3  13" 128 GB Wifi giảm 800K = 19.890K</v>
      </c>
      <c r="O20" s="150">
        <f>IFERROR(D20-W2Q3FY26!D20,"OOS")</f>
        <v>0</v>
      </c>
      <c r="P20" s="147" t="str">
        <f t="shared" si="1"/>
        <v/>
      </c>
      <c r="Q20" s="150">
        <f>IFERROR(E20-W2Q3FY26!E20,"OOS")</f>
        <v>0</v>
      </c>
      <c r="R20" s="147" t="str">
        <f t="shared" si="2"/>
        <v/>
      </c>
      <c r="S20" s="150">
        <f>IFERROR(F20-W2Q3FY26!F20,"OOS")</f>
        <v>0</v>
      </c>
      <c r="T20" s="147" t="str">
        <f t="shared" si="3"/>
        <v/>
      </c>
      <c r="U20" s="150" t="str">
        <f>IFERROR(G20-W2Q3FY26!G20,"OOS")</f>
        <v>OOS</v>
      </c>
      <c r="V20" s="147" t="e">
        <f t="shared" si="4"/>
        <v>#VALUE!</v>
      </c>
      <c r="W20" t="s">
        <v>3</v>
      </c>
      <c r="X20" t="s">
        <v>141</v>
      </c>
      <c r="Y20" s="35" t="b">
        <v>1</v>
      </c>
    </row>
    <row r="21" spans="1:25" ht="16" x14ac:dyDescent="0.2">
      <c r="A21" t="s">
        <v>151</v>
      </c>
      <c r="B21" s="3"/>
      <c r="C21" s="141">
        <v>28190000</v>
      </c>
      <c r="D21" s="141">
        <v>28190000</v>
      </c>
      <c r="E21" s="124">
        <v>28490000</v>
      </c>
      <c r="F21" s="134">
        <v>28190000</v>
      </c>
      <c r="G21" s="112">
        <v>28490000</v>
      </c>
      <c r="H21" s="154"/>
      <c r="M21" s="149">
        <f>IFERROR(C21-W2Q3FY26!C21,"OOS")</f>
        <v>-800000</v>
      </c>
      <c r="N21" s="147" t="str">
        <f t="shared" si="0"/>
        <v>iPad Pro M5 11” 256GB Wifi giảm 800K = 28.190K</v>
      </c>
      <c r="O21" s="150">
        <f>IFERROR(D21-W2Q3FY26!D21,"OOS")</f>
        <v>-300000</v>
      </c>
      <c r="P21" s="147" t="str">
        <f t="shared" si="1"/>
        <v>iPad Pro M5 11” 256GB Wifi giảm 300K = 28.190K</v>
      </c>
      <c r="Q21" s="150">
        <f>IFERROR(E21-W2Q3FY26!E21,"OOS")</f>
        <v>0</v>
      </c>
      <c r="R21" s="147" t="str">
        <f t="shared" si="2"/>
        <v/>
      </c>
      <c r="S21" s="150">
        <f>IFERROR(F21-W2Q3FY26!F21,"OOS")</f>
        <v>-300000</v>
      </c>
      <c r="T21" s="147" t="str">
        <f t="shared" si="3"/>
        <v>iPad Pro M5 11” 256GB Wifi giảm 300K = 28.190K</v>
      </c>
      <c r="U21" s="150">
        <f>IFERROR(G21-W2Q3FY26!G21,"OOS")</f>
        <v>-500000</v>
      </c>
      <c r="V21" s="147" t="str">
        <f t="shared" si="4"/>
        <v>iPad Pro M5 11” 256GB Wifi giảm 500K = 28.490K</v>
      </c>
      <c r="W21" t="s">
        <v>149</v>
      </c>
      <c r="X21" t="s">
        <v>150</v>
      </c>
      <c r="Y21" s="35" t="b">
        <v>1</v>
      </c>
    </row>
    <row r="22" spans="1:25" ht="16" x14ac:dyDescent="0.2">
      <c r="A22" t="s">
        <v>152</v>
      </c>
      <c r="B22" s="3"/>
      <c r="C22" s="141">
        <v>38690000</v>
      </c>
      <c r="D22" s="142">
        <v>38990000</v>
      </c>
      <c r="E22" s="113">
        <v>37990000</v>
      </c>
      <c r="F22" s="134">
        <v>38890000</v>
      </c>
      <c r="G22" s="111">
        <v>38990000</v>
      </c>
      <c r="H22" s="154"/>
      <c r="M22" s="149">
        <f>IFERROR(C22-W2Q3FY26!C22,"OOS")</f>
        <v>-300000</v>
      </c>
      <c r="N22" s="147" t="str">
        <f t="shared" si="0"/>
        <v>iPad Pro M5 13” 256GB Wifi giảm 300K = 38.690K</v>
      </c>
      <c r="O22" s="150">
        <f>IFERROR(D22-W2Q3FY26!D22,"OOS")</f>
        <v>0</v>
      </c>
      <c r="P22" s="147" t="str">
        <f t="shared" si="1"/>
        <v/>
      </c>
      <c r="Q22" s="150">
        <f>IFERROR(E22-W2Q3FY26!E22,"OOS")</f>
        <v>0</v>
      </c>
      <c r="R22" s="147" t="str">
        <f t="shared" si="2"/>
        <v/>
      </c>
      <c r="S22" s="150">
        <f>IFERROR(F22-W2Q3FY26!F22,"OOS")</f>
        <v>-100000</v>
      </c>
      <c r="T22" s="147" t="str">
        <f t="shared" si="3"/>
        <v>iPad Pro M5 13” 256GB Wifi giảm 100K = 38.890K</v>
      </c>
      <c r="U22" s="150">
        <f>IFERROR(G22-W2Q3FY26!G22,"OOS")</f>
        <v>0</v>
      </c>
      <c r="V22" s="147" t="str">
        <f t="shared" si="4"/>
        <v/>
      </c>
    </row>
    <row r="23" spans="1:25" ht="16" x14ac:dyDescent="0.2">
      <c r="A23" t="s">
        <v>153</v>
      </c>
      <c r="B23" s="25"/>
      <c r="C23" s="141">
        <v>6790000</v>
      </c>
      <c r="D23" s="141">
        <v>6790000</v>
      </c>
      <c r="E23" s="140">
        <v>5990000</v>
      </c>
      <c r="F23" s="134">
        <v>6790000</v>
      </c>
      <c r="G23" s="111">
        <v>6490000</v>
      </c>
      <c r="H23" s="154"/>
      <c r="M23" s="149">
        <f>IFERROR(C23-W2Q3FY26!C23,"OOS")</f>
        <v>200000</v>
      </c>
      <c r="N23" s="147" t="str">
        <f t="shared" si="0"/>
        <v>AW SE 3 (40mm GPS) tăng 200K = 6.790K</v>
      </c>
      <c r="O23" s="150">
        <f>IFERROR(D23-W2Q3FY26!D23,"OOS")</f>
        <v>200000</v>
      </c>
      <c r="P23" s="147" t="str">
        <f t="shared" si="1"/>
        <v>AW SE 3 (40mm GPS) tăng 200K = 6.790K</v>
      </c>
      <c r="Q23" s="150">
        <f>IFERROR(E23-W2Q3FY26!E23,"OOS")</f>
        <v>0</v>
      </c>
      <c r="R23" s="147" t="str">
        <f t="shared" si="2"/>
        <v/>
      </c>
      <c r="S23" s="150">
        <f>IFERROR(F23-W2Q3FY26!F23,"OOS")</f>
        <v>200000</v>
      </c>
      <c r="T23" s="147" t="str">
        <f t="shared" si="3"/>
        <v>AW SE 3 (40mm GPS) tăng 200K = 6.790K</v>
      </c>
      <c r="U23" s="150">
        <f>IFERROR(G23-W2Q3FY26!G23,"OOS")</f>
        <v>0</v>
      </c>
      <c r="V23" s="147" t="str">
        <f t="shared" si="4"/>
        <v/>
      </c>
    </row>
    <row r="24" spans="1:25" ht="16" x14ac:dyDescent="0.2">
      <c r="A24" t="s">
        <v>154</v>
      </c>
      <c r="B24" s="25"/>
      <c r="C24" s="141">
        <v>8390000</v>
      </c>
      <c r="D24" s="136">
        <v>8290000</v>
      </c>
      <c r="E24" s="155">
        <v>7490000</v>
      </c>
      <c r="F24" s="133">
        <v>8390000</v>
      </c>
      <c r="G24" s="111">
        <v>8190000</v>
      </c>
      <c r="H24" s="154"/>
      <c r="M24" s="149">
        <f>IFERROR(C24-W2Q3FY26!C24,"OOS")</f>
        <v>700000</v>
      </c>
      <c r="N24" s="147" t="str">
        <f t="shared" si="0"/>
        <v>AW SE 3 (40mm LTE) tăng 700K = 8.390K</v>
      </c>
      <c r="O24" s="150">
        <f>IFERROR(D24-W2Q3FY26!D24,"OOS")</f>
        <v>0</v>
      </c>
      <c r="P24" s="147" t="str">
        <f t="shared" si="1"/>
        <v/>
      </c>
      <c r="Q24" s="150">
        <f>IFERROR(E24-W2Q3FY26!E24,"OOS")</f>
        <v>0</v>
      </c>
      <c r="R24" s="147" t="str">
        <f t="shared" si="2"/>
        <v/>
      </c>
      <c r="S24" s="150">
        <f>IFERROR(F24-W2Q3FY26!F24,"OOS")</f>
        <v>0</v>
      </c>
      <c r="T24" s="147" t="str">
        <f t="shared" si="3"/>
        <v/>
      </c>
      <c r="U24" s="150">
        <f>IFERROR(G24-W2Q3FY26!G24,"OOS")</f>
        <v>0</v>
      </c>
      <c r="V24" s="147" t="str">
        <f t="shared" si="4"/>
        <v/>
      </c>
    </row>
    <row r="25" spans="1:25" ht="16" x14ac:dyDescent="0.2">
      <c r="A25" t="s">
        <v>155</v>
      </c>
      <c r="B25" s="25"/>
      <c r="C25" s="136">
        <v>7690000</v>
      </c>
      <c r="D25" s="136">
        <v>7690000</v>
      </c>
      <c r="E25" s="140">
        <v>6890000</v>
      </c>
      <c r="F25" s="133">
        <v>7690000</v>
      </c>
      <c r="G25" s="111">
        <v>7190000</v>
      </c>
      <c r="H25" s="154"/>
      <c r="M25" s="149">
        <f>IFERROR(C25-W2Q3FY26!C25,"OOS")</f>
        <v>0</v>
      </c>
      <c r="N25" s="147" t="str">
        <f t="shared" si="0"/>
        <v/>
      </c>
      <c r="O25" s="150">
        <f>IFERROR(D25-W2Q3FY26!D25,"OOS")</f>
        <v>0</v>
      </c>
      <c r="P25" s="147" t="str">
        <f t="shared" si="1"/>
        <v/>
      </c>
      <c r="Q25" s="150">
        <f>IFERROR(E25-W2Q3FY26!E25,"OOS")</f>
        <v>0</v>
      </c>
      <c r="R25" s="147" t="str">
        <f t="shared" si="2"/>
        <v/>
      </c>
      <c r="S25" s="150">
        <f>IFERROR(F25-W2Q3FY26!F25,"OOS")</f>
        <v>0</v>
      </c>
      <c r="T25" s="147" t="str">
        <f t="shared" si="3"/>
        <v/>
      </c>
      <c r="U25" s="150">
        <f>IFERROR(G25-W2Q3FY26!G25,"OOS")</f>
        <v>0</v>
      </c>
      <c r="V25" s="147" t="str">
        <f t="shared" si="4"/>
        <v/>
      </c>
    </row>
    <row r="26" spans="1:25" ht="16" x14ac:dyDescent="0.2">
      <c r="A26" t="s">
        <v>156</v>
      </c>
      <c r="B26" s="25"/>
      <c r="C26" s="136">
        <v>9190000</v>
      </c>
      <c r="D26" s="136">
        <v>9190000</v>
      </c>
      <c r="E26" s="140">
        <v>8490000</v>
      </c>
      <c r="F26" s="133">
        <v>9190000</v>
      </c>
      <c r="G26" s="111">
        <v>8790000</v>
      </c>
      <c r="H26" s="154"/>
      <c r="M26" s="149">
        <f>IFERROR(C26-W2Q3FY26!C26,"OOS")</f>
        <v>0</v>
      </c>
      <c r="N26" s="147" t="str">
        <f t="shared" si="0"/>
        <v/>
      </c>
      <c r="O26" s="150">
        <f>IFERROR(D26-W2Q3FY26!D26,"OOS")</f>
        <v>0</v>
      </c>
      <c r="P26" s="147" t="str">
        <f t="shared" si="1"/>
        <v/>
      </c>
      <c r="Q26" s="150">
        <f>IFERROR(E26-W2Q3FY26!E26,"OOS")</f>
        <v>0</v>
      </c>
      <c r="R26" s="147" t="str">
        <f t="shared" si="2"/>
        <v/>
      </c>
      <c r="S26" s="150">
        <f>IFERROR(F26-W2Q3FY26!F26,"OOS")</f>
        <v>0</v>
      </c>
      <c r="T26" s="147" t="str">
        <f t="shared" si="3"/>
        <v/>
      </c>
      <c r="U26" s="150">
        <f>IFERROR(G26-W2Q3FY26!G26,"OOS")</f>
        <v>0</v>
      </c>
      <c r="V26" s="147" t="str">
        <f t="shared" si="4"/>
        <v/>
      </c>
    </row>
    <row r="27" spans="1:25" ht="16" x14ac:dyDescent="0.2">
      <c r="A27" t="s">
        <v>157</v>
      </c>
      <c r="B27" s="3"/>
      <c r="C27" s="141">
        <v>11190000</v>
      </c>
      <c r="D27" s="141">
        <v>11190000</v>
      </c>
      <c r="E27" s="140">
        <v>10190000</v>
      </c>
      <c r="F27" s="134">
        <v>11190000</v>
      </c>
      <c r="G27" s="111">
        <v>10990000</v>
      </c>
      <c r="H27" s="154"/>
      <c r="M27" s="149">
        <f>IFERROR(C27-W2Q3FY26!C27,"OOS")</f>
        <v>200000</v>
      </c>
      <c r="N27" s="147" t="str">
        <f t="shared" si="0"/>
        <v>AW S11 (42mm GPS) tăng 200K = 11.190K</v>
      </c>
      <c r="O27" s="150">
        <f>IFERROR(D27-W2Q3FY26!D27,"OOS")</f>
        <v>200000</v>
      </c>
      <c r="P27" s="147" t="str">
        <f t="shared" si="1"/>
        <v>AW S11 (42mm GPS) tăng 200K = 11.190K</v>
      </c>
      <c r="Q27" s="150">
        <f>IFERROR(E27-W2Q3FY26!E27,"OOS")</f>
        <v>0</v>
      </c>
      <c r="R27" s="147" t="str">
        <f t="shared" si="2"/>
        <v/>
      </c>
      <c r="S27" s="150">
        <f>IFERROR(F27-W2Q3FY26!F27,"OOS")</f>
        <v>200000</v>
      </c>
      <c r="T27" s="147" t="str">
        <f t="shared" si="3"/>
        <v>AW S11 (42mm GPS) tăng 200K = 11.190K</v>
      </c>
      <c r="U27" s="150">
        <f>IFERROR(G27-W2Q3FY26!G27,"OOS")</f>
        <v>0</v>
      </c>
      <c r="V27" s="147" t="str">
        <f t="shared" si="4"/>
        <v/>
      </c>
    </row>
    <row r="28" spans="1:25" ht="16" x14ac:dyDescent="0.2">
      <c r="A28" t="s">
        <v>158</v>
      </c>
      <c r="B28" s="3"/>
      <c r="C28" s="136">
        <v>14090000</v>
      </c>
      <c r="D28" s="136">
        <v>14090000</v>
      </c>
      <c r="E28" s="140">
        <v>13490000</v>
      </c>
      <c r="F28" s="134">
        <v>13990000</v>
      </c>
      <c r="G28" s="111">
        <v>13990000</v>
      </c>
      <c r="H28" s="154"/>
      <c r="M28" s="149">
        <f>IFERROR(C28-W2Q3FY26!C28,"OOS")</f>
        <v>0</v>
      </c>
      <c r="N28" s="147" t="str">
        <f t="shared" si="0"/>
        <v/>
      </c>
      <c r="O28" s="150">
        <f>IFERROR(D28-W2Q3FY26!D28,"OOS")</f>
        <v>0</v>
      </c>
      <c r="P28" s="147" t="str">
        <f t="shared" si="1"/>
        <v/>
      </c>
      <c r="Q28" s="150">
        <f>IFERROR(E28-W2Q3FY26!E28,"OOS")</f>
        <v>0</v>
      </c>
      <c r="R28" s="147" t="str">
        <f t="shared" si="2"/>
        <v/>
      </c>
      <c r="S28" s="150">
        <f>IFERROR(F28-W2Q3FY26!F28,"OOS")</f>
        <v>0</v>
      </c>
      <c r="T28" s="147" t="str">
        <f t="shared" si="3"/>
        <v/>
      </c>
      <c r="U28" s="150">
        <f>IFERROR(G28-W2Q3FY26!G28,"OOS")</f>
        <v>0</v>
      </c>
      <c r="V28" s="147" t="str">
        <f t="shared" si="4"/>
        <v/>
      </c>
    </row>
    <row r="29" spans="1:25" ht="16" x14ac:dyDescent="0.2">
      <c r="A29" t="s">
        <v>159</v>
      </c>
      <c r="B29" s="3"/>
      <c r="C29" s="136">
        <v>11990000</v>
      </c>
      <c r="D29" s="136">
        <v>11990000</v>
      </c>
      <c r="E29" s="140">
        <v>10990000</v>
      </c>
      <c r="F29" s="133">
        <v>11990000</v>
      </c>
      <c r="G29" s="111">
        <v>11890000</v>
      </c>
      <c r="H29" s="154"/>
      <c r="M29" s="149">
        <f>IFERROR(C29-W2Q3FY26!C29,"OOS")</f>
        <v>0</v>
      </c>
      <c r="N29" s="147" t="str">
        <f t="shared" si="0"/>
        <v/>
      </c>
      <c r="O29" s="150">
        <f>IFERROR(D29-W2Q3FY26!D29,"OOS")</f>
        <v>0</v>
      </c>
      <c r="P29" s="147" t="str">
        <f t="shared" si="1"/>
        <v/>
      </c>
      <c r="Q29" s="150">
        <f>IFERROR(E29-W2Q3FY26!E29,"OOS")</f>
        <v>0</v>
      </c>
      <c r="R29" s="147" t="str">
        <f t="shared" si="2"/>
        <v/>
      </c>
      <c r="S29" s="150">
        <f>IFERROR(F29-W2Q3FY26!F29,"OOS")</f>
        <v>0</v>
      </c>
      <c r="T29" s="147" t="str">
        <f t="shared" si="3"/>
        <v/>
      </c>
      <c r="U29" s="150">
        <f>IFERROR(G29-W2Q3FY26!G29,"OOS")</f>
        <v>0</v>
      </c>
      <c r="V29" s="147" t="str">
        <f t="shared" si="4"/>
        <v/>
      </c>
    </row>
    <row r="30" spans="1:25" ht="16" x14ac:dyDescent="0.2">
      <c r="A30" t="s">
        <v>160</v>
      </c>
      <c r="B30" s="3"/>
      <c r="C30" s="136">
        <v>14990000</v>
      </c>
      <c r="D30" s="136">
        <v>14990000</v>
      </c>
      <c r="E30" s="140">
        <v>13990000</v>
      </c>
      <c r="F30" s="133">
        <v>14990000</v>
      </c>
      <c r="G30" s="111">
        <v>14890000</v>
      </c>
      <c r="H30" s="154"/>
      <c r="M30" s="149">
        <f>IFERROR(C30-W2Q3FY26!C30,"OOS")</f>
        <v>0</v>
      </c>
      <c r="N30" s="147" t="str">
        <f t="shared" si="0"/>
        <v/>
      </c>
      <c r="O30" s="150">
        <f>IFERROR(D30-W2Q3FY26!D30,"OOS")</f>
        <v>0</v>
      </c>
      <c r="P30" s="147" t="str">
        <f t="shared" si="1"/>
        <v/>
      </c>
      <c r="Q30" s="150">
        <f>IFERROR(E30-W2Q3FY26!E30,"OOS")</f>
        <v>0</v>
      </c>
      <c r="R30" s="147" t="str">
        <f t="shared" si="2"/>
        <v/>
      </c>
      <c r="S30" s="150">
        <f>IFERROR(F30-W2Q3FY26!F30,"OOS")</f>
        <v>0</v>
      </c>
      <c r="T30" s="147" t="str">
        <f t="shared" si="3"/>
        <v/>
      </c>
      <c r="U30" s="150">
        <f>IFERROR(G30-W2Q3FY26!G30,"OOS")</f>
        <v>0</v>
      </c>
      <c r="V30" s="147" t="str">
        <f t="shared" si="4"/>
        <v/>
      </c>
    </row>
    <row r="31" spans="1:25" ht="16" x14ac:dyDescent="0.2">
      <c r="A31" t="s">
        <v>161</v>
      </c>
      <c r="B31" s="25"/>
      <c r="C31" s="136">
        <v>23490000</v>
      </c>
      <c r="D31" s="136">
        <v>22990000</v>
      </c>
      <c r="E31" s="113">
        <v>21990000</v>
      </c>
      <c r="F31" s="133">
        <v>22990000</v>
      </c>
      <c r="G31" s="111">
        <v>22990000</v>
      </c>
      <c r="H31" s="154"/>
      <c r="M31" s="149">
        <f>IFERROR(C31-W2Q3FY26!C31,"OOS")</f>
        <v>0</v>
      </c>
      <c r="N31" s="147" t="str">
        <f t="shared" si="0"/>
        <v/>
      </c>
      <c r="O31" s="150">
        <f>IFERROR(D31-W2Q3FY26!D31,"OOS")</f>
        <v>0</v>
      </c>
      <c r="P31" s="147" t="str">
        <f t="shared" si="1"/>
        <v/>
      </c>
      <c r="Q31" s="150">
        <f>IFERROR(E31-W2Q3FY26!E31,"OOS")</f>
        <v>0</v>
      </c>
      <c r="R31" s="147" t="str">
        <f t="shared" si="2"/>
        <v/>
      </c>
      <c r="S31" s="150">
        <f>IFERROR(F31-W2Q3FY26!F31,"OOS")</f>
        <v>0</v>
      </c>
      <c r="T31" s="147" t="str">
        <f t="shared" si="3"/>
        <v/>
      </c>
      <c r="U31" s="150">
        <f>IFERROR(G31-W2Q3FY26!G31,"OOS")</f>
        <v>0</v>
      </c>
      <c r="V31" s="147" t="str">
        <f t="shared" si="4"/>
        <v/>
      </c>
    </row>
    <row r="32" spans="1:25" ht="16" x14ac:dyDescent="0.2">
      <c r="A32" t="s">
        <v>120</v>
      </c>
      <c r="B32" s="3"/>
      <c r="C32" s="136">
        <v>5190000</v>
      </c>
      <c r="D32" s="136" t="s">
        <v>31</v>
      </c>
      <c r="E32" s="131" t="s">
        <v>31</v>
      </c>
      <c r="F32" s="133">
        <v>5090000</v>
      </c>
      <c r="G32" s="111">
        <v>5590000</v>
      </c>
      <c r="H32" s="154"/>
      <c r="M32" s="149">
        <f>IFERROR(C32-W2Q3FY26!C32,"OOS")</f>
        <v>0</v>
      </c>
      <c r="N32" s="147" t="str">
        <f t="shared" si="0"/>
        <v/>
      </c>
      <c r="O32" s="150" t="str">
        <f>IFERROR(D32-W2Q3FY26!D32,"OOS")</f>
        <v>OOS</v>
      </c>
      <c r="P32" s="147" t="e">
        <f t="shared" si="1"/>
        <v>#VALUE!</v>
      </c>
      <c r="Q32" s="150" t="str">
        <f>IFERROR(E32-W2Q3FY26!E32,"OOS")</f>
        <v>OOS</v>
      </c>
      <c r="R32" s="147" t="e">
        <f t="shared" si="2"/>
        <v>#VALUE!</v>
      </c>
      <c r="S32" s="150">
        <f>IFERROR(F32-W2Q3FY26!F32,"OOS")</f>
        <v>0</v>
      </c>
      <c r="T32" s="147" t="str">
        <f t="shared" si="3"/>
        <v/>
      </c>
      <c r="U32" s="150">
        <f>IFERROR(G32-W2Q3FY26!G32,"OOS")</f>
        <v>0</v>
      </c>
      <c r="V32" s="147" t="str">
        <f t="shared" si="4"/>
        <v/>
      </c>
    </row>
    <row r="33" spans="1:22" ht="16" x14ac:dyDescent="0.2">
      <c r="A33" t="s">
        <v>162</v>
      </c>
      <c r="B33" s="3"/>
      <c r="C33" s="141">
        <v>4690000</v>
      </c>
      <c r="D33" s="136">
        <v>4590000</v>
      </c>
      <c r="E33" s="155">
        <v>4290000</v>
      </c>
      <c r="F33" s="133">
        <v>4650000</v>
      </c>
      <c r="G33" s="112">
        <v>4390000</v>
      </c>
      <c r="H33" s="154"/>
      <c r="M33" s="149">
        <f>IFERROR(C33-W2Q3FY26!C33,"OOS")</f>
        <v>100000</v>
      </c>
      <c r="N33" s="147" t="str">
        <f t="shared" si="0"/>
        <v>AirPods 4 ANC tăng 100K = 4.690K</v>
      </c>
      <c r="O33" s="150">
        <f>IFERROR(D33-W2Q3FY26!D33,"OOS")</f>
        <v>0</v>
      </c>
      <c r="P33" s="147" t="str">
        <f t="shared" si="1"/>
        <v/>
      </c>
      <c r="Q33" s="150">
        <f>IFERROR(E33-W2Q3FY26!E33,"OOS")</f>
        <v>0</v>
      </c>
      <c r="R33" s="147" t="str">
        <f t="shared" si="2"/>
        <v/>
      </c>
      <c r="S33" s="150">
        <f>IFERROR(F33-W2Q3FY26!F33,"OOS")</f>
        <v>0</v>
      </c>
      <c r="T33" s="147" t="str">
        <f t="shared" si="3"/>
        <v/>
      </c>
      <c r="U33" s="150">
        <f>IFERROR(G33-W2Q3FY26!G33,"OOS")</f>
        <v>-100000</v>
      </c>
      <c r="V33" s="147" t="str">
        <f t="shared" si="4"/>
        <v>AirPods 4 ANC giảm 100K = 4.390K</v>
      </c>
    </row>
    <row r="34" spans="1:22" ht="16" x14ac:dyDescent="0.2">
      <c r="A34" t="s">
        <v>163</v>
      </c>
      <c r="B34" s="3"/>
      <c r="C34" s="136">
        <v>3490000</v>
      </c>
      <c r="D34" s="136">
        <v>3490000</v>
      </c>
      <c r="E34" s="155">
        <v>3290000</v>
      </c>
      <c r="F34" s="133">
        <v>3490000</v>
      </c>
      <c r="G34" s="112">
        <v>3290000</v>
      </c>
      <c r="H34" s="154"/>
      <c r="M34" s="149">
        <f>IFERROR(C34-W2Q3FY26!C34,"OOS")</f>
        <v>0</v>
      </c>
      <c r="N34" s="147" t="str">
        <f t="shared" si="0"/>
        <v/>
      </c>
      <c r="O34" s="150">
        <f>IFERROR(D34-W2Q3FY26!D34,"OOS")</f>
        <v>0</v>
      </c>
      <c r="P34" s="147" t="str">
        <f t="shared" si="1"/>
        <v/>
      </c>
      <c r="Q34" s="150">
        <f>IFERROR(E34-W2Q3FY26!E34,"OOS")</f>
        <v>0</v>
      </c>
      <c r="R34" s="147" t="str">
        <f t="shared" si="2"/>
        <v/>
      </c>
      <c r="S34" s="150">
        <f>IFERROR(F34-W2Q3FY26!F34,"OOS")</f>
        <v>0</v>
      </c>
      <c r="T34" s="147" t="str">
        <f t="shared" si="3"/>
        <v/>
      </c>
      <c r="U34" s="150">
        <f>IFERROR(G34-W2Q3FY26!G34,"OOS")</f>
        <v>-60000</v>
      </c>
      <c r="V34" s="147" t="str">
        <f t="shared" si="4"/>
        <v>AirPods 4 with charging case giảm 60K = 3.290K</v>
      </c>
    </row>
    <row r="35" spans="1:22" ht="16" x14ac:dyDescent="0.2">
      <c r="A35" t="s">
        <v>164</v>
      </c>
      <c r="B35" s="3"/>
      <c r="C35" s="136">
        <v>6590000</v>
      </c>
      <c r="D35" s="136">
        <v>6590000</v>
      </c>
      <c r="E35" s="135">
        <v>6290000</v>
      </c>
      <c r="F35" s="133">
        <v>6590000</v>
      </c>
      <c r="G35" s="112">
        <v>6290000</v>
      </c>
      <c r="H35" s="154"/>
      <c r="M35" s="149">
        <f>IFERROR(C35-W2Q3FY26!C35,"OOS")</f>
        <v>0</v>
      </c>
      <c r="N35" s="147" t="str">
        <f t="shared" si="0"/>
        <v/>
      </c>
      <c r="O35" s="150">
        <f>IFERROR(D35-W2Q3FY26!D35,"OOS")</f>
        <v>0</v>
      </c>
      <c r="P35" s="147" t="str">
        <f t="shared" si="1"/>
        <v/>
      </c>
      <c r="Q35" s="150">
        <f>IFERROR(E35-W2Q3FY26!E35,"OOS")</f>
        <v>0</v>
      </c>
      <c r="R35" s="147" t="str">
        <f t="shared" si="2"/>
        <v/>
      </c>
      <c r="S35" s="150">
        <f>IFERROR(F35-W2Q3FY26!F35,"OOS")</f>
        <v>0</v>
      </c>
      <c r="T35" s="147" t="str">
        <f t="shared" si="3"/>
        <v/>
      </c>
      <c r="U35" s="150">
        <f>IFERROR(G35-W2Q3FY26!G35,"OOS")</f>
        <v>-100000</v>
      </c>
      <c r="V35" s="147" t="str">
        <f t="shared" si="4"/>
        <v>AirPods Pro 3 giảm 100K = 6.290K</v>
      </c>
    </row>
    <row r="36" spans="1:22" ht="16" x14ac:dyDescent="0.2">
      <c r="A36" t="s">
        <v>259</v>
      </c>
      <c r="B36" s="25"/>
      <c r="C36" s="141">
        <v>29490000</v>
      </c>
      <c r="D36" s="136">
        <v>29990000</v>
      </c>
      <c r="E36" s="143"/>
      <c r="F36" s="112">
        <v>29490000</v>
      </c>
      <c r="G36" s="111">
        <v>29990000</v>
      </c>
      <c r="H36" s="154"/>
      <c r="M36" s="149" t="str">
        <f>IFERROR(C36-W2Q3FY26!C36,"OOS")</f>
        <v>OOS</v>
      </c>
      <c r="N36" s="147" t="e">
        <f t="shared" si="0"/>
        <v>#VALUE!</v>
      </c>
      <c r="O36" s="150">
        <f>IFERROR(D36-W2Q3FY26!D36,"OOS")</f>
        <v>10000000</v>
      </c>
      <c r="P36" s="147" t="str">
        <f t="shared" si="1"/>
        <v>MacBook Air 13" M5 16/512GB tăng 10000K = 29.990K</v>
      </c>
      <c r="Q36" s="150">
        <f>IFERROR(E36-W2Q3FY26!E36,"OOS")</f>
        <v>0</v>
      </c>
      <c r="R36" s="147" t="str">
        <f t="shared" si="2"/>
        <v/>
      </c>
      <c r="S36" s="150" t="str">
        <f>IFERROR(F36-W2Q3FY26!F36,"OOS")</f>
        <v>OOS</v>
      </c>
      <c r="T36" s="147" t="e">
        <f t="shared" si="3"/>
        <v>#VALUE!</v>
      </c>
      <c r="U36" s="150">
        <f>IFERROR(G36-W2Q3FY26!G37,"OOS")</f>
        <v>0</v>
      </c>
      <c r="V36" s="147" t="str">
        <f t="shared" si="4"/>
        <v/>
      </c>
    </row>
    <row r="37" spans="1:22" ht="16" x14ac:dyDescent="0.2">
      <c r="A37" t="s">
        <v>260</v>
      </c>
      <c r="B37" s="25"/>
      <c r="C37" s="141">
        <v>15990000</v>
      </c>
      <c r="D37" s="136">
        <v>16490000</v>
      </c>
      <c r="E37" s="143"/>
      <c r="F37" s="111">
        <v>16490000</v>
      </c>
      <c r="G37" s="112">
        <v>15999000</v>
      </c>
      <c r="H37" s="154"/>
      <c r="M37" s="149">
        <f>IFERROR(C37-W2Q3FY26!C37,"OOS")</f>
        <v>-14000000</v>
      </c>
      <c r="N37" s="147" t="str">
        <f t="shared" si="0"/>
        <v>MacBook NEO A18 Pro ( 8/256GB) giảm 14000K = 15.990K</v>
      </c>
      <c r="O37" s="150">
        <f>IFERROR(D37-W2Q3FY26!D37,"OOS")</f>
        <v>-13500000</v>
      </c>
      <c r="P37" s="147" t="str">
        <f t="shared" si="1"/>
        <v>MacBook NEO A18 Pro ( 8/256GB) giảm 13500K = 16.490K</v>
      </c>
      <c r="Q37" s="150">
        <f>IFERROR(E37-W2Q3FY26!E37,"OOS")</f>
        <v>0</v>
      </c>
      <c r="R37" s="147" t="str">
        <f t="shared" si="2"/>
        <v/>
      </c>
      <c r="S37" s="150">
        <f>IFERROR(F37-W2Q3FY26!F37,"OOS")</f>
        <v>-13500000</v>
      </c>
      <c r="T37" s="147" t="str">
        <f t="shared" si="3"/>
        <v>MacBook NEO A18 Pro ( 8/256GB) giảm 13500K = 16.490K</v>
      </c>
      <c r="U37" s="150">
        <f>IFERROR(G37-W2Q3FY26!G38,"OOS")</f>
        <v>-500000</v>
      </c>
      <c r="V37" s="147" t="str">
        <f t="shared" si="4"/>
        <v>MacBook NEO A18 Pro ( 8/256GB) giảm 500K = 15.999K</v>
      </c>
    </row>
    <row r="38" spans="1:22" ht="16" x14ac:dyDescent="0.2">
      <c r="A38" t="s">
        <v>166</v>
      </c>
      <c r="B38" s="3"/>
      <c r="C38" s="141">
        <v>25590000</v>
      </c>
      <c r="D38" s="136" t="s">
        <v>31</v>
      </c>
      <c r="E38" s="143"/>
      <c r="F38" s="133">
        <v>25590000</v>
      </c>
      <c r="G38" s="111">
        <v>24590000</v>
      </c>
      <c r="H38" s="154"/>
      <c r="J38" t="s">
        <v>261</v>
      </c>
      <c r="M38" s="149">
        <f>IFERROR(C38-W2Q3FY26!C38,"OOS")</f>
        <v>9100000</v>
      </c>
      <c r="N38" s="147" t="str">
        <f t="shared" si="0"/>
        <v>MacBook Air 13" M4 16/256GB tăng 9100K = 25.590K</v>
      </c>
      <c r="O38" s="150" t="str">
        <f>IFERROR(D38-W2Q3FY26!D38,"OOS")</f>
        <v>OOS</v>
      </c>
      <c r="P38" s="147" t="e">
        <f t="shared" si="1"/>
        <v>#VALUE!</v>
      </c>
      <c r="Q38" s="150">
        <f>IFERROR(E38-W2Q3FY26!E38,"OOS")</f>
        <v>0</v>
      </c>
      <c r="R38" s="147" t="str">
        <f t="shared" si="2"/>
        <v/>
      </c>
      <c r="S38" s="150">
        <f>IFERROR(F38-W2Q3FY26!F38,"OOS")</f>
        <v>9100000</v>
      </c>
      <c r="T38" s="147" t="str">
        <f t="shared" si="3"/>
        <v>MacBook Air 13" M4 16/256GB tăng 9100K = 25.590K</v>
      </c>
      <c r="U38" s="150">
        <f>IFERROR(G38-W2Q3FY26!G39,"OOS")</f>
        <v>0</v>
      </c>
      <c r="V38" s="147" t="str">
        <f t="shared" si="4"/>
        <v/>
      </c>
    </row>
    <row r="39" spans="1:22" ht="16" x14ac:dyDescent="0.2">
      <c r="A39" t="s">
        <v>167</v>
      </c>
      <c r="B39" s="25"/>
      <c r="C39" s="136">
        <v>29990000</v>
      </c>
      <c r="D39" s="136">
        <v>29490000</v>
      </c>
      <c r="E39" s="143"/>
      <c r="F39" s="133">
        <v>29990000</v>
      </c>
      <c r="G39" s="111">
        <v>28990000</v>
      </c>
      <c r="H39" s="154"/>
      <c r="M39" s="149">
        <f>IFERROR(C39-W2Q3FY26!C39,"OOS")</f>
        <v>4400000</v>
      </c>
      <c r="N39" s="147" t="str">
        <f t="shared" si="0"/>
        <v>MacBook Air 15" M4 16/256GB tăng 4400K = 29.990K</v>
      </c>
      <c r="O39" s="150" t="str">
        <f>IFERROR(D39-W2Q3FY26!D39,"OOS")</f>
        <v>OOS</v>
      </c>
      <c r="P39" s="147" t="e">
        <f t="shared" si="1"/>
        <v>#VALUE!</v>
      </c>
      <c r="Q39" s="150">
        <f>IFERROR(E39-W2Q3FY26!E39,"OOS")</f>
        <v>0</v>
      </c>
      <c r="R39" s="147" t="str">
        <f t="shared" si="2"/>
        <v/>
      </c>
      <c r="S39" s="150">
        <f>IFERROR(F39-W2Q3FY26!F39,"OOS")</f>
        <v>4400000</v>
      </c>
      <c r="T39" s="147" t="str">
        <f t="shared" si="3"/>
        <v>MacBook Air 15" M4 16/256GB tăng 4400K = 29.990K</v>
      </c>
      <c r="U39" s="150">
        <f>IFERROR(G39-W2Q3FY26!G40,"OOS")</f>
        <v>0</v>
      </c>
      <c r="V39" s="147" t="str">
        <f t="shared" si="4"/>
        <v/>
      </c>
    </row>
    <row r="40" spans="1:22" ht="16" x14ac:dyDescent="0.2">
      <c r="A40" t="s">
        <v>168</v>
      </c>
      <c r="B40" s="25"/>
      <c r="C40" s="136" t="s">
        <v>31</v>
      </c>
      <c r="D40" s="136" t="s">
        <v>31</v>
      </c>
      <c r="E40" s="143"/>
      <c r="F40" s="111" t="s">
        <v>31</v>
      </c>
      <c r="G40" s="111">
        <v>38390000</v>
      </c>
      <c r="H40" s="154"/>
      <c r="M40" s="149" t="str">
        <f>IFERROR(C40-W2Q3FY26!C40,"OOS")</f>
        <v>OOS</v>
      </c>
      <c r="N40" s="147" t="e">
        <f t="shared" si="0"/>
        <v>#VALUE!</v>
      </c>
      <c r="O40" s="150" t="str">
        <f>IFERROR(D40-W2Q3FY26!D40,"OOS")</f>
        <v>OOS</v>
      </c>
      <c r="P40" s="147" t="e">
        <f t="shared" si="1"/>
        <v>#VALUE!</v>
      </c>
      <c r="Q40" s="150">
        <f>IFERROR(E40-W2Q3FY26!E40,"OOS")</f>
        <v>0</v>
      </c>
      <c r="R40" s="147" t="str">
        <f t="shared" si="2"/>
        <v/>
      </c>
      <c r="S40" s="150" t="str">
        <f>IFERROR(F40-W2Q3FY26!F40,"OOS")</f>
        <v>OOS</v>
      </c>
      <c r="T40" s="147" t="e">
        <f t="shared" si="3"/>
        <v>#VALUE!</v>
      </c>
      <c r="U40" s="150">
        <f>IFERROR(G40-W2Q3FY26!G41,"OOS")</f>
        <v>0</v>
      </c>
      <c r="V40" s="147" t="str">
        <f t="shared" si="4"/>
        <v/>
      </c>
    </row>
    <row r="41" spans="1:22" ht="16" x14ac:dyDescent="0.2">
      <c r="A41" t="s">
        <v>169</v>
      </c>
      <c r="B41" s="25"/>
      <c r="C41" s="136">
        <v>41490000</v>
      </c>
      <c r="D41" s="136">
        <v>41490000</v>
      </c>
      <c r="E41" s="143"/>
      <c r="F41" s="133">
        <v>41490000</v>
      </c>
      <c r="G41" s="111">
        <v>41490000</v>
      </c>
      <c r="H41" s="154"/>
      <c r="M41" s="149" t="str">
        <f>IFERROR(C41-W2Q3FY26!C41,"OOS")</f>
        <v>OOS</v>
      </c>
      <c r="N41" s="147" t="e">
        <f t="shared" si="0"/>
        <v>#VALUE!</v>
      </c>
      <c r="O41" s="150" t="str">
        <f>IFERROR(D41-W2Q3FY26!D41,"OOS")</f>
        <v>OOS</v>
      </c>
      <c r="P41" s="147" t="e">
        <f t="shared" si="1"/>
        <v>#VALUE!</v>
      </c>
      <c r="Q41" s="150">
        <f>IFERROR(E41-W2Q3FY26!E41,"OOS")</f>
        <v>0</v>
      </c>
      <c r="R41" s="147" t="str">
        <f t="shared" si="2"/>
        <v/>
      </c>
      <c r="S41" s="150" t="str">
        <f>IFERROR(F41-W2Q3FY26!F41,"OOS")</f>
        <v>OOS</v>
      </c>
      <c r="T41" s="147" t="e">
        <f t="shared" si="3"/>
        <v>#VALUE!</v>
      </c>
      <c r="U41" s="150">
        <f>IFERROR(G41-W2Q3FY26!G42,"OOS")</f>
        <v>0</v>
      </c>
      <c r="V41" s="147" t="str">
        <f t="shared" si="4"/>
        <v/>
      </c>
    </row>
    <row r="42" spans="1:22" ht="16" x14ac:dyDescent="0.2">
      <c r="A42" t="s">
        <v>170</v>
      </c>
      <c r="B42" s="25"/>
      <c r="C42" s="136" t="s">
        <v>31</v>
      </c>
      <c r="D42" s="141">
        <v>63990000</v>
      </c>
      <c r="E42" s="143"/>
      <c r="F42" s="133">
        <v>62990000</v>
      </c>
      <c r="G42" s="111">
        <v>63990000</v>
      </c>
      <c r="H42" s="154"/>
      <c r="M42" s="149" t="str">
        <f>IFERROR(C42-W2Q3FY26!C42,"OOS")</f>
        <v>OOS</v>
      </c>
      <c r="N42" s="147" t="e">
        <f t="shared" si="0"/>
        <v>#VALUE!</v>
      </c>
      <c r="O42" s="150">
        <f>IFERROR(D42-W2Q3FY26!D42,"OOS")</f>
        <v>22500000</v>
      </c>
      <c r="P42" s="147" t="str">
        <f t="shared" si="1"/>
        <v>MacBook Pro 16" M4 24/512GB tăng 22500K = 63.990K</v>
      </c>
      <c r="Q42" s="150">
        <f>IFERROR(E42-W2Q3FY26!E42,"OOS")</f>
        <v>0</v>
      </c>
      <c r="R42" s="147" t="str">
        <f t="shared" si="2"/>
        <v/>
      </c>
      <c r="S42" s="150">
        <f>IFERROR(F42-W2Q3FY26!F42,"OOS")</f>
        <v>21500000</v>
      </c>
      <c r="T42" s="147" t="str">
        <f t="shared" si="3"/>
        <v>MacBook Pro 16" M4 24/512GB tăng 21500K = 62.990K</v>
      </c>
      <c r="U42" s="150">
        <f>IFERROR(G42-W2Q3FY26!G43,"OOS")</f>
        <v>0</v>
      </c>
      <c r="V42" s="147" t="str">
        <f t="shared" si="4"/>
        <v/>
      </c>
    </row>
    <row r="43" spans="1:22" ht="16" x14ac:dyDescent="0.2">
      <c r="C43" s="125"/>
      <c r="D43" s="125"/>
      <c r="V43" s="147" t="str">
        <f t="shared" si="4"/>
        <v/>
      </c>
    </row>
    <row r="44" spans="1:22" ht="16" x14ac:dyDescent="0.2">
      <c r="C44" s="125"/>
      <c r="D44" s="125"/>
      <c r="V44" s="147" t="str">
        <f t="shared" si="4"/>
        <v/>
      </c>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row r="152" spans="3:4" ht="16" x14ac:dyDescent="0.2">
      <c r="C152" s="125"/>
      <c r="D152" s="125"/>
    </row>
    <row r="153" spans="3:4" ht="16" x14ac:dyDescent="0.2">
      <c r="C153" s="125"/>
      <c r="D153" s="125"/>
    </row>
    <row r="154" spans="3:4" ht="16" x14ac:dyDescent="0.2">
      <c r="C154" s="125"/>
      <c r="D154" s="125"/>
    </row>
  </sheetData>
  <conditionalFormatting sqref="E2:E42">
    <cfRule type="expression" dxfId="27" priority="5" stopIfTrue="1">
      <formula>$Q2=0</formula>
    </cfRule>
    <cfRule type="expression" dxfId="26" priority="6" stopIfTrue="1">
      <formula>AND($Q2&lt;&gt;0,$Q2&lt;&gt;"")</formula>
    </cfRule>
  </conditionalFormatting>
  <conditionalFormatting sqref="G9:G11">
    <cfRule type="expression" dxfId="25" priority="1" stopIfTrue="1">
      <formula>$Q9=0</formula>
    </cfRule>
    <cfRule type="expression" dxfId="24" priority="2" stopIfTrue="1">
      <formula>AND($Q9&lt;&gt;0,$Q9&lt;&gt;"")</formula>
    </cfRule>
  </conditionalFormatting>
  <conditionalFormatting sqref="N2:N42 P2:P42 R2:R42 T2:T42 V2:V44">
    <cfRule type="containsText" dxfId="23" priority="3" operator="containsText" text="Tăng">
      <formula>NOT(ISERROR(SEARCH("Tăng",N2)))</formula>
    </cfRule>
    <cfRule type="containsText" dxfId="22"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0131-6D43-A04D-B83E-EAA9954043DD}">
  <dimension ref="A1:Y154"/>
  <sheetViews>
    <sheetView showGridLines="0" zoomScale="80" zoomScaleNormal="80" workbookViewId="0">
      <pane xSplit="2" ySplit="1" topLeftCell="C3" activePane="bottomRight" state="frozen"/>
      <selection pane="topRight" activeCell="C1" sqref="C1"/>
      <selection pane="bottomLeft" activeCell="A2" sqref="A2"/>
      <selection pane="bottomRight" activeCell="N2" sqref="N2"/>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x14ac:dyDescent="0.2">
      <c r="A2" t="s">
        <v>258</v>
      </c>
      <c r="B2" s="83"/>
      <c r="C2" s="130">
        <v>17490000</v>
      </c>
      <c r="D2" s="130">
        <v>17490000</v>
      </c>
      <c r="E2" s="135">
        <v>17290000</v>
      </c>
      <c r="F2" s="157">
        <v>17490000</v>
      </c>
      <c r="G2" s="112">
        <v>17290000</v>
      </c>
      <c r="H2" s="154"/>
      <c r="M2" s="149">
        <f>IFERROR(C2-W3Q3FY26!C2,"OOS")</f>
        <v>-500000</v>
      </c>
      <c r="N2" s="147" t="str">
        <f t="shared" ref="N2:N42" si="0">IF(M2=0,"",$A2 &amp; IF(M2&gt;0," tăng "," giảm ") &amp; TEXT(ABS(M2)/1000,"0") &amp; "K = " &amp; TEXT(C2/1000,"#.##0") &amp; "K")</f>
        <v>iPhone 17e 256GB giảm 500K = 17.490K</v>
      </c>
      <c r="O2" s="150">
        <f>IFERROR(D2-W3Q3FY26!D2,"OOS")</f>
        <v>-300000</v>
      </c>
      <c r="P2" s="147" t="str">
        <f t="shared" ref="P2:P42" si="1">IF(O2=0,"",$A2 &amp; IF(O2&gt;0," tăng "," giảm ") &amp; TEXT(ABS(O2)/1000,"0") &amp; "K = " &amp; TEXT(D2/1000,"#.##0") &amp; "K")</f>
        <v>iPhone 17e 256GB giảm 300K = 17.490K</v>
      </c>
      <c r="Q2" s="150">
        <f>IFERROR(E2-W3Q3FY26!E2,"OOS")</f>
        <v>0</v>
      </c>
      <c r="R2" s="147" t="str">
        <f t="shared" ref="R2:R42" si="2">IF(Q2=0,"",$A2 &amp; IF(Q2&gt;0," tăng "," giảm ") &amp; TEXT(ABS(Q2)/1000,"0") &amp; "K = " &amp; TEXT(E2/1000,"#.##0") &amp; "K")</f>
        <v/>
      </c>
      <c r="S2" s="150">
        <f>IFERROR(F2-W3Q3FY26!F2,"OOS")</f>
        <v>0</v>
      </c>
      <c r="T2" s="147" t="str">
        <f t="shared" ref="T2:T42" si="3">IF(S2=0,"",$A2 &amp; IF(S2&gt;0," tăng "," giảm ") &amp; TEXT(ABS(S2)/1000,"0") &amp; "K = " &amp; TEXT(F2/1000,"#.##0") &amp; "K")</f>
        <v/>
      </c>
      <c r="U2" s="150">
        <f>IFERROR(G2-W3Q3FY26!G2,"OOS")</f>
        <v>-200000</v>
      </c>
      <c r="V2" s="147" t="str">
        <f t="shared" ref="V2:V44" si="4">IF(U2=0,"",$A2 &amp; IF(U2&gt;0," tăng "," giảm ") &amp; TEXT(ABS(U2)/1000,"0") &amp; "K = " &amp; TEXT(G2/1000,"#.##0") &amp; "K")</f>
        <v>iPhone 17e 256GB giảm 200K = 17.290K</v>
      </c>
    </row>
    <row r="3" spans="1:22" ht="16" x14ac:dyDescent="0.2">
      <c r="A3" t="s">
        <v>129</v>
      </c>
      <c r="B3" s="83"/>
      <c r="C3" s="128">
        <v>24490000</v>
      </c>
      <c r="D3" s="130">
        <v>24390000</v>
      </c>
      <c r="E3" s="131">
        <v>23590000</v>
      </c>
      <c r="F3" s="161">
        <v>24390000</v>
      </c>
      <c r="G3" s="111">
        <v>24190000</v>
      </c>
      <c r="H3" s="154"/>
      <c r="M3" s="149">
        <f>IFERROR(C3-W3Q3FY26!C3,"OOS")</f>
        <v>0</v>
      </c>
      <c r="N3" s="147" t="str">
        <f t="shared" si="0"/>
        <v/>
      </c>
      <c r="O3" s="150">
        <f>IFERROR(D3-W3Q3FY26!D3,"OOS")</f>
        <v>-100000</v>
      </c>
      <c r="P3" s="147" t="str">
        <f t="shared" si="1"/>
        <v>iPhone 17  256GB giảm 100K = 24.390K</v>
      </c>
      <c r="Q3" s="150">
        <f>IFERROR(E3-W3Q3FY26!E3,"OOS")</f>
        <v>-600000</v>
      </c>
      <c r="R3" s="147" t="str">
        <f t="shared" si="2"/>
        <v>iPhone 17  256GB giảm 600K = 23.590K</v>
      </c>
      <c r="S3" s="150">
        <f>IFERROR(F3-W3Q3FY26!F3,"OOS")</f>
        <v>0</v>
      </c>
      <c r="T3" s="147" t="str">
        <f t="shared" si="3"/>
        <v/>
      </c>
      <c r="U3" s="150">
        <f>IFERROR(G3-W3Q3FY26!G3,"OOS")</f>
        <v>0</v>
      </c>
      <c r="V3" s="147" t="str">
        <f t="shared" si="4"/>
        <v/>
      </c>
    </row>
    <row r="4" spans="1:22" ht="16" x14ac:dyDescent="0.2">
      <c r="A4" t="s">
        <v>130</v>
      </c>
      <c r="B4" s="83"/>
      <c r="C4" s="128">
        <v>22990000</v>
      </c>
      <c r="D4" s="128">
        <v>22990000</v>
      </c>
      <c r="E4" s="131">
        <v>22990000</v>
      </c>
      <c r="F4" s="133">
        <v>22990000</v>
      </c>
      <c r="G4" s="111">
        <v>23490000</v>
      </c>
      <c r="H4" s="154"/>
      <c r="M4" s="149">
        <f>IFERROR(C4-W3Q3FY26!C4,"OOS")</f>
        <v>0</v>
      </c>
      <c r="N4" s="147" t="str">
        <f t="shared" si="0"/>
        <v/>
      </c>
      <c r="O4" s="150">
        <f>IFERROR(D4-W3Q3FY26!D4,"OOS")</f>
        <v>0</v>
      </c>
      <c r="P4" s="147" t="str">
        <f t="shared" si="1"/>
        <v/>
      </c>
      <c r="Q4" s="150">
        <f>IFERROR(E4-W3Q3FY26!E4,"OOS")</f>
        <v>-500000</v>
      </c>
      <c r="R4" s="147" t="str">
        <f t="shared" si="2"/>
        <v>iPhone Air 256G giảm 500K = 22.990K</v>
      </c>
      <c r="S4" s="150">
        <f>IFERROR(F4-W3Q3FY26!F4,"OOS")</f>
        <v>0</v>
      </c>
      <c r="T4" s="147" t="str">
        <f t="shared" si="3"/>
        <v/>
      </c>
      <c r="U4" s="150">
        <f>IFERROR(G4-W3Q3FY26!G4,"OOS")</f>
        <v>0</v>
      </c>
      <c r="V4" s="147" t="str">
        <f t="shared" si="4"/>
        <v/>
      </c>
    </row>
    <row r="5" spans="1:22" ht="16" x14ac:dyDescent="0.2">
      <c r="A5" t="s">
        <v>131</v>
      </c>
      <c r="B5" s="83"/>
      <c r="C5" s="130">
        <v>34790000</v>
      </c>
      <c r="D5" s="130">
        <v>34690000</v>
      </c>
      <c r="E5" s="131">
        <v>33190000</v>
      </c>
      <c r="F5" s="134">
        <v>34690000</v>
      </c>
      <c r="G5" s="111">
        <v>33990000</v>
      </c>
      <c r="H5" s="154"/>
      <c r="M5" s="149">
        <f>IFERROR(C5-W3Q3FY26!C5,"OOS")</f>
        <v>-100000</v>
      </c>
      <c r="N5" s="147" t="str">
        <f t="shared" si="0"/>
        <v>iPhone 17 Pro 256GB giảm 100K = 34.790K</v>
      </c>
      <c r="O5" s="150">
        <f>IFERROR(D5-W3Q3FY26!D5,"OOS")</f>
        <v>-100000</v>
      </c>
      <c r="P5" s="147" t="str">
        <f t="shared" si="1"/>
        <v>iPhone 17 Pro 256GB giảm 100K = 34.690K</v>
      </c>
      <c r="Q5" s="150">
        <f>IFERROR(E5-W3Q3FY26!E5,"OOS")</f>
        <v>0</v>
      </c>
      <c r="R5" s="147" t="str">
        <f t="shared" si="2"/>
        <v/>
      </c>
      <c r="S5" s="150">
        <f>IFERROR(F5-W3Q3FY26!F5,"OOS")</f>
        <v>-100000</v>
      </c>
      <c r="T5" s="147" t="str">
        <f t="shared" si="3"/>
        <v>iPhone 17 Pro 256GB giảm 100K = 34.690K</v>
      </c>
      <c r="U5" s="150">
        <f>IFERROR(G5-W3Q3FY26!G5,"OOS")</f>
        <v>0</v>
      </c>
      <c r="V5" s="147" t="str">
        <f t="shared" si="4"/>
        <v/>
      </c>
    </row>
    <row r="6" spans="1:22" ht="16" x14ac:dyDescent="0.2">
      <c r="A6" t="s">
        <v>132</v>
      </c>
      <c r="B6" s="83"/>
      <c r="C6" s="128">
        <v>36990000</v>
      </c>
      <c r="D6" s="128">
        <v>36990000</v>
      </c>
      <c r="E6" s="135">
        <v>36090000</v>
      </c>
      <c r="F6" s="133">
        <v>36990000</v>
      </c>
      <c r="G6" s="112">
        <v>36890000</v>
      </c>
      <c r="H6" s="154"/>
      <c r="M6" s="149">
        <f>IFERROR(C6-W3Q3FY26!C6,"OOS")</f>
        <v>0</v>
      </c>
      <c r="N6" s="147" t="str">
        <f t="shared" si="0"/>
        <v/>
      </c>
      <c r="O6" s="150">
        <f>IFERROR(D6-W3Q3FY26!D6,"OOS")</f>
        <v>0</v>
      </c>
      <c r="P6" s="147" t="str">
        <f t="shared" si="1"/>
        <v/>
      </c>
      <c r="Q6" s="150">
        <f>IFERROR(E6-W3Q3FY26!E6,"OOS")</f>
        <v>-200000</v>
      </c>
      <c r="R6" s="147" t="str">
        <f t="shared" si="2"/>
        <v>iPhone 17 Pro Max 256GB giảm 200K = 36.090K</v>
      </c>
      <c r="S6" s="150">
        <f>IFERROR(F6-W3Q3FY26!F6,"OOS")</f>
        <v>0</v>
      </c>
      <c r="T6" s="147" t="str">
        <f t="shared" si="3"/>
        <v/>
      </c>
      <c r="U6" s="150">
        <f>IFERROR(G6-W3Q3FY26!G6,"OOS")</f>
        <v>-100000</v>
      </c>
      <c r="V6" s="147" t="str">
        <f t="shared" si="4"/>
        <v>iPhone 17 Pro Max 256GB giảm 100K = 36.890K</v>
      </c>
    </row>
    <row r="7" spans="1:22" ht="16" x14ac:dyDescent="0.2">
      <c r="A7" t="s">
        <v>133</v>
      </c>
      <c r="B7" s="83"/>
      <c r="C7" s="128">
        <v>15990000</v>
      </c>
      <c r="D7" s="141">
        <v>14990000</v>
      </c>
      <c r="E7" s="135">
        <v>11990000</v>
      </c>
      <c r="F7" s="137">
        <v>11990000</v>
      </c>
      <c r="G7" s="111">
        <v>15190000</v>
      </c>
      <c r="H7" s="154"/>
      <c r="M7" s="149">
        <f>IFERROR(C7-W3Q3FY26!C7,"OOS")</f>
        <v>0</v>
      </c>
      <c r="N7" s="147" t="str">
        <f t="shared" si="0"/>
        <v/>
      </c>
      <c r="O7" s="150">
        <f>IFERROR(D7-W3Q3FY26!D7,"OOS")</f>
        <v>-1700000</v>
      </c>
      <c r="P7" s="147" t="str">
        <f t="shared" si="1"/>
        <v>iPhone 16e  128GB giảm 1700K = 14.990K</v>
      </c>
      <c r="Q7" s="150">
        <f>IFERROR(E7-W3Q3FY26!E7,"OOS")</f>
        <v>0</v>
      </c>
      <c r="R7" s="147" t="str">
        <f t="shared" si="2"/>
        <v/>
      </c>
      <c r="S7" s="150">
        <f>IFERROR(F7-W3Q3FY26!F7,"OOS")</f>
        <v>0</v>
      </c>
      <c r="T7" s="147" t="str">
        <f t="shared" si="3"/>
        <v/>
      </c>
      <c r="U7" s="150">
        <f>IFERROR(G7-W3Q3FY26!G7,"OOS")</f>
        <v>0</v>
      </c>
      <c r="V7" s="147" t="str">
        <f t="shared" si="4"/>
        <v/>
      </c>
    </row>
    <row r="8" spans="1:22" ht="16" x14ac:dyDescent="0.2">
      <c r="A8" t="s">
        <v>246</v>
      </c>
      <c r="B8" s="71"/>
      <c r="C8" s="139">
        <v>19990000</v>
      </c>
      <c r="D8" s="139">
        <v>19990000</v>
      </c>
      <c r="E8" s="140">
        <v>20490000</v>
      </c>
      <c r="F8" s="133">
        <v>19990000</v>
      </c>
      <c r="G8" s="112">
        <v>20490000</v>
      </c>
      <c r="H8" s="154"/>
      <c r="M8" s="149">
        <f>IFERROR(C8-W3Q3FY26!C8,"OOS")</f>
        <v>0</v>
      </c>
      <c r="N8" s="147" t="str">
        <f t="shared" si="0"/>
        <v/>
      </c>
      <c r="O8" s="150">
        <f>IFERROR(D8-W3Q3FY26!D8,"OOS")</f>
        <v>0</v>
      </c>
      <c r="P8" s="147" t="str">
        <f t="shared" si="1"/>
        <v/>
      </c>
      <c r="Q8" s="150">
        <f>IFERROR(E8-W3Q3FY26!E8,"OOS")</f>
        <v>0</v>
      </c>
      <c r="R8" s="147" t="str">
        <f t="shared" si="2"/>
        <v/>
      </c>
      <c r="S8" s="150">
        <f>IFERROR(F8-W3Q3FY26!F8,"OOS")</f>
        <v>0</v>
      </c>
      <c r="T8" s="147" t="str">
        <f t="shared" si="3"/>
        <v/>
      </c>
      <c r="U8" s="150">
        <f>IFERROR(G8-W3Q3FY26!G8,"OOS")</f>
        <v>-300000</v>
      </c>
      <c r="V8" s="147" t="str">
        <f t="shared" si="4"/>
        <v>iPhone 16 128GB giảm 300K = 20.490K</v>
      </c>
    </row>
    <row r="9" spans="1:22" ht="16" x14ac:dyDescent="0.2">
      <c r="A9" t="s">
        <v>135</v>
      </c>
      <c r="B9" s="3"/>
      <c r="C9" s="136">
        <v>23990000</v>
      </c>
      <c r="D9" s="141">
        <v>23490000</v>
      </c>
      <c r="E9" s="140">
        <v>23990000</v>
      </c>
      <c r="F9" s="133">
        <v>23990000</v>
      </c>
      <c r="G9" s="112">
        <v>24390000</v>
      </c>
      <c r="H9" s="154"/>
      <c r="M9" s="149">
        <f>IFERROR(C9-W3Q3FY26!C9,"OOS")</f>
        <v>0</v>
      </c>
      <c r="N9" s="147" t="str">
        <f t="shared" si="0"/>
        <v/>
      </c>
      <c r="O9" s="150">
        <f>IFERROR(D9-W3Q3FY26!D9,"OOS")</f>
        <v>-500000</v>
      </c>
      <c r="P9" s="147" t="str">
        <f t="shared" si="1"/>
        <v>iPhone 16  Plus 128GB giảm 500K = 23.490K</v>
      </c>
      <c r="Q9" s="150">
        <f>IFERROR(E9-W3Q3FY26!E9,"OOS")</f>
        <v>0</v>
      </c>
      <c r="R9" s="147" t="str">
        <f t="shared" si="2"/>
        <v/>
      </c>
      <c r="S9" s="150">
        <f>IFERROR(F9-W3Q3FY26!F9,"OOS")</f>
        <v>0</v>
      </c>
      <c r="T9" s="147" t="str">
        <f t="shared" si="3"/>
        <v/>
      </c>
      <c r="U9" s="150">
        <f>IFERROR(G9-W3Q3FY26!G9,"OOS")</f>
        <v>400000</v>
      </c>
      <c r="V9" s="147" t="str">
        <f t="shared" si="4"/>
        <v>iPhone 16  Plus 128GB tăng 400K = 24.390K</v>
      </c>
    </row>
    <row r="10" spans="1:22" ht="16" x14ac:dyDescent="0.2">
      <c r="A10" t="s">
        <v>247</v>
      </c>
      <c r="B10" s="25"/>
      <c r="C10" s="136" t="s">
        <v>31</v>
      </c>
      <c r="D10" s="111">
        <v>25590000</v>
      </c>
      <c r="E10" s="113" t="s">
        <v>31</v>
      </c>
      <c r="F10" s="134">
        <v>24490000</v>
      </c>
      <c r="G10" s="111" t="s">
        <v>31</v>
      </c>
      <c r="H10" s="154"/>
      <c r="M10" s="149" t="str">
        <f>IFERROR(C10-W3Q3FY26!C10,"OOS")</f>
        <v>OOS</v>
      </c>
      <c r="N10" s="147" t="e">
        <f t="shared" si="0"/>
        <v>#VALUE!</v>
      </c>
      <c r="O10" s="150">
        <f>IFERROR(D10-W3Q3FY26!D10,"OOS")</f>
        <v>0</v>
      </c>
      <c r="P10" s="147" t="str">
        <f t="shared" si="1"/>
        <v/>
      </c>
      <c r="Q10" s="150" t="str">
        <f>IFERROR(E10-W3Q3FY26!E10,"OOS")</f>
        <v>OOS</v>
      </c>
      <c r="R10" s="147" t="e">
        <f t="shared" si="2"/>
        <v>#VALUE!</v>
      </c>
      <c r="S10" s="150">
        <f>IFERROR(F10-W3Q3FY26!F10,"OOS")</f>
        <v>-500000</v>
      </c>
      <c r="T10" s="147" t="str">
        <f t="shared" si="3"/>
        <v>iPhone 16 Pro 128GB giảm 500K = 24.490K</v>
      </c>
      <c r="U10" s="150" t="str">
        <f>IFERROR(G10-W3Q3FY26!G10,"OOS")</f>
        <v>OOS</v>
      </c>
      <c r="V10" s="147" t="e">
        <f t="shared" si="4"/>
        <v>#VALUE!</v>
      </c>
    </row>
    <row r="11" spans="1:22" ht="16" x14ac:dyDescent="0.2">
      <c r="A11" t="s">
        <v>137</v>
      </c>
      <c r="B11" s="3"/>
      <c r="C11" s="136" t="s">
        <v>31</v>
      </c>
      <c r="D11" s="113" t="s">
        <v>31</v>
      </c>
      <c r="E11" s="113" t="s">
        <v>31</v>
      </c>
      <c r="F11" s="133">
        <v>30990000</v>
      </c>
      <c r="G11" s="111" t="s">
        <v>31</v>
      </c>
      <c r="H11" s="154"/>
      <c r="M11" s="149" t="str">
        <f>IFERROR(C11-W3Q3FY26!C11,"OOS")</f>
        <v>OOS</v>
      </c>
      <c r="N11" s="147" t="e">
        <f>IF(M11=0,"",$A11 &amp; IF(M11&gt;0," tăng "," giảm ") &amp; TEXT(ABS(M11)/1000,"0") &amp; "K = " &amp; TEXT(C11/1000,"#.##0") &amp; "K")</f>
        <v>#VALUE!</v>
      </c>
      <c r="O11" s="150" t="str">
        <f>IFERROR(D11-W3Q3FY26!D11,"OOS")</f>
        <v>OOS</v>
      </c>
      <c r="P11" s="147" t="e">
        <f t="shared" si="1"/>
        <v>#VALUE!</v>
      </c>
      <c r="Q11" s="150" t="str">
        <f>IFERROR(E11-W3Q3FY26!E11,"OOS")</f>
        <v>OOS</v>
      </c>
      <c r="R11" s="147" t="e">
        <f t="shared" si="2"/>
        <v>#VALUE!</v>
      </c>
      <c r="S11" s="150">
        <f>IFERROR(F11-W3Q3FY26!F11,"OOS")</f>
        <v>0</v>
      </c>
      <c r="T11" s="147" t="str">
        <f t="shared" si="3"/>
        <v/>
      </c>
      <c r="U11" s="150" t="str">
        <f>IFERROR(G11-W3Q3FY26!G11,"OOS")</f>
        <v>OOS</v>
      </c>
      <c r="V11" s="147" t="e">
        <f t="shared" si="4"/>
        <v>#VALUE!</v>
      </c>
    </row>
    <row r="12" spans="1:22" ht="16" x14ac:dyDescent="0.2">
      <c r="A12" t="s">
        <v>102</v>
      </c>
      <c r="B12" s="25"/>
      <c r="C12" s="136">
        <v>17590000</v>
      </c>
      <c r="D12" s="141">
        <v>17490000</v>
      </c>
      <c r="E12" s="155">
        <v>17190000</v>
      </c>
      <c r="F12" s="133">
        <v>17590000</v>
      </c>
      <c r="G12" s="112">
        <v>17490000</v>
      </c>
      <c r="H12" s="154"/>
      <c r="M12" s="149">
        <f>IFERROR(C12-W3Q3FY26!C12,"OOS")</f>
        <v>0</v>
      </c>
      <c r="N12" s="147" t="str">
        <f t="shared" si="0"/>
        <v/>
      </c>
      <c r="O12" s="150">
        <f>IFERROR(D12-W3Q3FY26!D12,"OOS")</f>
        <v>-100000</v>
      </c>
      <c r="P12" s="147" t="str">
        <f t="shared" si="1"/>
        <v>iPhone 15  128GB giảm 100K = 17.490K</v>
      </c>
      <c r="Q12" s="150">
        <f>IFERROR(E12-W3Q3FY26!E12,"OOS")</f>
        <v>-500000</v>
      </c>
      <c r="R12" s="147" t="str">
        <f t="shared" si="2"/>
        <v>iPhone 15  128GB giảm 500K = 17.190K</v>
      </c>
      <c r="S12" s="150">
        <f>IFERROR(F12-W3Q3FY26!F12,"OOS")</f>
        <v>0</v>
      </c>
      <c r="T12" s="147" t="str">
        <f t="shared" si="3"/>
        <v/>
      </c>
      <c r="U12" s="150">
        <f>IFERROR(G12-W3Q3FY26!G12,"OOS")</f>
        <v>-200000</v>
      </c>
      <c r="V12" s="147" t="str">
        <f t="shared" si="4"/>
        <v>iPhone 15  128GB giảm 200K = 17.490K</v>
      </c>
    </row>
    <row r="13" spans="1:22" ht="16" x14ac:dyDescent="0.2">
      <c r="A13" t="s">
        <v>103</v>
      </c>
      <c r="B13" s="25"/>
      <c r="C13" s="136">
        <v>17990000</v>
      </c>
      <c r="D13" s="136" t="s">
        <v>31</v>
      </c>
      <c r="E13" s="131" t="s">
        <v>31</v>
      </c>
      <c r="F13" s="133">
        <v>17690000</v>
      </c>
      <c r="G13" s="111" t="s">
        <v>31</v>
      </c>
      <c r="H13" s="154"/>
      <c r="M13" s="149">
        <f>IFERROR(C13-W3Q3FY26!C13,"OOS")</f>
        <v>0</v>
      </c>
      <c r="N13" s="147" t="str">
        <f t="shared" si="0"/>
        <v/>
      </c>
      <c r="O13" s="150" t="str">
        <f>IFERROR(D13-W3Q3FY26!D13,"OOS")</f>
        <v>OOS</v>
      </c>
      <c r="P13" s="147" t="e">
        <f t="shared" si="1"/>
        <v>#VALUE!</v>
      </c>
      <c r="Q13" s="150" t="str">
        <f>IFERROR(E13-W3Q3FY26!E13,"OOS")</f>
        <v>OOS</v>
      </c>
      <c r="R13" s="147" t="e">
        <f t="shared" si="2"/>
        <v>#VALUE!</v>
      </c>
      <c r="S13" s="150">
        <f>IFERROR(F13-W3Q3FY26!F13,"OOS")</f>
        <v>0</v>
      </c>
      <c r="T13" s="147" t="str">
        <f t="shared" si="3"/>
        <v/>
      </c>
      <c r="U13" s="150" t="str">
        <f>IFERROR(G13-W3Q3FY26!G13,"OOS")</f>
        <v>OOS</v>
      </c>
      <c r="V13" s="147" t="e">
        <f t="shared" si="4"/>
        <v>#VALUE!</v>
      </c>
    </row>
    <row r="14" spans="1:22" ht="16" x14ac:dyDescent="0.2">
      <c r="A14" t="s">
        <v>40</v>
      </c>
      <c r="B14" s="25"/>
      <c r="C14" s="136">
        <v>13990000</v>
      </c>
      <c r="D14" s="141">
        <v>13490000</v>
      </c>
      <c r="E14" s="131">
        <v>13790000</v>
      </c>
      <c r="F14" s="133">
        <v>13990000</v>
      </c>
      <c r="G14" s="111">
        <v>12990000</v>
      </c>
      <c r="H14" s="154"/>
      <c r="M14" s="149">
        <f>IFERROR(C14-W3Q3FY26!C14,"OOS")</f>
        <v>0</v>
      </c>
      <c r="N14" s="147" t="str">
        <f t="shared" si="0"/>
        <v/>
      </c>
      <c r="O14" s="150">
        <f>IFERROR(D14-W3Q3FY26!D14,"OOS")</f>
        <v>-500000</v>
      </c>
      <c r="P14" s="147" t="str">
        <f t="shared" si="1"/>
        <v>iPhone 14 128GB giảm 500K = 13.490K</v>
      </c>
      <c r="Q14" s="150">
        <f>IFERROR(E14-W3Q3FY26!E14,"OOS")</f>
        <v>0</v>
      </c>
      <c r="R14" s="147" t="str">
        <f t="shared" si="2"/>
        <v/>
      </c>
      <c r="S14" s="150">
        <f>IFERROR(F14-W3Q3FY26!F14,"OOS")</f>
        <v>0</v>
      </c>
      <c r="T14" s="147" t="str">
        <f t="shared" si="3"/>
        <v/>
      </c>
      <c r="U14" s="150">
        <f>IFERROR(G14-W3Q3FY26!G14,"OOS")</f>
        <v>0</v>
      </c>
      <c r="V14" s="147" t="str">
        <f t="shared" si="4"/>
        <v/>
      </c>
    </row>
    <row r="15" spans="1:22" ht="16" x14ac:dyDescent="0.2">
      <c r="A15" t="s">
        <v>37</v>
      </c>
      <c r="B15" s="3"/>
      <c r="C15" s="136">
        <v>11990000</v>
      </c>
      <c r="D15" s="136">
        <v>11990000</v>
      </c>
      <c r="E15" s="140">
        <v>12090000</v>
      </c>
      <c r="F15" s="133">
        <v>11990000</v>
      </c>
      <c r="G15" s="111">
        <v>11890000</v>
      </c>
      <c r="H15" s="154"/>
      <c r="M15" s="149">
        <f>IFERROR(C15-W3Q3FY26!C15,"OOS")</f>
        <v>0</v>
      </c>
      <c r="N15" s="147" t="str">
        <f t="shared" si="0"/>
        <v/>
      </c>
      <c r="O15" s="150">
        <f>IFERROR(D15-W3Q3FY26!D15,"OOS")</f>
        <v>0</v>
      </c>
      <c r="P15" s="147" t="str">
        <f t="shared" si="1"/>
        <v/>
      </c>
      <c r="Q15" s="150">
        <f>IFERROR(E15-W3Q3FY26!E15,"OOS")</f>
        <v>0</v>
      </c>
      <c r="R15" s="147" t="str">
        <f t="shared" si="2"/>
        <v/>
      </c>
      <c r="S15" s="150">
        <f>IFERROR(F15-W3Q3FY26!F15,"OOS")</f>
        <v>0</v>
      </c>
      <c r="T15" s="147" t="str">
        <f t="shared" si="3"/>
        <v/>
      </c>
      <c r="U15" s="150">
        <f>IFERROR(G15-W3Q3FY26!G15,"OOS")</f>
        <v>0</v>
      </c>
      <c r="V15" s="147" t="str">
        <f t="shared" si="4"/>
        <v/>
      </c>
    </row>
    <row r="16" spans="1:22" ht="16" x14ac:dyDescent="0.2">
      <c r="A16" t="s">
        <v>138</v>
      </c>
      <c r="B16" s="25"/>
      <c r="C16" s="141">
        <v>12890000</v>
      </c>
      <c r="D16" s="141">
        <v>13490000</v>
      </c>
      <c r="E16" s="140">
        <v>13090000</v>
      </c>
      <c r="F16" s="134">
        <v>12890000</v>
      </c>
      <c r="G16" s="111">
        <v>13090000</v>
      </c>
      <c r="H16" s="154"/>
      <c r="M16" s="149">
        <f>IFERROR(C16-W3Q3FY26!C16,"OOS")</f>
        <v>-200000</v>
      </c>
      <c r="N16" s="147" t="str">
        <f t="shared" si="0"/>
        <v>iPad Mini 7 128GB Wifi giảm 200K = 12.890K</v>
      </c>
      <c r="O16" s="150">
        <f>IFERROR(D16-W3Q3FY26!D16,"OOS")</f>
        <v>0</v>
      </c>
      <c r="P16" s="147" t="str">
        <f t="shared" si="1"/>
        <v/>
      </c>
      <c r="Q16" s="150">
        <f>IFERROR(E16-W3Q3FY26!E16,"OOS")</f>
        <v>-200000</v>
      </c>
      <c r="R16" s="147" t="str">
        <f t="shared" si="2"/>
        <v>iPad Mini 7 128GB Wifi giảm 200K = 13.090K</v>
      </c>
      <c r="S16" s="150">
        <f>IFERROR(F16-W3Q3FY26!F16,"OOS")</f>
        <v>-200000</v>
      </c>
      <c r="T16" s="147" t="str">
        <f t="shared" si="3"/>
        <v>iPad Mini 7 128GB Wifi giảm 200K = 12.890K</v>
      </c>
      <c r="U16" s="150">
        <f>IFERROR(G16-W3Q3FY26!G16,"OOS")</f>
        <v>0</v>
      </c>
      <c r="V16" s="147" t="str">
        <f t="shared" si="4"/>
        <v/>
      </c>
    </row>
    <row r="17" spans="1:25" ht="16" x14ac:dyDescent="0.2">
      <c r="A17" t="s">
        <v>139</v>
      </c>
      <c r="B17" s="3"/>
      <c r="C17" s="141">
        <v>9290000</v>
      </c>
      <c r="D17" s="136">
        <v>9290000</v>
      </c>
      <c r="E17" s="155">
        <v>9190000</v>
      </c>
      <c r="F17" s="134">
        <v>9290000</v>
      </c>
      <c r="G17" s="112">
        <v>9290000</v>
      </c>
      <c r="H17" s="154"/>
      <c r="M17" s="149">
        <f>IFERROR(C17-W3Q3FY26!C17,"OOS")</f>
        <v>0</v>
      </c>
      <c r="N17" s="147" t="str">
        <f t="shared" si="0"/>
        <v/>
      </c>
      <c r="O17" s="150">
        <f>IFERROR(D17-W3Q3FY26!D17,"OOS")</f>
        <v>0</v>
      </c>
      <c r="P17" s="147" t="str">
        <f t="shared" si="1"/>
        <v/>
      </c>
      <c r="Q17" s="150">
        <f>IFERROR(E17-W3Q3FY26!E17,"OOS")</f>
        <v>0</v>
      </c>
      <c r="R17" s="147" t="str">
        <f t="shared" si="2"/>
        <v/>
      </c>
      <c r="S17" s="150">
        <f>IFERROR(F17-W3Q3FY26!F17,"OOS")</f>
        <v>-100000</v>
      </c>
      <c r="T17" s="147" t="str">
        <f t="shared" si="3"/>
        <v>iPad Gen 11th  128GB Wifi giảm 100K = 9.290K</v>
      </c>
      <c r="U17" s="150">
        <f>IFERROR(G17-W3Q3FY26!G17,"OOS")</f>
        <v>-100000</v>
      </c>
      <c r="V17" s="147" t="str">
        <f t="shared" si="4"/>
        <v>iPad Gen 11th  128GB Wifi giảm 100K = 9.290K</v>
      </c>
      <c r="W17" t="s">
        <v>140</v>
      </c>
      <c r="X17" t="s">
        <v>147</v>
      </c>
      <c r="Y17" s="35" t="b">
        <v>0</v>
      </c>
    </row>
    <row r="18" spans="1:25" ht="16" x14ac:dyDescent="0.2">
      <c r="A18" t="s">
        <v>142</v>
      </c>
      <c r="B18" s="3"/>
      <c r="C18" s="141">
        <v>14990000</v>
      </c>
      <c r="D18" s="141">
        <v>14990000</v>
      </c>
      <c r="E18" s="155">
        <v>14290000</v>
      </c>
      <c r="F18" s="133">
        <v>15190000</v>
      </c>
      <c r="G18" s="111" t="s">
        <v>31</v>
      </c>
      <c r="H18" s="154"/>
      <c r="M18" s="149">
        <f>IFERROR(C18-W3Q3FY26!C18,"OOS")</f>
        <v>-200000</v>
      </c>
      <c r="N18" s="147" t="str">
        <f t="shared" si="0"/>
        <v>iPad Air M3  11" 128 GB Wifi giảm 200K = 14.990K</v>
      </c>
      <c r="O18" s="150">
        <f>IFERROR(D18-W3Q3FY26!D18,"OOS")</f>
        <v>-200000</v>
      </c>
      <c r="P18" s="147" t="str">
        <f t="shared" si="1"/>
        <v>iPad Air M3  11" 128 GB Wifi giảm 200K = 14.990K</v>
      </c>
      <c r="Q18" s="150">
        <f>IFERROR(E18-W3Q3FY26!E18,"OOS")</f>
        <v>0</v>
      </c>
      <c r="R18" s="147" t="str">
        <f t="shared" si="2"/>
        <v/>
      </c>
      <c r="S18" s="150">
        <f>IFERROR(F18-W3Q3FY26!F18,"OOS")</f>
        <v>0</v>
      </c>
      <c r="T18" s="147" t="str">
        <f t="shared" si="3"/>
        <v/>
      </c>
      <c r="U18" s="150" t="str">
        <f>IFERROR(G18-W3Q3FY26!G18,"OOS")</f>
        <v>OOS</v>
      </c>
      <c r="V18" s="147" t="e">
        <f t="shared" si="4"/>
        <v>#VALUE!</v>
      </c>
      <c r="W18" t="s">
        <v>2</v>
      </c>
      <c r="X18" t="s">
        <v>143</v>
      </c>
      <c r="Y18" s="35" t="b">
        <v>1</v>
      </c>
    </row>
    <row r="19" spans="1:25" ht="16" x14ac:dyDescent="0.2">
      <c r="A19" t="s">
        <v>262</v>
      </c>
      <c r="B19" s="3"/>
      <c r="C19" s="136">
        <v>16690000</v>
      </c>
      <c r="D19" s="136">
        <v>16490000</v>
      </c>
      <c r="E19" s="155">
        <v>15790000</v>
      </c>
      <c r="F19" s="112">
        <v>16390000</v>
      </c>
      <c r="G19" s="112">
        <v>16390000</v>
      </c>
      <c r="H19" s="154"/>
      <c r="M19" s="149">
        <f>IFERROR(C19-W3Q3FY26!C19,"OOS")</f>
        <v>0</v>
      </c>
      <c r="N19" s="147"/>
      <c r="O19" s="150">
        <f>IFERROR(D19-W3Q3FY26!D19,"OOS")</f>
        <v>-200000</v>
      </c>
      <c r="P19" s="147" t="str">
        <f>IF(O19=0,"",$A19 &amp; IF(O19&gt;0," tăng "," giảm ") &amp; TEXT(ABS(O19)/1000,"0") &amp; "K = " &amp; TEXT(D19/1000,"#.##0") &amp; "K")</f>
        <v>iPad Air M4  11" 128 GB Wifi giảm 200K = 16.490K</v>
      </c>
      <c r="Q19" s="150">
        <f>IFERROR(E19-W3Q3FY26!E19,"OOS")</f>
        <v>0</v>
      </c>
      <c r="R19" s="147" t="str">
        <f>IF(Q19=0,"",$A19 &amp; IF(Q19&gt;0," tăng "," giảm ") &amp; TEXT(ABS(Q19)/1000,"0") &amp; "K = " &amp; TEXT(E19/1000,"#.##0") &amp; "K")</f>
        <v/>
      </c>
      <c r="S19" s="150">
        <f>IFERROR(F19-W3Q3FY26!F19,"OOS")</f>
        <v>-300000</v>
      </c>
      <c r="T19" s="147"/>
      <c r="U19" s="150">
        <f>IFERROR(G19-W3Q3FY26!G19,"OOS")</f>
        <v>-100000</v>
      </c>
      <c r="V19" s="147" t="str">
        <f t="shared" si="4"/>
        <v>iPad Air M4  11" 128 GB Wifi giảm 100K = 16.390K</v>
      </c>
      <c r="W19" t="s">
        <v>6</v>
      </c>
      <c r="X19" t="s">
        <v>145</v>
      </c>
      <c r="Y19" s="35" t="b">
        <v>1</v>
      </c>
    </row>
    <row r="20" spans="1:25" ht="16" x14ac:dyDescent="0.2">
      <c r="A20" t="s">
        <v>144</v>
      </c>
      <c r="B20" s="25"/>
      <c r="C20" s="136">
        <v>19890000</v>
      </c>
      <c r="D20" s="136">
        <v>19990000</v>
      </c>
      <c r="E20" s="155">
        <v>19190000</v>
      </c>
      <c r="F20" s="133">
        <v>18990000</v>
      </c>
      <c r="G20" s="111" t="s">
        <v>31</v>
      </c>
      <c r="H20" s="154"/>
      <c r="M20" s="149">
        <f>IFERROR(C20-W3Q3FY26!C20,"OOS")</f>
        <v>0</v>
      </c>
      <c r="N20" s="147" t="str">
        <f t="shared" si="0"/>
        <v/>
      </c>
      <c r="O20" s="150">
        <f>IFERROR(D20-W3Q3FY26!D20,"OOS")</f>
        <v>0</v>
      </c>
      <c r="P20" s="147" t="str">
        <f t="shared" si="1"/>
        <v/>
      </c>
      <c r="Q20" s="150">
        <f>IFERROR(E20-W3Q3FY26!E20,"OOS")</f>
        <v>0</v>
      </c>
      <c r="R20" s="147" t="str">
        <f t="shared" si="2"/>
        <v/>
      </c>
      <c r="S20" s="150">
        <f>IFERROR(F20-W3Q3FY26!F20,"OOS")</f>
        <v>0</v>
      </c>
      <c r="T20" s="147" t="str">
        <f t="shared" si="3"/>
        <v/>
      </c>
      <c r="U20" s="150" t="str">
        <f>IFERROR(G20-W3Q3FY26!G20,"OOS")</f>
        <v>OOS</v>
      </c>
      <c r="V20" s="147" t="e">
        <f t="shared" si="4"/>
        <v>#VALUE!</v>
      </c>
      <c r="W20" t="s">
        <v>3</v>
      </c>
      <c r="X20" t="s">
        <v>141</v>
      </c>
      <c r="Y20" s="35" t="b">
        <v>0</v>
      </c>
    </row>
    <row r="21" spans="1:25" ht="16" x14ac:dyDescent="0.2">
      <c r="A21" t="s">
        <v>263</v>
      </c>
      <c r="B21" s="25"/>
      <c r="C21" s="136">
        <v>22090000</v>
      </c>
      <c r="D21" s="136">
        <v>21990000</v>
      </c>
      <c r="E21" s="162">
        <v>21290000</v>
      </c>
      <c r="F21" s="136">
        <v>22090000</v>
      </c>
      <c r="G21" s="111"/>
      <c r="H21" s="154"/>
      <c r="M21" s="149"/>
      <c r="N21" s="147"/>
      <c r="O21" s="150"/>
      <c r="P21" s="147" t="str">
        <f>IF(O21=0,"",$A21 &amp; IF(O21&gt;0," tăng "," giảm ") &amp; TEXT(ABS(O21)/1000,"0") &amp; "K = " &amp; TEXT(D21/1000,"#.##0") &amp; "K")</f>
        <v/>
      </c>
      <c r="Q21" s="150"/>
      <c r="R21" s="147" t="str">
        <f>IF(Q21=0,"",$A21 &amp; IF(Q21&gt;0," tăng "," giảm ") &amp; TEXT(ABS(Q21)/1000,"0") &amp; "K = " &amp; TEXT(E21/1000,"#.##0") &amp; "K")</f>
        <v/>
      </c>
      <c r="S21" s="150"/>
      <c r="T21" s="147"/>
      <c r="U21" s="150"/>
      <c r="V21" s="147"/>
      <c r="Y21" s="35"/>
    </row>
    <row r="22" spans="1:25" ht="16" x14ac:dyDescent="0.2">
      <c r="A22" t="s">
        <v>151</v>
      </c>
      <c r="B22" s="3"/>
      <c r="C22" s="136">
        <v>28190000</v>
      </c>
      <c r="D22" s="136">
        <v>28190000</v>
      </c>
      <c r="E22" s="124">
        <v>28490000</v>
      </c>
      <c r="F22" s="133">
        <v>28190000</v>
      </c>
      <c r="G22" s="112">
        <v>28190000</v>
      </c>
      <c r="H22" s="154"/>
      <c r="M22" s="149">
        <f>IFERROR(C22-W3Q3FY26!C21,"OOS")</f>
        <v>0</v>
      </c>
      <c r="N22" s="147" t="str">
        <f t="shared" si="0"/>
        <v/>
      </c>
      <c r="O22" s="150">
        <f>IFERROR(D22-W3Q3FY26!D21,"OOS")</f>
        <v>0</v>
      </c>
      <c r="P22" s="147" t="str">
        <f t="shared" si="1"/>
        <v/>
      </c>
      <c r="Q22" s="150">
        <f>IFERROR(E22-W3Q3FY26!E21,"OOS")</f>
        <v>0</v>
      </c>
      <c r="R22" s="147" t="str">
        <f t="shared" si="2"/>
        <v/>
      </c>
      <c r="S22" s="150">
        <f>IFERROR(F22-W3Q3FY26!F21,"OOS")</f>
        <v>0</v>
      </c>
      <c r="T22" s="147" t="str">
        <f t="shared" si="3"/>
        <v/>
      </c>
      <c r="U22" s="150">
        <f>IFERROR(G22-W3Q3FY26!G21,"OOS")</f>
        <v>-300000</v>
      </c>
      <c r="V22" s="147" t="str">
        <f t="shared" si="4"/>
        <v>iPad Pro M5 11” 256GB Wifi giảm 300K = 28.190K</v>
      </c>
      <c r="W22" t="s">
        <v>149</v>
      </c>
      <c r="X22" t="s">
        <v>150</v>
      </c>
      <c r="Y22" s="35" t="b">
        <v>1</v>
      </c>
    </row>
    <row r="23" spans="1:25" ht="16" x14ac:dyDescent="0.2">
      <c r="A23" t="s">
        <v>152</v>
      </c>
      <c r="B23" s="3"/>
      <c r="C23" s="141">
        <v>38890000</v>
      </c>
      <c r="D23" s="142">
        <v>38990000</v>
      </c>
      <c r="E23" s="113">
        <v>37990000</v>
      </c>
      <c r="F23" s="133">
        <v>38890000</v>
      </c>
      <c r="G23" s="111">
        <v>38990000</v>
      </c>
      <c r="H23" s="154"/>
      <c r="M23" s="149">
        <f>IFERROR(C23-W3Q3FY26!C22,"OOS")</f>
        <v>200000</v>
      </c>
      <c r="N23" s="147" t="str">
        <f t="shared" si="0"/>
        <v>iPad Pro M5 13” 256GB Wifi tăng 200K = 38.890K</v>
      </c>
      <c r="O23" s="150">
        <f>IFERROR(D23-W3Q3FY26!D22,"OOS")</f>
        <v>0</v>
      </c>
      <c r="P23" s="147" t="str">
        <f t="shared" si="1"/>
        <v/>
      </c>
      <c r="Q23" s="150">
        <f>IFERROR(E23-W3Q3FY26!E22,"OOS")</f>
        <v>0</v>
      </c>
      <c r="R23" s="147" t="str">
        <f t="shared" si="2"/>
        <v/>
      </c>
      <c r="S23" s="150">
        <f>IFERROR(F23-W3Q3FY26!F22,"OOS")</f>
        <v>0</v>
      </c>
      <c r="T23" s="147" t="str">
        <f t="shared" si="3"/>
        <v/>
      </c>
      <c r="U23" s="150">
        <f>IFERROR(G23-W3Q3FY26!G22,"OOS")</f>
        <v>0</v>
      </c>
      <c r="V23" s="147" t="str">
        <f t="shared" si="4"/>
        <v/>
      </c>
    </row>
    <row r="24" spans="1:25" ht="16" x14ac:dyDescent="0.2">
      <c r="A24" t="s">
        <v>153</v>
      </c>
      <c r="B24" s="25"/>
      <c r="C24" s="141">
        <v>6390000</v>
      </c>
      <c r="D24" s="141">
        <v>6290000</v>
      </c>
      <c r="E24" s="140">
        <v>6190000</v>
      </c>
      <c r="F24" s="134">
        <v>6390000</v>
      </c>
      <c r="G24" s="112">
        <v>6290000</v>
      </c>
      <c r="H24" s="154"/>
      <c r="M24" s="149">
        <f>IFERROR(C24-W3Q3FY26!C23,"OOS")</f>
        <v>-400000</v>
      </c>
      <c r="N24" s="147" t="str">
        <f t="shared" si="0"/>
        <v>AW SE 3 (40mm GPS) giảm 400K = 6.390K</v>
      </c>
      <c r="O24" s="150">
        <f>IFERROR(D24-W3Q3FY26!D23,"OOS")</f>
        <v>-500000</v>
      </c>
      <c r="P24" s="147" t="str">
        <f t="shared" si="1"/>
        <v>AW SE 3 (40mm GPS) giảm 500K = 6.290K</v>
      </c>
      <c r="Q24" s="150">
        <f>IFERROR(E24-W3Q3FY26!E23,"OOS")</f>
        <v>200000</v>
      </c>
      <c r="R24" s="147" t="str">
        <f t="shared" si="2"/>
        <v>AW SE 3 (40mm GPS) tăng 200K = 6.190K</v>
      </c>
      <c r="S24" s="150">
        <f>IFERROR(F24-W3Q3FY26!F23,"OOS")</f>
        <v>-400000</v>
      </c>
      <c r="T24" s="147" t="str">
        <f t="shared" si="3"/>
        <v>AW SE 3 (40mm GPS) giảm 400K = 6.390K</v>
      </c>
      <c r="U24" s="150">
        <f>IFERROR(G24-W3Q3FY26!G23,"OOS")</f>
        <v>-200000</v>
      </c>
      <c r="V24" s="147" t="str">
        <f t="shared" si="4"/>
        <v>AW SE 3 (40mm GPS) giảm 200K = 6.290K</v>
      </c>
    </row>
    <row r="25" spans="1:25" ht="16" x14ac:dyDescent="0.2">
      <c r="A25" t="s">
        <v>154</v>
      </c>
      <c r="B25" s="25"/>
      <c r="C25" s="141">
        <v>7990000</v>
      </c>
      <c r="D25" s="141">
        <v>7690000</v>
      </c>
      <c r="E25" s="155">
        <v>7790000</v>
      </c>
      <c r="F25" s="134">
        <v>7990000</v>
      </c>
      <c r="G25" s="112">
        <v>7790000</v>
      </c>
      <c r="H25" s="154"/>
      <c r="M25" s="149">
        <f>IFERROR(C25-W3Q3FY26!C24,"OOS")</f>
        <v>-400000</v>
      </c>
      <c r="N25" s="147" t="str">
        <f t="shared" si="0"/>
        <v>AW SE 3 (40mm LTE) giảm 400K = 7.990K</v>
      </c>
      <c r="O25" s="150">
        <f>IFERROR(D25-W3Q3FY26!D24,"OOS")</f>
        <v>-600000</v>
      </c>
      <c r="P25" s="147" t="str">
        <f t="shared" si="1"/>
        <v>AW SE 3 (40mm LTE) giảm 600K = 7.690K</v>
      </c>
      <c r="Q25" s="150">
        <f>IFERROR(E25-W3Q3FY26!E24,"OOS")</f>
        <v>300000</v>
      </c>
      <c r="R25" s="147" t="str">
        <f t="shared" si="2"/>
        <v>AW SE 3 (40mm LTE) tăng 300K = 7.790K</v>
      </c>
      <c r="S25" s="150">
        <f>IFERROR(F25-W3Q3FY26!F24,"OOS")</f>
        <v>-400000</v>
      </c>
      <c r="T25" s="147" t="str">
        <f t="shared" si="3"/>
        <v>AW SE 3 (40mm LTE) giảm 400K = 7.990K</v>
      </c>
      <c r="U25" s="150">
        <f>IFERROR(G25-W3Q3FY26!G24,"OOS")</f>
        <v>-400000</v>
      </c>
      <c r="V25" s="147" t="str">
        <f t="shared" si="4"/>
        <v>AW SE 3 (40mm LTE) giảm 400K = 7.790K</v>
      </c>
    </row>
    <row r="26" spans="1:25" ht="16" x14ac:dyDescent="0.2">
      <c r="A26" t="s">
        <v>155</v>
      </c>
      <c r="B26" s="25"/>
      <c r="C26" s="141">
        <v>7290000</v>
      </c>
      <c r="D26" s="141">
        <v>6990000</v>
      </c>
      <c r="E26" s="140">
        <v>6990000</v>
      </c>
      <c r="F26" s="134">
        <v>7290000</v>
      </c>
      <c r="G26" s="112">
        <v>6990000</v>
      </c>
      <c r="H26" s="154"/>
      <c r="M26" s="149">
        <f>IFERROR(C26-W3Q3FY26!C25,"OOS")</f>
        <v>-400000</v>
      </c>
      <c r="N26" s="147" t="str">
        <f t="shared" si="0"/>
        <v>AW SE 3 (44mm GPS) giảm 400K = 7.290K</v>
      </c>
      <c r="O26" s="150">
        <f>IFERROR(D26-W3Q3FY26!D25,"OOS")</f>
        <v>-700000</v>
      </c>
      <c r="P26" s="147" t="str">
        <f t="shared" si="1"/>
        <v>AW SE 3 (44mm GPS) giảm 700K = 6.990K</v>
      </c>
      <c r="Q26" s="150">
        <f>IFERROR(E26-W3Q3FY26!E25,"OOS")</f>
        <v>100000</v>
      </c>
      <c r="R26" s="147" t="str">
        <f t="shared" si="2"/>
        <v>AW SE 3 (44mm GPS) tăng 100K = 6.990K</v>
      </c>
      <c r="S26" s="150">
        <f>IFERROR(F26-W3Q3FY26!F25,"OOS")</f>
        <v>-400000</v>
      </c>
      <c r="T26" s="147" t="str">
        <f t="shared" si="3"/>
        <v>AW SE 3 (44mm GPS) giảm 400K = 7.290K</v>
      </c>
      <c r="U26" s="150">
        <f>IFERROR(G26-W3Q3FY26!G25,"OOS")</f>
        <v>-200000</v>
      </c>
      <c r="V26" s="147" t="str">
        <f t="shared" si="4"/>
        <v>AW SE 3 (44mm GPS) giảm 200K = 6.990K</v>
      </c>
    </row>
    <row r="27" spans="1:25" ht="16" x14ac:dyDescent="0.2">
      <c r="A27" t="s">
        <v>156</v>
      </c>
      <c r="B27" s="25"/>
      <c r="C27" s="141">
        <v>8790000</v>
      </c>
      <c r="D27" s="141">
        <v>8490000</v>
      </c>
      <c r="E27" s="140">
        <v>8590000</v>
      </c>
      <c r="F27" s="134">
        <v>8790000</v>
      </c>
      <c r="G27" s="112">
        <v>8590000</v>
      </c>
      <c r="H27" s="154"/>
      <c r="M27" s="149">
        <f>IFERROR(C27-W3Q3FY26!C26,"OOS")</f>
        <v>-400000</v>
      </c>
      <c r="N27" s="147" t="str">
        <f t="shared" si="0"/>
        <v>AW SE 3 (44mm LTE) giảm 400K = 8.790K</v>
      </c>
      <c r="O27" s="150">
        <f>IFERROR(D27-W3Q3FY26!D26,"OOS")</f>
        <v>-700000</v>
      </c>
      <c r="P27" s="147" t="str">
        <f t="shared" si="1"/>
        <v>AW SE 3 (44mm LTE) giảm 700K = 8.490K</v>
      </c>
      <c r="Q27" s="150">
        <f>IFERROR(E27-W3Q3FY26!E26,"OOS")</f>
        <v>100000</v>
      </c>
      <c r="R27" s="147" t="str">
        <f t="shared" si="2"/>
        <v>AW SE 3 (44mm LTE) tăng 100K = 8.590K</v>
      </c>
      <c r="S27" s="150">
        <f>IFERROR(F27-W3Q3FY26!F26,"OOS")</f>
        <v>-400000</v>
      </c>
      <c r="T27" s="147" t="str">
        <f t="shared" si="3"/>
        <v>AW SE 3 (44mm LTE) giảm 400K = 8.790K</v>
      </c>
      <c r="U27" s="150">
        <f>IFERROR(G27-W3Q3FY26!G26,"OOS")</f>
        <v>-200000</v>
      </c>
      <c r="V27" s="147" t="str">
        <f t="shared" si="4"/>
        <v>AW SE 3 (44mm LTE) giảm 200K = 8.590K</v>
      </c>
    </row>
    <row r="28" spans="1:25" ht="16" x14ac:dyDescent="0.2">
      <c r="A28" t="s">
        <v>157</v>
      </c>
      <c r="B28" s="3"/>
      <c r="C28" s="141">
        <v>9190000</v>
      </c>
      <c r="D28" s="141">
        <v>11190000</v>
      </c>
      <c r="E28" s="140">
        <v>8990000</v>
      </c>
      <c r="F28" s="134">
        <v>9190000</v>
      </c>
      <c r="G28" s="112">
        <v>8990000</v>
      </c>
      <c r="H28" s="154"/>
      <c r="M28" s="149">
        <f>IFERROR(C28-W3Q3FY26!C27,"OOS")</f>
        <v>-2000000</v>
      </c>
      <c r="N28" s="147" t="str">
        <f t="shared" si="0"/>
        <v>AW S11 (42mm GPS) giảm 2000K = 9.190K</v>
      </c>
      <c r="O28" s="150">
        <f>IFERROR(D28-W3Q3FY26!D27,"OOS")</f>
        <v>0</v>
      </c>
      <c r="P28" s="147" t="str">
        <f t="shared" si="1"/>
        <v/>
      </c>
      <c r="Q28" s="150">
        <f>IFERROR(E28-W3Q3FY26!E27,"OOS")</f>
        <v>-1200000</v>
      </c>
      <c r="R28" s="147" t="str">
        <f t="shared" si="2"/>
        <v>AW S11 (42mm GPS) giảm 1200K = 8.990K</v>
      </c>
      <c r="S28" s="150">
        <f>IFERROR(F28-W3Q3FY26!F27,"OOS")</f>
        <v>-2000000</v>
      </c>
      <c r="T28" s="147" t="str">
        <f t="shared" si="3"/>
        <v>AW S11 (42mm GPS) giảm 2000K = 9.190K</v>
      </c>
      <c r="U28" s="150">
        <f>IFERROR(G28-W3Q3FY26!G27,"OOS")</f>
        <v>-2000000</v>
      </c>
      <c r="V28" s="147" t="str">
        <f t="shared" si="4"/>
        <v>AW S11 (42mm GPS) giảm 2000K = 8.990K</v>
      </c>
    </row>
    <row r="29" spans="1:25" ht="16" x14ac:dyDescent="0.2">
      <c r="A29" t="s">
        <v>158</v>
      </c>
      <c r="B29" s="3"/>
      <c r="C29" s="141" t="s">
        <v>31</v>
      </c>
      <c r="D29" s="141">
        <v>11990000</v>
      </c>
      <c r="E29" s="140">
        <v>11990000</v>
      </c>
      <c r="F29" s="134">
        <v>12090000</v>
      </c>
      <c r="G29" s="112">
        <v>11990000</v>
      </c>
      <c r="H29" s="154"/>
      <c r="M29" s="149" t="str">
        <f>IFERROR(C29-W3Q3FY26!C28,"OOS")</f>
        <v>OOS</v>
      </c>
      <c r="N29" s="147" t="e">
        <f t="shared" si="0"/>
        <v>#VALUE!</v>
      </c>
      <c r="O29" s="150">
        <f>IFERROR(D29-W3Q3FY26!D28,"OOS")</f>
        <v>-2100000</v>
      </c>
      <c r="P29" s="147" t="str">
        <f t="shared" si="1"/>
        <v>AW S11 (42mm CEL) giảm 2100K = 11.990K</v>
      </c>
      <c r="Q29" s="150">
        <f>IFERROR(E29-W3Q3FY26!E28,"OOS")</f>
        <v>-1500000</v>
      </c>
      <c r="R29" s="147" t="str">
        <f t="shared" si="2"/>
        <v>AW S11 (42mm CEL) giảm 1500K = 11.990K</v>
      </c>
      <c r="S29" s="150">
        <f>IFERROR(F29-W3Q3FY26!F28,"OOS")</f>
        <v>-1900000</v>
      </c>
      <c r="T29" s="147" t="str">
        <f t="shared" si="3"/>
        <v>AW S11 (42mm CEL) giảm 1900K = 12.090K</v>
      </c>
      <c r="U29" s="150">
        <f>IFERROR(G29-W3Q3FY26!G28,"OOS")</f>
        <v>-2000000</v>
      </c>
      <c r="V29" s="147" t="str">
        <f t="shared" si="4"/>
        <v>AW S11 (42mm CEL) giảm 2000K = 11.990K</v>
      </c>
    </row>
    <row r="30" spans="1:25" ht="16" x14ac:dyDescent="0.2">
      <c r="A30" t="s">
        <v>159</v>
      </c>
      <c r="B30" s="3"/>
      <c r="C30" s="141">
        <v>9990000</v>
      </c>
      <c r="D30" s="141">
        <v>9990000</v>
      </c>
      <c r="E30" s="140">
        <v>9690000</v>
      </c>
      <c r="F30" s="134">
        <v>9990000</v>
      </c>
      <c r="G30" s="112">
        <v>9990000</v>
      </c>
      <c r="H30" s="154"/>
      <c r="M30" s="149">
        <f>IFERROR(C30-W3Q3FY26!C29,"OOS")</f>
        <v>-2000000</v>
      </c>
      <c r="N30" s="147" t="str">
        <f t="shared" si="0"/>
        <v>AW S11 (46mm GPS) giảm 2000K = 9.990K</v>
      </c>
      <c r="O30" s="150">
        <f>IFERROR(D30-W3Q3FY26!D29,"OOS")</f>
        <v>-2000000</v>
      </c>
      <c r="P30" s="147" t="str">
        <f t="shared" si="1"/>
        <v>AW S11 (46mm GPS) giảm 2000K = 9.990K</v>
      </c>
      <c r="Q30" s="150">
        <f>IFERROR(E30-W3Q3FY26!E29,"OOS")</f>
        <v>-1300000</v>
      </c>
      <c r="R30" s="147" t="str">
        <f t="shared" si="2"/>
        <v>AW S11 (46mm GPS) giảm 1300K = 9.690K</v>
      </c>
      <c r="S30" s="150">
        <f>IFERROR(F30-W3Q3FY26!F29,"OOS")</f>
        <v>-2000000</v>
      </c>
      <c r="T30" s="147" t="str">
        <f t="shared" si="3"/>
        <v>AW S11 (46mm GPS) giảm 2000K = 9.990K</v>
      </c>
      <c r="U30" s="150">
        <f>IFERROR(G30-W3Q3FY26!G29,"OOS")</f>
        <v>-1900000</v>
      </c>
      <c r="V30" s="147" t="str">
        <f t="shared" si="4"/>
        <v>AW S11 (46mm GPS) giảm 1900K = 9.990K</v>
      </c>
    </row>
    <row r="31" spans="1:25" ht="16" x14ac:dyDescent="0.2">
      <c r="A31" t="s">
        <v>160</v>
      </c>
      <c r="B31" s="3"/>
      <c r="C31" s="141">
        <v>12990000</v>
      </c>
      <c r="D31" s="141">
        <v>12490000</v>
      </c>
      <c r="E31" s="140">
        <v>12490000</v>
      </c>
      <c r="F31" s="134">
        <v>12990000</v>
      </c>
      <c r="G31" s="112">
        <v>12990000</v>
      </c>
      <c r="H31" s="154"/>
      <c r="M31" s="149">
        <f>IFERROR(C31-W3Q3FY26!C30,"OOS")</f>
        <v>-2000000</v>
      </c>
      <c r="N31" s="147" t="str">
        <f t="shared" si="0"/>
        <v>AW S11 (46mm CEL) giảm 2000K = 12.990K</v>
      </c>
      <c r="O31" s="150">
        <f>IFERROR(D31-W3Q3FY26!D30,"OOS")</f>
        <v>-2500000</v>
      </c>
      <c r="P31" s="147" t="str">
        <f t="shared" si="1"/>
        <v>AW S11 (46mm CEL) giảm 2500K = 12.490K</v>
      </c>
      <c r="Q31" s="150">
        <f>IFERROR(E31-W3Q3FY26!E30,"OOS")</f>
        <v>-1500000</v>
      </c>
      <c r="R31" s="147" t="str">
        <f t="shared" si="2"/>
        <v>AW S11 (46mm CEL) giảm 1500K = 12.490K</v>
      </c>
      <c r="S31" s="150">
        <f>IFERROR(F31-W3Q3FY26!F30,"OOS")</f>
        <v>-2000000</v>
      </c>
      <c r="T31" s="147" t="str">
        <f t="shared" si="3"/>
        <v>AW S11 (46mm CEL) giảm 2000K = 12.990K</v>
      </c>
      <c r="U31" s="150">
        <f>IFERROR(G31-W3Q3FY26!G30,"OOS")</f>
        <v>-1900000</v>
      </c>
      <c r="V31" s="147" t="str">
        <f t="shared" si="4"/>
        <v>AW S11 (46mm CEL) giảm 1900K = 12.990K</v>
      </c>
    </row>
    <row r="32" spans="1:25" ht="16" x14ac:dyDescent="0.2">
      <c r="A32" t="s">
        <v>161</v>
      </c>
      <c r="B32" s="25"/>
      <c r="C32" s="136">
        <v>23490000</v>
      </c>
      <c r="D32" s="136">
        <v>22990000</v>
      </c>
      <c r="E32" s="113">
        <v>22490000</v>
      </c>
      <c r="F32" s="133">
        <v>22990000</v>
      </c>
      <c r="G32" s="111">
        <v>22990000</v>
      </c>
      <c r="H32" s="154"/>
      <c r="M32" s="149">
        <f>IFERROR(C32-W3Q3FY26!C31,"OOS")</f>
        <v>0</v>
      </c>
      <c r="N32" s="147" t="str">
        <f t="shared" si="0"/>
        <v/>
      </c>
      <c r="O32" s="150">
        <f>IFERROR(D32-W3Q3FY26!D31,"OOS")</f>
        <v>0</v>
      </c>
      <c r="P32" s="147" t="str">
        <f t="shared" si="1"/>
        <v/>
      </c>
      <c r="Q32" s="150">
        <f>IFERROR(E32-W3Q3FY26!E31,"OOS")</f>
        <v>500000</v>
      </c>
      <c r="R32" s="147" t="str">
        <f t="shared" si="2"/>
        <v>AW Ultra 3 (49mm) tăng 500K = 22.490K</v>
      </c>
      <c r="S32" s="150">
        <f>IFERROR(F32-W3Q3FY26!F31,"OOS")</f>
        <v>0</v>
      </c>
      <c r="T32" s="147" t="str">
        <f t="shared" si="3"/>
        <v/>
      </c>
      <c r="U32" s="150">
        <f>IFERROR(G32-W3Q3FY26!G31,"OOS")</f>
        <v>0</v>
      </c>
      <c r="V32" s="147" t="str">
        <f t="shared" si="4"/>
        <v/>
      </c>
    </row>
    <row r="33" spans="1:22" ht="16" x14ac:dyDescent="0.2">
      <c r="A33" t="s">
        <v>120</v>
      </c>
      <c r="B33" s="3"/>
      <c r="C33" s="136">
        <v>5190000</v>
      </c>
      <c r="D33" s="136" t="s">
        <v>31</v>
      </c>
      <c r="E33" s="131" t="s">
        <v>31</v>
      </c>
      <c r="F33" s="134">
        <v>4990000</v>
      </c>
      <c r="G33" s="111">
        <v>5590000</v>
      </c>
      <c r="H33" s="154"/>
      <c r="M33" s="149">
        <f>IFERROR(C33-W3Q3FY26!C32,"OOS")</f>
        <v>0</v>
      </c>
      <c r="N33" s="147" t="str">
        <f t="shared" si="0"/>
        <v/>
      </c>
      <c r="O33" s="150" t="str">
        <f>IFERROR(D33-W3Q3FY26!D32,"OOS")</f>
        <v>OOS</v>
      </c>
      <c r="P33" s="147" t="e">
        <f t="shared" si="1"/>
        <v>#VALUE!</v>
      </c>
      <c r="Q33" s="150" t="str">
        <f>IFERROR(E33-W3Q3FY26!E32,"OOS")</f>
        <v>OOS</v>
      </c>
      <c r="R33" s="147" t="e">
        <f t="shared" si="2"/>
        <v>#VALUE!</v>
      </c>
      <c r="S33" s="150">
        <f>IFERROR(F33-W3Q3FY26!F32,"OOS")</f>
        <v>-100000</v>
      </c>
      <c r="T33" s="147" t="str">
        <f t="shared" si="3"/>
        <v>AirPods Pro 2 - 2023 (C-Type) giảm 100K = 4.990K</v>
      </c>
      <c r="U33" s="150">
        <f>IFERROR(G33-W3Q3FY26!G32,"OOS")</f>
        <v>0</v>
      </c>
      <c r="V33" s="147" t="str">
        <f t="shared" si="4"/>
        <v/>
      </c>
    </row>
    <row r="34" spans="1:22" ht="16" x14ac:dyDescent="0.2">
      <c r="A34" t="s">
        <v>162</v>
      </c>
      <c r="B34" s="3"/>
      <c r="C34" s="141">
        <v>4390000</v>
      </c>
      <c r="D34" s="141">
        <v>4390000</v>
      </c>
      <c r="E34" s="155">
        <v>4290000</v>
      </c>
      <c r="F34" s="134">
        <v>4390000</v>
      </c>
      <c r="G34" s="111">
        <v>4390000</v>
      </c>
      <c r="H34" s="154"/>
      <c r="M34" s="149">
        <f>IFERROR(C34-W3Q3FY26!C33,"OOS")</f>
        <v>-300000</v>
      </c>
      <c r="N34" s="147" t="str">
        <f t="shared" si="0"/>
        <v>AirPods 4 ANC giảm 300K = 4.390K</v>
      </c>
      <c r="O34" s="150">
        <f>IFERROR(D34-W3Q3FY26!D33,"OOS")</f>
        <v>-200000</v>
      </c>
      <c r="P34" s="147" t="str">
        <f t="shared" si="1"/>
        <v>AirPods 4 ANC giảm 200K = 4.390K</v>
      </c>
      <c r="Q34" s="150">
        <f>IFERROR(E34-W3Q3FY26!E33,"OOS")</f>
        <v>0</v>
      </c>
      <c r="R34" s="147" t="str">
        <f t="shared" si="2"/>
        <v/>
      </c>
      <c r="S34" s="150">
        <f>IFERROR(F34-W3Q3FY26!F33,"OOS")</f>
        <v>-260000</v>
      </c>
      <c r="T34" s="147" t="str">
        <f t="shared" si="3"/>
        <v>AirPods 4 ANC giảm 260K = 4.390K</v>
      </c>
      <c r="U34" s="150">
        <f>IFERROR(G34-W3Q3FY26!G33,"OOS")</f>
        <v>0</v>
      </c>
      <c r="V34" s="147" t="str">
        <f t="shared" si="4"/>
        <v/>
      </c>
    </row>
    <row r="35" spans="1:22" ht="16" x14ac:dyDescent="0.2">
      <c r="A35" t="s">
        <v>163</v>
      </c>
      <c r="B35" s="3"/>
      <c r="C35" s="141">
        <v>3090000</v>
      </c>
      <c r="D35" s="141">
        <v>3090000</v>
      </c>
      <c r="E35" s="155">
        <v>2990000</v>
      </c>
      <c r="F35" s="134">
        <v>3090000</v>
      </c>
      <c r="G35" s="112">
        <v>2990000</v>
      </c>
      <c r="H35" s="154"/>
      <c r="M35" s="149">
        <f>IFERROR(C35-W3Q3FY26!C34,"OOS")</f>
        <v>-400000</v>
      </c>
      <c r="N35" s="147" t="str">
        <f t="shared" si="0"/>
        <v>AirPods 4 with charging case giảm 400K = 3.090K</v>
      </c>
      <c r="O35" s="150">
        <f>IFERROR(D35-W3Q3FY26!D34,"OOS")</f>
        <v>-400000</v>
      </c>
      <c r="P35" s="147" t="str">
        <f t="shared" si="1"/>
        <v>AirPods 4 with charging case giảm 400K = 3.090K</v>
      </c>
      <c r="Q35" s="150">
        <f>IFERROR(E35-W3Q3FY26!E34,"OOS")</f>
        <v>-300000</v>
      </c>
      <c r="R35" s="147" t="str">
        <f t="shared" si="2"/>
        <v>AirPods 4 with charging case giảm 300K = 2.990K</v>
      </c>
      <c r="S35" s="150">
        <f>IFERROR(F35-W3Q3FY26!F34,"OOS")</f>
        <v>-400000</v>
      </c>
      <c r="T35" s="147" t="str">
        <f t="shared" si="3"/>
        <v>AirPods 4 with charging case giảm 400K = 3.090K</v>
      </c>
      <c r="U35" s="150">
        <f>IFERROR(G35-W3Q3FY26!G34,"OOS")</f>
        <v>-300000</v>
      </c>
      <c r="V35" s="147" t="str">
        <f t="shared" si="4"/>
        <v>AirPods 4 with charging case giảm 300K = 2.990K</v>
      </c>
    </row>
    <row r="36" spans="1:22" ht="16" x14ac:dyDescent="0.2">
      <c r="A36" t="s">
        <v>164</v>
      </c>
      <c r="B36" s="3"/>
      <c r="C36" s="141">
        <v>6190000</v>
      </c>
      <c r="D36" s="141">
        <v>6190000</v>
      </c>
      <c r="E36" s="135">
        <v>5990000</v>
      </c>
      <c r="F36" s="134">
        <v>6190000</v>
      </c>
      <c r="G36" s="112">
        <v>6090000</v>
      </c>
      <c r="H36" s="154"/>
      <c r="M36" s="149">
        <f>IFERROR(C36-W3Q3FY26!C35,"OOS")</f>
        <v>-400000</v>
      </c>
      <c r="N36" s="147" t="str">
        <f t="shared" si="0"/>
        <v>AirPods Pro 3 giảm 400K = 6.190K</v>
      </c>
      <c r="O36" s="150">
        <f>IFERROR(D36-W3Q3FY26!D35,"OOS")</f>
        <v>-400000</v>
      </c>
      <c r="P36" s="147" t="str">
        <f t="shared" si="1"/>
        <v>AirPods Pro 3 giảm 400K = 6.190K</v>
      </c>
      <c r="Q36" s="150">
        <f>IFERROR(E36-W3Q3FY26!E35,"OOS")</f>
        <v>-300000</v>
      </c>
      <c r="R36" s="147" t="str">
        <f t="shared" si="2"/>
        <v>AirPods Pro 3 giảm 300K = 5.990K</v>
      </c>
      <c r="S36" s="150">
        <f>IFERROR(F36-W3Q3FY26!F35,"OOS")</f>
        <v>-400000</v>
      </c>
      <c r="T36" s="147" t="str">
        <f t="shared" si="3"/>
        <v>AirPods Pro 3 giảm 400K = 6.190K</v>
      </c>
      <c r="U36" s="150">
        <f>IFERROR(G36-W3Q3FY26!G35,"OOS")</f>
        <v>-200000</v>
      </c>
      <c r="V36" s="147" t="str">
        <f t="shared" si="4"/>
        <v>AirPods Pro 3 giảm 200K = 6.090K</v>
      </c>
    </row>
    <row r="37" spans="1:22" ht="16" x14ac:dyDescent="0.2">
      <c r="A37" t="s">
        <v>259</v>
      </c>
      <c r="B37" s="25"/>
      <c r="C37" s="136">
        <v>29490000</v>
      </c>
      <c r="D37" s="136">
        <v>29990000</v>
      </c>
      <c r="E37" s="143"/>
      <c r="F37" s="112">
        <v>29390000</v>
      </c>
      <c r="G37" s="111">
        <v>29990000</v>
      </c>
      <c r="H37" s="154"/>
      <c r="M37" s="149">
        <f>IFERROR(C37-W3Q3FY26!C36,"OOS")</f>
        <v>0</v>
      </c>
      <c r="N37" s="147" t="str">
        <f t="shared" si="0"/>
        <v/>
      </c>
      <c r="O37" s="150">
        <f>IFERROR(D37-W3Q3FY26!D36,"OOS")</f>
        <v>0</v>
      </c>
      <c r="P37" s="147" t="str">
        <f t="shared" si="1"/>
        <v/>
      </c>
      <c r="Q37" s="150">
        <f>IFERROR(E37-W3Q3FY26!E36,"OOS")</f>
        <v>0</v>
      </c>
      <c r="R37" s="147" t="str">
        <f t="shared" si="2"/>
        <v/>
      </c>
      <c r="S37" s="150">
        <f>IFERROR(F37-W3Q3FY26!F36,"OOS")</f>
        <v>-100000</v>
      </c>
      <c r="T37" s="147" t="str">
        <f t="shared" si="3"/>
        <v>MacBook Air 13" M5 16/512GB giảm 100K = 29.390K</v>
      </c>
      <c r="U37" s="150">
        <f>IFERROR(G37-W3Q3FY26!G36,"OOS")</f>
        <v>0</v>
      </c>
      <c r="V37" s="147" t="str">
        <f t="shared" si="4"/>
        <v/>
      </c>
    </row>
    <row r="38" spans="1:22" ht="16" x14ac:dyDescent="0.2">
      <c r="A38" t="s">
        <v>260</v>
      </c>
      <c r="B38" s="25"/>
      <c r="C38" s="136">
        <v>15990000</v>
      </c>
      <c r="D38" s="141">
        <v>15990000</v>
      </c>
      <c r="E38" s="143"/>
      <c r="F38" s="112">
        <v>15990000</v>
      </c>
      <c r="G38" s="112">
        <v>15899000</v>
      </c>
      <c r="H38" s="154"/>
      <c r="M38" s="149">
        <f>IFERROR(C38-W3Q3FY26!C37,"OOS")</f>
        <v>0</v>
      </c>
      <c r="N38" s="147" t="str">
        <f t="shared" si="0"/>
        <v/>
      </c>
      <c r="O38" s="150">
        <f>IFERROR(D38-W3Q3FY26!D37,"OOS")</f>
        <v>-500000</v>
      </c>
      <c r="P38" s="147" t="str">
        <f t="shared" si="1"/>
        <v>MacBook NEO A18 Pro ( 8/256GB) giảm 500K = 15.990K</v>
      </c>
      <c r="Q38" s="150">
        <f>IFERROR(E38-W3Q3FY26!E37,"OOS")</f>
        <v>0</v>
      </c>
      <c r="R38" s="147" t="str">
        <f t="shared" si="2"/>
        <v/>
      </c>
      <c r="S38" s="150">
        <f>IFERROR(F38-W3Q3FY26!F37,"OOS")</f>
        <v>-500000</v>
      </c>
      <c r="T38" s="147" t="str">
        <f t="shared" si="3"/>
        <v>MacBook NEO A18 Pro ( 8/256GB) giảm 500K = 15.990K</v>
      </c>
      <c r="U38" s="150">
        <f>IFERROR(G38-W3Q3FY26!G37,"OOS")</f>
        <v>-100000</v>
      </c>
      <c r="V38" s="147" t="str">
        <f t="shared" si="4"/>
        <v>MacBook NEO A18 Pro ( 8/256GB) giảm 100K = 15.899K</v>
      </c>
    </row>
    <row r="39" spans="1:22" ht="16" x14ac:dyDescent="0.2">
      <c r="A39" t="s">
        <v>166</v>
      </c>
      <c r="B39" s="3"/>
      <c r="C39" s="136">
        <v>25590000</v>
      </c>
      <c r="D39" s="136" t="s">
        <v>31</v>
      </c>
      <c r="E39" s="143"/>
      <c r="F39" s="133">
        <v>25590000</v>
      </c>
      <c r="G39" s="111">
        <v>24590000</v>
      </c>
      <c r="H39" s="154"/>
      <c r="J39" t="s">
        <v>261</v>
      </c>
      <c r="M39" s="149">
        <f>IFERROR(C39-W3Q3FY26!C38,"OOS")</f>
        <v>0</v>
      </c>
      <c r="N39" s="147" t="str">
        <f t="shared" si="0"/>
        <v/>
      </c>
      <c r="O39" s="150" t="str">
        <f>IFERROR(D39-W3Q3FY26!D38,"OOS")</f>
        <v>OOS</v>
      </c>
      <c r="P39" s="147" t="e">
        <f t="shared" si="1"/>
        <v>#VALUE!</v>
      </c>
      <c r="Q39" s="150">
        <f>IFERROR(E39-W3Q3FY26!E38,"OOS")</f>
        <v>0</v>
      </c>
      <c r="R39" s="147" t="str">
        <f t="shared" si="2"/>
        <v/>
      </c>
      <c r="S39" s="150">
        <f>IFERROR(F39-W3Q3FY26!F38,"OOS")</f>
        <v>0</v>
      </c>
      <c r="T39" s="147" t="str">
        <f t="shared" si="3"/>
        <v/>
      </c>
      <c r="U39" s="150">
        <f>IFERROR(G39-W3Q3FY26!G38,"OOS")</f>
        <v>0</v>
      </c>
      <c r="V39" s="147" t="str">
        <f t="shared" si="4"/>
        <v/>
      </c>
    </row>
    <row r="40" spans="1:22" ht="16" x14ac:dyDescent="0.2">
      <c r="A40" t="s">
        <v>167</v>
      </c>
      <c r="B40" s="25"/>
      <c r="C40" s="141">
        <v>29490000</v>
      </c>
      <c r="D40" s="136">
        <v>29490000</v>
      </c>
      <c r="E40" s="143"/>
      <c r="F40" s="133">
        <v>29990000</v>
      </c>
      <c r="G40" s="111">
        <v>28990000</v>
      </c>
      <c r="H40" s="154"/>
      <c r="M40" s="149">
        <f>IFERROR(C40-W3Q3FY26!C39,"OOS")</f>
        <v>-500000</v>
      </c>
      <c r="N40" s="147" t="str">
        <f t="shared" si="0"/>
        <v>MacBook Air 15" M4 16/256GB giảm 500K = 29.490K</v>
      </c>
      <c r="O40" s="150">
        <f>IFERROR(D40-W3Q3FY26!D39,"OOS")</f>
        <v>0</v>
      </c>
      <c r="P40" s="147" t="str">
        <f t="shared" si="1"/>
        <v/>
      </c>
      <c r="Q40" s="150">
        <f>IFERROR(E40-W3Q3FY26!E39,"OOS")</f>
        <v>0</v>
      </c>
      <c r="R40" s="147" t="str">
        <f t="shared" si="2"/>
        <v/>
      </c>
      <c r="S40" s="150">
        <f>IFERROR(F40-W3Q3FY26!F39,"OOS")</f>
        <v>0</v>
      </c>
      <c r="T40" s="147" t="str">
        <f t="shared" si="3"/>
        <v/>
      </c>
      <c r="U40" s="150">
        <f>IFERROR(G40-W3Q3FY26!G39,"OOS")</f>
        <v>0</v>
      </c>
      <c r="V40" s="147" t="str">
        <f t="shared" si="4"/>
        <v/>
      </c>
    </row>
    <row r="41" spans="1:22" ht="16" x14ac:dyDescent="0.2">
      <c r="A41" t="s">
        <v>169</v>
      </c>
      <c r="B41" s="25"/>
      <c r="C41" s="136">
        <v>41490000</v>
      </c>
      <c r="D41" s="136">
        <v>41490000</v>
      </c>
      <c r="E41" s="143"/>
      <c r="F41" s="133">
        <v>41490000</v>
      </c>
      <c r="G41" s="111">
        <v>41490000</v>
      </c>
      <c r="H41" s="154"/>
      <c r="M41" s="149">
        <f>IFERROR(C41-W3Q3FY26!C41,"OOS")</f>
        <v>0</v>
      </c>
      <c r="N41" s="147" t="str">
        <f t="shared" si="0"/>
        <v/>
      </c>
      <c r="O41" s="150">
        <f>IFERROR(D41-W3Q3FY26!D41,"OOS")</f>
        <v>0</v>
      </c>
      <c r="P41" s="147" t="str">
        <f t="shared" si="1"/>
        <v/>
      </c>
      <c r="Q41" s="150">
        <f>IFERROR(E41-W3Q3FY26!E41,"OOS")</f>
        <v>0</v>
      </c>
      <c r="R41" s="147" t="str">
        <f t="shared" si="2"/>
        <v/>
      </c>
      <c r="S41" s="150">
        <f>IFERROR(F41-W3Q3FY26!F41,"OOS")</f>
        <v>0</v>
      </c>
      <c r="T41" s="147" t="str">
        <f t="shared" si="3"/>
        <v/>
      </c>
      <c r="U41" s="150">
        <f>IFERROR(G41-W3Q3FY26!G41,"OOS")</f>
        <v>0</v>
      </c>
      <c r="V41" s="147" t="str">
        <f t="shared" si="4"/>
        <v/>
      </c>
    </row>
    <row r="42" spans="1:22" ht="16" x14ac:dyDescent="0.2">
      <c r="A42" t="s">
        <v>170</v>
      </c>
      <c r="B42" s="25"/>
      <c r="C42" s="136" t="s">
        <v>31</v>
      </c>
      <c r="D42" s="136">
        <v>63990000</v>
      </c>
      <c r="E42" s="143"/>
      <c r="F42" s="133">
        <v>62990000</v>
      </c>
      <c r="G42" s="111">
        <v>63990000</v>
      </c>
      <c r="H42" s="154"/>
      <c r="M42" s="149" t="str">
        <f>IFERROR(C42-W3Q3FY26!C42,"OOS")</f>
        <v>OOS</v>
      </c>
      <c r="N42" s="147" t="e">
        <f t="shared" si="0"/>
        <v>#VALUE!</v>
      </c>
      <c r="O42" s="150">
        <f>IFERROR(D42-W3Q3FY26!D42,"OOS")</f>
        <v>0</v>
      </c>
      <c r="P42" s="147" t="str">
        <f t="shared" si="1"/>
        <v/>
      </c>
      <c r="Q42" s="150">
        <f>IFERROR(E42-W3Q3FY26!E42,"OOS")</f>
        <v>0</v>
      </c>
      <c r="R42" s="147" t="str">
        <f t="shared" si="2"/>
        <v/>
      </c>
      <c r="S42" s="150">
        <f>IFERROR(F42-W3Q3FY26!F42,"OOS")</f>
        <v>0</v>
      </c>
      <c r="T42" s="147" t="str">
        <f t="shared" si="3"/>
        <v/>
      </c>
      <c r="U42" s="150">
        <f>IFERROR(G42-W3Q3FY26!G42,"OOS")</f>
        <v>0</v>
      </c>
      <c r="V42" s="147" t="str">
        <f t="shared" si="4"/>
        <v/>
      </c>
    </row>
    <row r="43" spans="1:22" ht="16" x14ac:dyDescent="0.2">
      <c r="C43" s="125"/>
      <c r="D43" s="125"/>
      <c r="V43" s="147" t="str">
        <f t="shared" si="4"/>
        <v/>
      </c>
    </row>
    <row r="44" spans="1:22" ht="16" x14ac:dyDescent="0.2">
      <c r="C44" s="125"/>
      <c r="D44" s="125"/>
      <c r="V44" s="147" t="str">
        <f t="shared" si="4"/>
        <v/>
      </c>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row r="152" spans="3:4" ht="16" x14ac:dyDescent="0.2">
      <c r="C152" s="125"/>
      <c r="D152" s="125"/>
    </row>
    <row r="153" spans="3:4" ht="16" x14ac:dyDescent="0.2">
      <c r="C153" s="125"/>
      <c r="D153" s="125"/>
    </row>
    <row r="154" spans="3:4" ht="16" x14ac:dyDescent="0.2">
      <c r="C154" s="125"/>
      <c r="D154" s="125"/>
    </row>
  </sheetData>
  <conditionalFormatting sqref="E2:E42">
    <cfRule type="expression" dxfId="21" priority="5" stopIfTrue="1">
      <formula>$Q2=0</formula>
    </cfRule>
    <cfRule type="expression" dxfId="20" priority="6" stopIfTrue="1">
      <formula>AND($Q2&lt;&gt;0,$Q2&lt;&gt;"")</formula>
    </cfRule>
  </conditionalFormatting>
  <conditionalFormatting sqref="G9:G11">
    <cfRule type="expression" dxfId="19" priority="1" stopIfTrue="1">
      <formula>$Q9=0</formula>
    </cfRule>
    <cfRule type="expression" dxfId="18" priority="2" stopIfTrue="1">
      <formula>AND($Q9&lt;&gt;0,$Q9&lt;&gt;"")</formula>
    </cfRule>
  </conditionalFormatting>
  <conditionalFormatting sqref="N2:N42 P2:P42 R2:R42 T2:T42 V2:V44">
    <cfRule type="containsText" dxfId="17" priority="3" operator="containsText" text="Tăng">
      <formula>NOT(ISERROR(SEARCH("Tăng",N2)))</formula>
    </cfRule>
    <cfRule type="containsText" dxfId="16"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183B-FCFC-6246-A1A0-DE1571A54D19}">
  <dimension ref="A1:Y153"/>
  <sheetViews>
    <sheetView showGridLines="0" zoomScale="92" zoomScaleNormal="80" workbookViewId="0">
      <pane xSplit="2" ySplit="1" topLeftCell="C2" activePane="bottomRight" state="frozen"/>
      <selection pane="topRight" activeCell="C1" sqref="C1"/>
      <selection pane="bottomLeft" activeCell="A2" sqref="A2"/>
      <selection pane="bottomRight" activeCell="L24" sqref="L24"/>
    </sheetView>
  </sheetViews>
  <sheetFormatPr baseColWidth="10" defaultColWidth="11" defaultRowHeight="15.75" customHeight="1" x14ac:dyDescent="0.2"/>
  <cols>
    <col min="1" max="1" width="24.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x14ac:dyDescent="0.2">
      <c r="A2" t="s">
        <v>258</v>
      </c>
      <c r="B2" s="83"/>
      <c r="C2" s="164">
        <v>17490000</v>
      </c>
      <c r="D2" s="128">
        <v>17490000</v>
      </c>
      <c r="E2" s="135">
        <v>17290000</v>
      </c>
      <c r="F2" s="157">
        <v>17490000</v>
      </c>
      <c r="G2" s="111">
        <v>17290000</v>
      </c>
      <c r="H2" s="154"/>
      <c r="M2" s="149">
        <f>IFERROR(C2-W4Q3FY26!C2,"OOS")</f>
        <v>0</v>
      </c>
      <c r="N2" s="147" t="str">
        <f t="shared" ref="N2:N42" si="0">IF(M2=0,"",$A2 &amp; IF(M2&gt;0," tăng "," giảm ") &amp; TEXT(ABS(M2)/1000,"0") &amp; "K = " &amp; TEXT(C2/1000,"#.##0") &amp; "K")</f>
        <v/>
      </c>
      <c r="O2" s="150">
        <f>IFERROR(D2-W4Q3FY26!D2,"OOS")</f>
        <v>0</v>
      </c>
      <c r="P2" s="147" t="str">
        <f t="shared" ref="P2:P42" si="1">IF(O2=0,"",$A2 &amp; IF(O2&gt;0," tăng "," giảm ") &amp; TEXT(ABS(O2)/1000,"0") &amp; "K = " &amp; TEXT(D2/1000,"#.##0") &amp; "K")</f>
        <v/>
      </c>
      <c r="Q2" s="150">
        <f>IFERROR(E2-W4Q3FY26!E2,"OOS")</f>
        <v>0</v>
      </c>
      <c r="R2" s="147" t="str">
        <f t="shared" ref="R2:R42" si="2">IF(Q2=0,"",$A2 &amp; IF(Q2&gt;0," tăng "," giảm ") &amp; TEXT(ABS(Q2)/1000,"0") &amp; "K = " &amp; TEXT(E2/1000,"#.##0") &amp; "K")</f>
        <v/>
      </c>
      <c r="S2" s="150">
        <f>IFERROR(F2-W4Q3FY26!F2,"OOS")</f>
        <v>0</v>
      </c>
      <c r="T2" s="147" t="str">
        <f t="shared" ref="T2:T42" si="3">IF(S2=0,"",$A2 &amp; IF(S2&gt;0," tăng "," giảm ") &amp; TEXT(ABS(S2)/1000,"0") &amp; "K = " &amp; TEXT(F2/1000,"#.##0") &amp; "K")</f>
        <v/>
      </c>
      <c r="U2" s="150">
        <f>IFERROR(G2-W4Q3FY26!G2,"OOS")</f>
        <v>0</v>
      </c>
      <c r="V2" s="147" t="str">
        <f t="shared" ref="V2:V43" si="4">IF(U2=0,"",$A2 &amp; IF(U2&gt;0," tăng "," giảm ") &amp; TEXT(ABS(U2)/1000,"0") &amp; "K = " &amp; TEXT(G2/1000,"#.##0") &amp; "K")</f>
        <v/>
      </c>
    </row>
    <row r="3" spans="1:22" ht="16" x14ac:dyDescent="0.2">
      <c r="A3" t="s">
        <v>129</v>
      </c>
      <c r="B3" s="83"/>
      <c r="C3" s="164">
        <v>24490000</v>
      </c>
      <c r="D3" s="130">
        <v>24490000</v>
      </c>
      <c r="E3" s="131">
        <v>23490000</v>
      </c>
      <c r="F3" s="161">
        <v>24390000</v>
      </c>
      <c r="G3" s="111">
        <v>24190000</v>
      </c>
      <c r="H3" s="154"/>
      <c r="M3" s="149">
        <f>IFERROR(C3-W4Q3FY26!C3,"OOS")</f>
        <v>0</v>
      </c>
      <c r="N3" s="147" t="str">
        <f t="shared" si="0"/>
        <v/>
      </c>
      <c r="O3" s="150">
        <f>IFERROR(D3-W4Q3FY26!D3,"OOS")</f>
        <v>100000</v>
      </c>
      <c r="P3" s="147" t="str">
        <f t="shared" si="1"/>
        <v>iPhone 17  256GB tăng 100K = 24.490K</v>
      </c>
      <c r="Q3" s="150">
        <f>IFERROR(E3-W4Q3FY26!E3,"OOS")</f>
        <v>-100000</v>
      </c>
      <c r="R3" s="147" t="str">
        <f t="shared" si="2"/>
        <v>iPhone 17  256GB giảm 100K = 23.490K</v>
      </c>
      <c r="S3" s="150">
        <f>IFERROR(F3-W4Q3FY26!F3,"OOS")</f>
        <v>0</v>
      </c>
      <c r="T3" s="147" t="str">
        <f t="shared" si="3"/>
        <v/>
      </c>
      <c r="U3" s="150">
        <f>IFERROR(G3-W4Q3FY26!G3,"OOS")</f>
        <v>0</v>
      </c>
      <c r="V3" s="147" t="str">
        <f t="shared" si="4"/>
        <v/>
      </c>
    </row>
    <row r="4" spans="1:22" ht="16" x14ac:dyDescent="0.2">
      <c r="A4" t="s">
        <v>130</v>
      </c>
      <c r="B4" s="83"/>
      <c r="C4" s="164">
        <v>22990000</v>
      </c>
      <c r="D4" s="128">
        <v>22990000</v>
      </c>
      <c r="E4" s="131">
        <v>22990000</v>
      </c>
      <c r="F4" s="133">
        <v>22990000</v>
      </c>
      <c r="G4" s="111">
        <v>23490000</v>
      </c>
      <c r="H4" s="154"/>
      <c r="M4" s="149">
        <f>IFERROR(C4-W4Q3FY26!C4,"OOS")</f>
        <v>0</v>
      </c>
      <c r="N4" s="147" t="str">
        <f t="shared" si="0"/>
        <v/>
      </c>
      <c r="O4" s="150">
        <f>IFERROR(D4-W4Q3FY26!D4,"OOS")</f>
        <v>0</v>
      </c>
      <c r="P4" s="147" t="str">
        <f t="shared" si="1"/>
        <v/>
      </c>
      <c r="Q4" s="150">
        <f>IFERROR(E4-W4Q3FY26!E4,"OOS")</f>
        <v>0</v>
      </c>
      <c r="R4" s="147" t="str">
        <f t="shared" si="2"/>
        <v/>
      </c>
      <c r="S4" s="150">
        <f>IFERROR(F4-W4Q3FY26!F4,"OOS")</f>
        <v>0</v>
      </c>
      <c r="T4" s="147" t="str">
        <f t="shared" si="3"/>
        <v/>
      </c>
      <c r="U4" s="150">
        <f>IFERROR(G4-W4Q3FY26!G4,"OOS")</f>
        <v>0</v>
      </c>
      <c r="V4" s="147" t="str">
        <f t="shared" si="4"/>
        <v/>
      </c>
    </row>
    <row r="5" spans="1:22" ht="16" x14ac:dyDescent="0.2">
      <c r="A5" t="s">
        <v>131</v>
      </c>
      <c r="B5" s="83"/>
      <c r="C5" s="164">
        <v>34790000</v>
      </c>
      <c r="D5" s="128">
        <v>34690000</v>
      </c>
      <c r="E5" s="131">
        <v>33190000</v>
      </c>
      <c r="F5" s="134">
        <v>34490000</v>
      </c>
      <c r="G5" s="111">
        <v>33990000</v>
      </c>
      <c r="H5" s="154"/>
      <c r="M5" s="149">
        <f>IFERROR(C5-W4Q3FY26!C5,"OOS")</f>
        <v>0</v>
      </c>
      <c r="N5" s="147" t="str">
        <f t="shared" si="0"/>
        <v/>
      </c>
      <c r="O5" s="150">
        <f>IFERROR(D5-W4Q3FY26!D5,"OOS")</f>
        <v>0</v>
      </c>
      <c r="P5" s="147" t="str">
        <f t="shared" si="1"/>
        <v/>
      </c>
      <c r="Q5" s="150">
        <f>IFERROR(E5-W4Q3FY26!E5,"OOS")</f>
        <v>0</v>
      </c>
      <c r="R5" s="147" t="str">
        <f t="shared" si="2"/>
        <v/>
      </c>
      <c r="S5" s="150">
        <f>IFERROR(F5-W4Q3FY26!F5,"OOS")</f>
        <v>-200000</v>
      </c>
      <c r="T5" s="147" t="str">
        <f t="shared" si="3"/>
        <v>iPhone 17 Pro 256GB giảm 200K = 34.490K</v>
      </c>
      <c r="U5" s="150">
        <f>IFERROR(G5-W4Q3FY26!G5,"OOS")</f>
        <v>0</v>
      </c>
      <c r="V5" s="147" t="str">
        <f t="shared" si="4"/>
        <v/>
      </c>
    </row>
    <row r="6" spans="1:22" ht="16" x14ac:dyDescent="0.2">
      <c r="A6" t="s">
        <v>132</v>
      </c>
      <c r="B6" s="83"/>
      <c r="C6" s="164">
        <v>36990000</v>
      </c>
      <c r="D6" s="128">
        <v>36990000</v>
      </c>
      <c r="E6" s="135">
        <v>36290000</v>
      </c>
      <c r="F6" s="133">
        <v>36990000</v>
      </c>
      <c r="G6" s="111">
        <v>36890000</v>
      </c>
      <c r="H6" s="154"/>
      <c r="M6" s="149">
        <f>IFERROR(C6-W4Q3FY26!C6,"OOS")</f>
        <v>0</v>
      </c>
      <c r="N6" s="147" t="str">
        <f t="shared" si="0"/>
        <v/>
      </c>
      <c r="O6" s="150">
        <f>IFERROR(D6-W4Q3FY26!D6,"OOS")</f>
        <v>0</v>
      </c>
      <c r="P6" s="147" t="str">
        <f t="shared" si="1"/>
        <v/>
      </c>
      <c r="Q6" s="150">
        <f>IFERROR(E6-W4Q3FY26!E6,"OOS")</f>
        <v>200000</v>
      </c>
      <c r="R6" s="147" t="str">
        <f t="shared" si="2"/>
        <v>iPhone 17 Pro Max 256GB tăng 200K = 36.290K</v>
      </c>
      <c r="S6" s="150">
        <f>IFERROR(F6-W4Q3FY26!F6,"OOS")</f>
        <v>0</v>
      </c>
      <c r="T6" s="147" t="str">
        <f t="shared" si="3"/>
        <v/>
      </c>
      <c r="U6" s="150">
        <f>IFERROR(G6-W4Q3FY26!G6,"OOS")</f>
        <v>0</v>
      </c>
      <c r="V6" s="147" t="str">
        <f t="shared" si="4"/>
        <v/>
      </c>
    </row>
    <row r="7" spans="1:22" ht="16" x14ac:dyDescent="0.2">
      <c r="A7" t="s">
        <v>133</v>
      </c>
      <c r="B7" s="83"/>
      <c r="C7" s="164">
        <v>15990000</v>
      </c>
      <c r="D7" s="136">
        <v>14990000</v>
      </c>
      <c r="E7" s="135">
        <v>11990000</v>
      </c>
      <c r="F7" s="137">
        <v>11990000</v>
      </c>
      <c r="G7" s="111">
        <v>15190000</v>
      </c>
      <c r="H7" s="154"/>
      <c r="M7" s="149">
        <f>IFERROR(C7-W4Q3FY26!C7,"OOS")</f>
        <v>0</v>
      </c>
      <c r="N7" s="147" t="str">
        <f t="shared" si="0"/>
        <v/>
      </c>
      <c r="O7" s="150">
        <f>IFERROR(D7-W4Q3FY26!D7,"OOS")</f>
        <v>0</v>
      </c>
      <c r="P7" s="147" t="str">
        <f t="shared" si="1"/>
        <v/>
      </c>
      <c r="Q7" s="150">
        <f>IFERROR(E7-W4Q3FY26!E7,"OOS")</f>
        <v>0</v>
      </c>
      <c r="R7" s="147" t="str">
        <f t="shared" si="2"/>
        <v/>
      </c>
      <c r="S7" s="150">
        <f>IFERROR(F7-W4Q3FY26!F7,"OOS")</f>
        <v>0</v>
      </c>
      <c r="T7" s="147" t="str">
        <f t="shared" si="3"/>
        <v/>
      </c>
      <c r="U7" s="150">
        <f>IFERROR(G7-W4Q3FY26!G7,"OOS")</f>
        <v>0</v>
      </c>
      <c r="V7" s="147" t="str">
        <f t="shared" si="4"/>
        <v/>
      </c>
    </row>
    <row r="8" spans="1:22" ht="16" x14ac:dyDescent="0.2">
      <c r="A8" t="s">
        <v>246</v>
      </c>
      <c r="B8" s="71"/>
      <c r="C8" s="165">
        <v>19990000</v>
      </c>
      <c r="D8" s="139">
        <v>19990000</v>
      </c>
      <c r="E8" s="140">
        <v>20490000</v>
      </c>
      <c r="F8" s="133">
        <v>19990000</v>
      </c>
      <c r="G8" s="111">
        <v>20490000</v>
      </c>
      <c r="H8" s="154"/>
      <c r="M8" s="149">
        <f>IFERROR(C8-W4Q3FY26!C8,"OOS")</f>
        <v>0</v>
      </c>
      <c r="N8" s="147" t="str">
        <f t="shared" si="0"/>
        <v/>
      </c>
      <c r="O8" s="150">
        <f>IFERROR(D8-W4Q3FY26!D8,"OOS")</f>
        <v>0</v>
      </c>
      <c r="P8" s="147" t="str">
        <f t="shared" si="1"/>
        <v/>
      </c>
      <c r="Q8" s="150">
        <f>IFERROR(E8-W4Q3FY26!E8,"OOS")</f>
        <v>0</v>
      </c>
      <c r="R8" s="147" t="str">
        <f t="shared" si="2"/>
        <v/>
      </c>
      <c r="S8" s="150">
        <f>IFERROR(F8-W4Q3FY26!F8,"OOS")</f>
        <v>0</v>
      </c>
      <c r="T8" s="147" t="str">
        <f t="shared" si="3"/>
        <v/>
      </c>
      <c r="U8" s="150">
        <f>IFERROR(G8-W4Q3FY26!G8,"OOS")</f>
        <v>0</v>
      </c>
      <c r="V8" s="147" t="str">
        <f t="shared" si="4"/>
        <v/>
      </c>
    </row>
    <row r="9" spans="1:22" ht="16" x14ac:dyDescent="0.2">
      <c r="A9" t="s">
        <v>135</v>
      </c>
      <c r="B9" s="3"/>
      <c r="C9" s="166">
        <v>23990000</v>
      </c>
      <c r="D9" s="136">
        <v>23490000</v>
      </c>
      <c r="E9" s="140">
        <v>24290000</v>
      </c>
      <c r="F9" s="133">
        <v>23990000</v>
      </c>
      <c r="G9" s="111">
        <v>24390000</v>
      </c>
      <c r="H9" s="154"/>
      <c r="M9" s="149">
        <f>IFERROR(C9-W4Q3FY26!C9,"OOS")</f>
        <v>0</v>
      </c>
      <c r="N9" s="147" t="str">
        <f t="shared" si="0"/>
        <v/>
      </c>
      <c r="O9" s="150">
        <f>IFERROR(D9-W4Q3FY26!D9,"OOS")</f>
        <v>0</v>
      </c>
      <c r="P9" s="147" t="str">
        <f t="shared" si="1"/>
        <v/>
      </c>
      <c r="Q9" s="150">
        <f>IFERROR(E9-W4Q3FY26!E9,"OOS")</f>
        <v>300000</v>
      </c>
      <c r="R9" s="147" t="str">
        <f t="shared" si="2"/>
        <v>iPhone 16  Plus 128GB tăng 300K = 24.290K</v>
      </c>
      <c r="S9" s="150">
        <f>IFERROR(F9-W4Q3FY26!F9,"OOS")</f>
        <v>0</v>
      </c>
      <c r="T9" s="147" t="str">
        <f t="shared" si="3"/>
        <v/>
      </c>
      <c r="U9" s="150">
        <f>IFERROR(G9-W4Q3FY26!G9,"OOS")</f>
        <v>0</v>
      </c>
      <c r="V9" s="147" t="str">
        <f t="shared" si="4"/>
        <v/>
      </c>
    </row>
    <row r="10" spans="1:22" ht="16" x14ac:dyDescent="0.2">
      <c r="A10" t="s">
        <v>247</v>
      </c>
      <c r="B10" s="25"/>
      <c r="C10" s="166" t="s">
        <v>31</v>
      </c>
      <c r="D10" s="113" t="s">
        <v>31</v>
      </c>
      <c r="E10" s="113" t="s">
        <v>31</v>
      </c>
      <c r="F10" s="133">
        <v>24490000</v>
      </c>
      <c r="G10" s="111" t="s">
        <v>31</v>
      </c>
      <c r="H10" s="154"/>
      <c r="M10" s="149" t="str">
        <f>IFERROR(C10-W4Q3FY26!C10,"OOS")</f>
        <v>OOS</v>
      </c>
      <c r="N10" s="147" t="e">
        <f t="shared" si="0"/>
        <v>#VALUE!</v>
      </c>
      <c r="O10" s="150" t="str">
        <f>IFERROR(D10-W4Q3FY26!D10,"OOS")</f>
        <v>OOS</v>
      </c>
      <c r="P10" s="147" t="e">
        <f t="shared" si="1"/>
        <v>#VALUE!</v>
      </c>
      <c r="Q10" s="150" t="str">
        <f>IFERROR(E10-W4Q3FY26!E10,"OOS")</f>
        <v>OOS</v>
      </c>
      <c r="R10" s="147" t="e">
        <f t="shared" si="2"/>
        <v>#VALUE!</v>
      </c>
      <c r="S10" s="150">
        <f>IFERROR(F10-W4Q3FY26!F10,"OOS")</f>
        <v>0</v>
      </c>
      <c r="T10" s="147" t="str">
        <f t="shared" si="3"/>
        <v/>
      </c>
      <c r="U10" s="150" t="str">
        <f>IFERROR(G10-W4Q3FY26!G10,"OOS")</f>
        <v>OOS</v>
      </c>
      <c r="V10" s="147" t="e">
        <f t="shared" si="4"/>
        <v>#VALUE!</v>
      </c>
    </row>
    <row r="11" spans="1:22" ht="16" x14ac:dyDescent="0.2">
      <c r="A11" t="s">
        <v>137</v>
      </c>
      <c r="B11" s="3"/>
      <c r="C11" s="166" t="s">
        <v>31</v>
      </c>
      <c r="D11" s="113" t="s">
        <v>31</v>
      </c>
      <c r="E11" s="113" t="s">
        <v>31</v>
      </c>
      <c r="F11" s="133">
        <v>30990000</v>
      </c>
      <c r="G11" s="111" t="s">
        <v>31</v>
      </c>
      <c r="H11" s="154"/>
      <c r="M11" s="149" t="str">
        <f>IFERROR(C11-W4Q3FY26!C11,"OOS")</f>
        <v>OOS</v>
      </c>
      <c r="N11" s="147" t="e">
        <f>IF(M11=0,"",$A11 &amp; IF(M11&gt;0," tăng "," giảm ") &amp; TEXT(ABS(M11)/1000,"0") &amp; "K = " &amp; TEXT(C11/1000,"#.##0") &amp; "K")</f>
        <v>#VALUE!</v>
      </c>
      <c r="O11" s="150" t="str">
        <f>IFERROR(D11-W4Q3FY26!D11,"OOS")</f>
        <v>OOS</v>
      </c>
      <c r="P11" s="147" t="e">
        <f t="shared" si="1"/>
        <v>#VALUE!</v>
      </c>
      <c r="Q11" s="150" t="str">
        <f>IFERROR(E11-W4Q3FY26!E11,"OOS")</f>
        <v>OOS</v>
      </c>
      <c r="R11" s="147" t="e">
        <f t="shared" si="2"/>
        <v>#VALUE!</v>
      </c>
      <c r="S11" s="150">
        <f>IFERROR(F11-W4Q3FY26!F11,"OOS")</f>
        <v>0</v>
      </c>
      <c r="T11" s="147" t="str">
        <f t="shared" si="3"/>
        <v/>
      </c>
      <c r="U11" s="150" t="str">
        <f>IFERROR(G11-W4Q3FY26!G11,"OOS")</f>
        <v>OOS</v>
      </c>
      <c r="V11" s="147" t="e">
        <f t="shared" si="4"/>
        <v>#VALUE!</v>
      </c>
    </row>
    <row r="12" spans="1:22" ht="16" x14ac:dyDescent="0.2">
      <c r="A12" t="s">
        <v>102</v>
      </c>
      <c r="B12" s="25"/>
      <c r="C12" s="166">
        <v>17590000</v>
      </c>
      <c r="D12" s="136">
        <v>17490000</v>
      </c>
      <c r="E12" s="155">
        <v>17190000</v>
      </c>
      <c r="F12" s="133">
        <v>17590000</v>
      </c>
      <c r="G12" s="111">
        <v>17390000</v>
      </c>
      <c r="H12" s="154"/>
      <c r="M12" s="149">
        <f>IFERROR(C12-W4Q3FY26!C12,"OOS")</f>
        <v>0</v>
      </c>
      <c r="N12" s="147" t="str">
        <f t="shared" si="0"/>
        <v/>
      </c>
      <c r="O12" s="150">
        <f>IFERROR(D12-W4Q3FY26!D12,"OOS")</f>
        <v>0</v>
      </c>
      <c r="P12" s="147" t="str">
        <f t="shared" si="1"/>
        <v/>
      </c>
      <c r="Q12" s="150">
        <f>IFERROR(E12-W4Q3FY26!E12,"OOS")</f>
        <v>0</v>
      </c>
      <c r="R12" s="147" t="str">
        <f t="shared" si="2"/>
        <v/>
      </c>
      <c r="S12" s="150">
        <f>IFERROR(F12-W4Q3FY26!F12,"OOS")</f>
        <v>0</v>
      </c>
      <c r="T12" s="147" t="str">
        <f t="shared" si="3"/>
        <v/>
      </c>
      <c r="U12" s="150">
        <f>IFERROR(G12-W4Q3FY26!G12,"OOS")</f>
        <v>-100000</v>
      </c>
      <c r="V12" s="147" t="str">
        <f t="shared" si="4"/>
        <v>iPhone 15  128GB giảm 100K = 17.390K</v>
      </c>
    </row>
    <row r="13" spans="1:22" ht="16" x14ac:dyDescent="0.2">
      <c r="A13" t="s">
        <v>103</v>
      </c>
      <c r="B13" s="25"/>
      <c r="C13" s="166">
        <v>17990000</v>
      </c>
      <c r="D13" s="136" t="s">
        <v>31</v>
      </c>
      <c r="E13" s="131" t="s">
        <v>31</v>
      </c>
      <c r="F13" s="133">
        <v>17690000</v>
      </c>
      <c r="G13" s="111" t="s">
        <v>31</v>
      </c>
      <c r="H13" s="154"/>
      <c r="M13" s="149">
        <f>IFERROR(C13-W4Q3FY26!C13,"OOS")</f>
        <v>0</v>
      </c>
      <c r="N13" s="147" t="str">
        <f t="shared" si="0"/>
        <v/>
      </c>
      <c r="O13" s="150" t="str">
        <f>IFERROR(D13-W4Q3FY26!D13,"OOS")</f>
        <v>OOS</v>
      </c>
      <c r="P13" s="147" t="e">
        <f t="shared" si="1"/>
        <v>#VALUE!</v>
      </c>
      <c r="Q13" s="150" t="str">
        <f>IFERROR(E13-W4Q3FY26!E13,"OOS")</f>
        <v>OOS</v>
      </c>
      <c r="R13" s="147" t="e">
        <f t="shared" si="2"/>
        <v>#VALUE!</v>
      </c>
      <c r="S13" s="150">
        <f>IFERROR(F13-W4Q3FY26!F13,"OOS")</f>
        <v>0</v>
      </c>
      <c r="T13" s="147" t="str">
        <f t="shared" si="3"/>
        <v/>
      </c>
      <c r="U13" s="150" t="str">
        <f>IFERROR(G13-W4Q3FY26!G13,"OOS")</f>
        <v>OOS</v>
      </c>
      <c r="V13" s="147" t="e">
        <f t="shared" si="4"/>
        <v>#VALUE!</v>
      </c>
    </row>
    <row r="14" spans="1:22" ht="16" x14ac:dyDescent="0.2">
      <c r="A14" t="s">
        <v>40</v>
      </c>
      <c r="B14" s="25"/>
      <c r="C14" s="166">
        <v>13990000</v>
      </c>
      <c r="D14" s="141">
        <v>13490000</v>
      </c>
      <c r="E14" s="131">
        <v>13290000</v>
      </c>
      <c r="F14" s="133">
        <v>13990000</v>
      </c>
      <c r="G14" s="111">
        <v>12990000</v>
      </c>
      <c r="H14" s="154"/>
      <c r="M14" s="149">
        <f>IFERROR(C14-W4Q3FY26!C14,"OOS")</f>
        <v>0</v>
      </c>
      <c r="N14" s="147" t="str">
        <f t="shared" si="0"/>
        <v/>
      </c>
      <c r="O14" s="150">
        <f>IFERROR(D14-W4Q3FY26!D14,"OOS")</f>
        <v>0</v>
      </c>
      <c r="P14" s="147" t="str">
        <f t="shared" si="1"/>
        <v/>
      </c>
      <c r="Q14" s="150">
        <f>IFERROR(E14-W4Q3FY26!E14,"OOS")</f>
        <v>-500000</v>
      </c>
      <c r="R14" s="147" t="str">
        <f t="shared" si="2"/>
        <v>iPhone 14 128GB giảm 500K = 13.290K</v>
      </c>
      <c r="S14" s="150">
        <f>IFERROR(F14-W4Q3FY26!F14,"OOS")</f>
        <v>0</v>
      </c>
      <c r="T14" s="147" t="str">
        <f t="shared" si="3"/>
        <v/>
      </c>
      <c r="U14" s="150">
        <f>IFERROR(G14-W4Q3FY26!G14,"OOS")</f>
        <v>0</v>
      </c>
      <c r="V14" s="147" t="str">
        <f t="shared" si="4"/>
        <v/>
      </c>
    </row>
    <row r="15" spans="1:22" ht="16" x14ac:dyDescent="0.2">
      <c r="A15" t="s">
        <v>37</v>
      </c>
      <c r="B15" s="3"/>
      <c r="C15" s="166">
        <v>11990000</v>
      </c>
      <c r="D15" s="136">
        <v>11990000</v>
      </c>
      <c r="E15" s="140">
        <v>11590000</v>
      </c>
      <c r="F15" s="133">
        <v>11990000</v>
      </c>
      <c r="G15" s="111">
        <v>11890000</v>
      </c>
      <c r="H15" s="154"/>
      <c r="M15" s="149">
        <f>IFERROR(C15-W4Q3FY26!C15,"OOS")</f>
        <v>0</v>
      </c>
      <c r="N15" s="147" t="str">
        <f t="shared" si="0"/>
        <v/>
      </c>
      <c r="O15" s="150">
        <f>IFERROR(D15-W4Q3FY26!D15,"OOS")</f>
        <v>0</v>
      </c>
      <c r="P15" s="147" t="str">
        <f t="shared" si="1"/>
        <v/>
      </c>
      <c r="Q15" s="150">
        <f>IFERROR(E15-W4Q3FY26!E15,"OOS")</f>
        <v>-500000</v>
      </c>
      <c r="R15" s="147" t="str">
        <f t="shared" si="2"/>
        <v>iPhone 13  128GB giảm 500K = 11.590K</v>
      </c>
      <c r="S15" s="150">
        <f>IFERROR(F15-W4Q3FY26!F15,"OOS")</f>
        <v>0</v>
      </c>
      <c r="T15" s="147" t="str">
        <f t="shared" si="3"/>
        <v/>
      </c>
      <c r="U15" s="150">
        <f>IFERROR(G15-W4Q3FY26!G15,"OOS")</f>
        <v>0</v>
      </c>
      <c r="V15" s="147" t="str">
        <f t="shared" si="4"/>
        <v/>
      </c>
    </row>
    <row r="16" spans="1:22" ht="16" x14ac:dyDescent="0.2">
      <c r="A16" t="s">
        <v>138</v>
      </c>
      <c r="B16" s="25"/>
      <c r="C16" s="166">
        <v>12890000</v>
      </c>
      <c r="D16" s="141">
        <v>13490000</v>
      </c>
      <c r="E16" s="140">
        <v>13290000</v>
      </c>
      <c r="F16" s="133">
        <v>12890000</v>
      </c>
      <c r="G16" s="111">
        <v>13090000</v>
      </c>
      <c r="H16" s="154"/>
      <c r="M16" s="149">
        <f>IFERROR(C16-W4Q3FY26!C16,"OOS")</f>
        <v>0</v>
      </c>
      <c r="N16" s="147" t="str">
        <f t="shared" si="0"/>
        <v/>
      </c>
      <c r="O16" s="150">
        <f>IFERROR(D16-W4Q3FY26!D16,"OOS")</f>
        <v>0</v>
      </c>
      <c r="P16" s="147" t="str">
        <f t="shared" si="1"/>
        <v/>
      </c>
      <c r="Q16" s="150">
        <f>IFERROR(E16-W4Q3FY26!E16,"OOS")</f>
        <v>200000</v>
      </c>
      <c r="R16" s="147" t="str">
        <f t="shared" si="2"/>
        <v>iPad Mini 7 128GB Wifi tăng 200K = 13.290K</v>
      </c>
      <c r="S16" s="150">
        <f>IFERROR(F16-W4Q3FY26!F16,"OOS")</f>
        <v>0</v>
      </c>
      <c r="T16" s="147" t="str">
        <f t="shared" si="3"/>
        <v/>
      </c>
      <c r="U16" s="150">
        <f>IFERROR(G16-W4Q3FY26!G16,"OOS")</f>
        <v>0</v>
      </c>
      <c r="V16" s="147" t="str">
        <f t="shared" si="4"/>
        <v/>
      </c>
    </row>
    <row r="17" spans="1:25" ht="16" x14ac:dyDescent="0.2">
      <c r="A17" t="s">
        <v>139</v>
      </c>
      <c r="B17" s="3"/>
      <c r="C17" s="166">
        <v>9290000</v>
      </c>
      <c r="D17" s="136">
        <v>9290000</v>
      </c>
      <c r="E17" s="155">
        <v>9190000</v>
      </c>
      <c r="F17" s="133">
        <v>9290000</v>
      </c>
      <c r="G17" s="111">
        <v>9290000</v>
      </c>
      <c r="H17" s="154"/>
      <c r="M17" s="149">
        <f>IFERROR(C17-W4Q3FY26!C17,"OOS")</f>
        <v>0</v>
      </c>
      <c r="N17" s="147" t="str">
        <f t="shared" si="0"/>
        <v/>
      </c>
      <c r="O17" s="150">
        <f>IFERROR(D17-W4Q3FY26!D17,"OOS")</f>
        <v>0</v>
      </c>
      <c r="P17" s="147" t="str">
        <f t="shared" si="1"/>
        <v/>
      </c>
      <c r="Q17" s="150">
        <f>IFERROR(E17-W4Q3FY26!E17,"OOS")</f>
        <v>0</v>
      </c>
      <c r="R17" s="147" t="str">
        <f t="shared" si="2"/>
        <v/>
      </c>
      <c r="S17" s="150">
        <f>IFERROR(F17-W4Q3FY26!F17,"OOS")</f>
        <v>0</v>
      </c>
      <c r="T17" s="147" t="str">
        <f t="shared" si="3"/>
        <v/>
      </c>
      <c r="U17" s="150">
        <f>IFERROR(G17-W4Q3FY26!G17,"OOS")</f>
        <v>0</v>
      </c>
      <c r="V17" s="147" t="str">
        <f t="shared" si="4"/>
        <v/>
      </c>
      <c r="W17" t="s">
        <v>140</v>
      </c>
      <c r="X17" t="s">
        <v>147</v>
      </c>
      <c r="Y17" s="35" t="b">
        <v>0</v>
      </c>
    </row>
    <row r="18" spans="1:25" ht="16" x14ac:dyDescent="0.2">
      <c r="A18" t="s">
        <v>142</v>
      </c>
      <c r="B18" s="3"/>
      <c r="C18" s="166">
        <v>14990000</v>
      </c>
      <c r="D18" s="136">
        <v>14990000</v>
      </c>
      <c r="E18" s="155">
        <v>14290000</v>
      </c>
      <c r="F18" s="133">
        <v>15190000</v>
      </c>
      <c r="G18" s="111" t="s">
        <v>31</v>
      </c>
      <c r="H18" s="154"/>
      <c r="M18" s="149">
        <f>IFERROR(C18-W4Q3FY26!C18,"OOS")</f>
        <v>0</v>
      </c>
      <c r="N18" s="147" t="str">
        <f t="shared" si="0"/>
        <v/>
      </c>
      <c r="O18" s="150">
        <f>IFERROR(D18-W4Q3FY26!D18,"OOS")</f>
        <v>0</v>
      </c>
      <c r="P18" s="147" t="str">
        <f t="shared" si="1"/>
        <v/>
      </c>
      <c r="Q18" s="150">
        <f>IFERROR(E18-W4Q3FY26!E18,"OOS")</f>
        <v>0</v>
      </c>
      <c r="R18" s="147" t="str">
        <f t="shared" si="2"/>
        <v/>
      </c>
      <c r="S18" s="150">
        <f>IFERROR(F18-W4Q3FY26!F18,"OOS")</f>
        <v>0</v>
      </c>
      <c r="T18" s="147" t="str">
        <f t="shared" si="3"/>
        <v/>
      </c>
      <c r="U18" s="150" t="str">
        <f>IFERROR(G18-W4Q3FY26!G18,"OOS")</f>
        <v>OOS</v>
      </c>
      <c r="V18" s="147" t="e">
        <f t="shared" si="4"/>
        <v>#VALUE!</v>
      </c>
      <c r="W18" t="s">
        <v>2</v>
      </c>
      <c r="X18" t="s">
        <v>143</v>
      </c>
      <c r="Y18" s="35" t="b">
        <v>0</v>
      </c>
    </row>
    <row r="19" spans="1:25" ht="16" x14ac:dyDescent="0.2">
      <c r="A19" t="s">
        <v>262</v>
      </c>
      <c r="B19" s="3"/>
      <c r="C19" s="166">
        <v>16490000</v>
      </c>
      <c r="D19" s="141">
        <v>16490000</v>
      </c>
      <c r="E19" s="155">
        <v>15790000</v>
      </c>
      <c r="F19" s="111">
        <v>16390000</v>
      </c>
      <c r="G19" s="111">
        <v>16390000</v>
      </c>
      <c r="H19" s="154"/>
      <c r="M19" s="149">
        <f>IFERROR(C19-W4Q3FY26!C19,"OOS")</f>
        <v>-200000</v>
      </c>
      <c r="N19" s="147"/>
      <c r="O19" s="150">
        <f>IFERROR(D19-W4Q3FY26!D19,"OOS")</f>
        <v>0</v>
      </c>
      <c r="P19" s="147" t="str">
        <f>IF(O19=0,"",$A19 &amp; IF(O19&gt;0," tăng "," giảm ") &amp; TEXT(ABS(O19)/1000,"0") &amp; "K = " &amp; TEXT(D19/1000,"#.##0") &amp; "K")</f>
        <v/>
      </c>
      <c r="Q19" s="150">
        <f>IFERROR(E19-W4Q3FY26!E19,"OOS")</f>
        <v>0</v>
      </c>
      <c r="R19" s="147" t="str">
        <f>IF(Q19=0,"",$A19 &amp; IF(Q19&gt;0," tăng "," giảm ") &amp; TEXT(ABS(Q19)/1000,"0") &amp; "K = " &amp; TEXT(E19/1000,"#.##0") &amp; "K")</f>
        <v/>
      </c>
      <c r="S19" s="150">
        <f>IFERROR(F19-W4Q3FY26!F19,"OOS")</f>
        <v>0</v>
      </c>
      <c r="T19" s="147"/>
      <c r="U19" s="150">
        <f>IFERROR(G19-W4Q3FY26!G19,"OOS")</f>
        <v>0</v>
      </c>
      <c r="V19" s="147" t="str">
        <f t="shared" si="4"/>
        <v/>
      </c>
      <c r="W19" t="s">
        <v>6</v>
      </c>
      <c r="X19" t="s">
        <v>145</v>
      </c>
      <c r="Y19" s="35" t="b">
        <v>1</v>
      </c>
    </row>
    <row r="20" spans="1:25" ht="16" x14ac:dyDescent="0.2">
      <c r="A20" t="s">
        <v>144</v>
      </c>
      <c r="B20" s="25"/>
      <c r="C20" s="166">
        <v>19890000</v>
      </c>
      <c r="D20" s="136">
        <v>19990000</v>
      </c>
      <c r="E20" s="155">
        <v>19190000</v>
      </c>
      <c r="F20" s="134">
        <v>18790000</v>
      </c>
      <c r="G20" s="111" t="s">
        <v>31</v>
      </c>
      <c r="H20" s="154"/>
      <c r="M20" s="149">
        <f>IFERROR(C20-W4Q3FY26!C20,"OOS")</f>
        <v>0</v>
      </c>
      <c r="N20" s="147" t="str">
        <f t="shared" si="0"/>
        <v/>
      </c>
      <c r="O20" s="150">
        <f>IFERROR(D20-W4Q3FY26!D20,"OOS")</f>
        <v>0</v>
      </c>
      <c r="P20" s="147" t="str">
        <f t="shared" si="1"/>
        <v/>
      </c>
      <c r="Q20" s="150">
        <f>IFERROR(E20-W4Q3FY26!E20,"OOS")</f>
        <v>0</v>
      </c>
      <c r="R20" s="147" t="str">
        <f t="shared" si="2"/>
        <v/>
      </c>
      <c r="S20" s="150">
        <f>IFERROR(F20-W4Q3FY26!F20,"OOS")</f>
        <v>-200000</v>
      </c>
      <c r="T20" s="147" t="str">
        <f t="shared" si="3"/>
        <v>iPad Air M3  13" 128 GB Wifi giảm 200K = 18.790K</v>
      </c>
      <c r="U20" s="150" t="str">
        <f>IFERROR(G20-W4Q3FY26!G20,"OOS")</f>
        <v>OOS</v>
      </c>
      <c r="V20" s="147" t="e">
        <f t="shared" si="4"/>
        <v>#VALUE!</v>
      </c>
      <c r="W20" t="s">
        <v>3</v>
      </c>
      <c r="X20" t="s">
        <v>141</v>
      </c>
      <c r="Y20" s="35" t="b">
        <v>0</v>
      </c>
    </row>
    <row r="21" spans="1:25" ht="16" x14ac:dyDescent="0.2">
      <c r="A21" t="s">
        <v>263</v>
      </c>
      <c r="B21" s="25"/>
      <c r="C21" s="166">
        <v>22090000</v>
      </c>
      <c r="D21" s="136">
        <v>21990000</v>
      </c>
      <c r="E21" s="162">
        <v>21290000</v>
      </c>
      <c r="F21" s="136">
        <v>22090000</v>
      </c>
      <c r="G21" s="111"/>
      <c r="H21" s="154"/>
      <c r="M21" s="149">
        <f>IFERROR(C21-W4Q3FY26!C21,"OOS")</f>
        <v>0</v>
      </c>
      <c r="N21" s="147"/>
      <c r="O21" s="150">
        <f>IFERROR(D21-W4Q3FY26!D21,"OOS")</f>
        <v>0</v>
      </c>
      <c r="P21" s="147" t="str">
        <f>IF(O21=0,"",$A21 &amp; IF(O21&gt;0," tăng "," giảm ") &amp; TEXT(ABS(O21)/1000,"0") &amp; "K = " &amp; TEXT(D21/1000,"#.##0") &amp; "K")</f>
        <v/>
      </c>
      <c r="Q21" s="150">
        <f>IFERROR(E21-W4Q3FY26!E21,"OOS")</f>
        <v>0</v>
      </c>
      <c r="R21" s="147" t="str">
        <f>IF(Q21=0,"",$A21 &amp; IF(Q21&gt;0," tăng "," giảm ") &amp; TEXT(ABS(Q21)/1000,"0") &amp; "K = " &amp; TEXT(E21/1000,"#.##0") &amp; "K")</f>
        <v/>
      </c>
      <c r="S21" s="150">
        <f>IFERROR(F21-W4Q3FY26!F21,"OOS")</f>
        <v>0</v>
      </c>
      <c r="T21" s="147"/>
      <c r="U21" s="150">
        <f>IFERROR(G21-W4Q3FY26!G21,"OOS")</f>
        <v>0</v>
      </c>
      <c r="V21" s="147"/>
      <c r="Y21" s="35"/>
    </row>
    <row r="22" spans="1:25" ht="16" x14ac:dyDescent="0.2">
      <c r="A22" t="s">
        <v>151</v>
      </c>
      <c r="B22" s="3"/>
      <c r="C22" s="166">
        <v>28190000</v>
      </c>
      <c r="D22" s="136">
        <v>28190000</v>
      </c>
      <c r="E22" s="124">
        <v>28490000</v>
      </c>
      <c r="F22" s="133">
        <v>28190000</v>
      </c>
      <c r="G22" s="111">
        <v>28190000</v>
      </c>
      <c r="H22" s="154"/>
      <c r="M22" s="149">
        <f>IFERROR(C22-W4Q3FY26!C22,"OOS")</f>
        <v>0</v>
      </c>
      <c r="N22" s="147" t="str">
        <f t="shared" si="0"/>
        <v/>
      </c>
      <c r="O22" s="150">
        <f>IFERROR(D22-W4Q3FY26!D22,"OOS")</f>
        <v>0</v>
      </c>
      <c r="P22" s="147" t="str">
        <f t="shared" si="1"/>
        <v/>
      </c>
      <c r="Q22" s="150">
        <f>IFERROR(E22-W4Q3FY26!E22,"OOS")</f>
        <v>0</v>
      </c>
      <c r="R22" s="147" t="str">
        <f t="shared" si="2"/>
        <v/>
      </c>
      <c r="S22" s="150">
        <f>IFERROR(F22-W4Q3FY26!F22,"OOS")</f>
        <v>0</v>
      </c>
      <c r="T22" s="147" t="str">
        <f t="shared" si="3"/>
        <v/>
      </c>
      <c r="U22" s="150">
        <f>IFERROR(G22-W4Q3FY26!G22,"OOS")</f>
        <v>0</v>
      </c>
      <c r="V22" s="147" t="str">
        <f t="shared" si="4"/>
        <v/>
      </c>
      <c r="W22" t="s">
        <v>149</v>
      </c>
      <c r="X22" t="s">
        <v>150</v>
      </c>
      <c r="Y22" s="35" t="b">
        <v>1</v>
      </c>
    </row>
    <row r="23" spans="1:25" ht="16" x14ac:dyDescent="0.2">
      <c r="A23" t="s">
        <v>152</v>
      </c>
      <c r="B23" s="3"/>
      <c r="C23" s="166">
        <v>38890000</v>
      </c>
      <c r="D23" s="142">
        <v>38990000</v>
      </c>
      <c r="E23" s="113">
        <v>37990000</v>
      </c>
      <c r="F23" s="133">
        <v>38890000</v>
      </c>
      <c r="G23" s="111">
        <v>38990000</v>
      </c>
      <c r="H23" s="154"/>
      <c r="M23" s="149">
        <f>IFERROR(C23-W4Q3FY26!C23,"OOS")</f>
        <v>0</v>
      </c>
      <c r="N23" s="147" t="str">
        <f t="shared" si="0"/>
        <v/>
      </c>
      <c r="O23" s="150">
        <f>IFERROR(D23-W4Q3FY26!D23,"OOS")</f>
        <v>0</v>
      </c>
      <c r="P23" s="147" t="str">
        <f t="shared" si="1"/>
        <v/>
      </c>
      <c r="Q23" s="150">
        <f>IFERROR(E23-W4Q3FY26!E23,"OOS")</f>
        <v>0</v>
      </c>
      <c r="R23" s="147" t="str">
        <f t="shared" si="2"/>
        <v/>
      </c>
      <c r="S23" s="150">
        <f>IFERROR(F23-W4Q3FY26!F23,"OOS")</f>
        <v>0</v>
      </c>
      <c r="T23" s="147" t="str">
        <f t="shared" si="3"/>
        <v/>
      </c>
      <c r="U23" s="150">
        <f>IFERROR(G23-W4Q3FY26!G23,"OOS")</f>
        <v>0</v>
      </c>
      <c r="V23" s="147" t="str">
        <f t="shared" si="4"/>
        <v/>
      </c>
    </row>
    <row r="24" spans="1:25" ht="16" x14ac:dyDescent="0.2">
      <c r="A24" t="s">
        <v>153</v>
      </c>
      <c r="B24" s="25"/>
      <c r="C24" s="166">
        <v>6390000</v>
      </c>
      <c r="D24" s="141">
        <v>6390000</v>
      </c>
      <c r="E24" s="140">
        <v>6190000</v>
      </c>
      <c r="F24" s="133">
        <v>6390000</v>
      </c>
      <c r="G24" s="111">
        <v>6290000</v>
      </c>
      <c r="H24" s="154"/>
      <c r="M24" s="149">
        <f>IFERROR(C24-W4Q3FY26!C24,"OOS")</f>
        <v>0</v>
      </c>
      <c r="N24" s="147" t="str">
        <f t="shared" si="0"/>
        <v/>
      </c>
      <c r="O24" s="150">
        <f>IFERROR(D24-W4Q3FY26!D24,"OOS")</f>
        <v>100000</v>
      </c>
      <c r="P24" s="147" t="str">
        <f t="shared" si="1"/>
        <v>AW SE 3 (40mm GPS) tăng 100K = 6.390K</v>
      </c>
      <c r="Q24" s="150">
        <f>IFERROR(E24-W4Q3FY26!E24,"OOS")</f>
        <v>0</v>
      </c>
      <c r="R24" s="147" t="str">
        <f t="shared" si="2"/>
        <v/>
      </c>
      <c r="S24" s="150">
        <f>IFERROR(F24-W4Q3FY26!F24,"OOS")</f>
        <v>0</v>
      </c>
      <c r="T24" s="147" t="str">
        <f t="shared" si="3"/>
        <v/>
      </c>
      <c r="U24" s="150">
        <f>IFERROR(G24-W4Q3FY26!G24,"OOS")</f>
        <v>0</v>
      </c>
      <c r="V24" s="147" t="str">
        <f t="shared" si="4"/>
        <v/>
      </c>
    </row>
    <row r="25" spans="1:25" ht="16" x14ac:dyDescent="0.2">
      <c r="A25" t="s">
        <v>154</v>
      </c>
      <c r="B25" s="25"/>
      <c r="C25" s="166">
        <v>7990000</v>
      </c>
      <c r="D25" s="136">
        <v>7690000</v>
      </c>
      <c r="E25" s="155">
        <v>7790000</v>
      </c>
      <c r="F25" s="133">
        <v>7990000</v>
      </c>
      <c r="G25" s="111">
        <v>7790000</v>
      </c>
      <c r="H25" s="154"/>
      <c r="M25" s="149">
        <f>IFERROR(C25-W4Q3FY26!C25,"OOS")</f>
        <v>0</v>
      </c>
      <c r="N25" s="147" t="str">
        <f t="shared" si="0"/>
        <v/>
      </c>
      <c r="O25" s="150">
        <f>IFERROR(D25-W4Q3FY26!D25,"OOS")</f>
        <v>0</v>
      </c>
      <c r="P25" s="147" t="str">
        <f t="shared" si="1"/>
        <v/>
      </c>
      <c r="Q25" s="150">
        <f>IFERROR(E25-W4Q3FY26!E25,"OOS")</f>
        <v>0</v>
      </c>
      <c r="R25" s="147" t="str">
        <f t="shared" si="2"/>
        <v/>
      </c>
      <c r="S25" s="150">
        <f>IFERROR(F25-W4Q3FY26!F25,"OOS")</f>
        <v>0</v>
      </c>
      <c r="T25" s="147" t="str">
        <f t="shared" si="3"/>
        <v/>
      </c>
      <c r="U25" s="150">
        <f>IFERROR(G25-W4Q3FY26!G25,"OOS")</f>
        <v>0</v>
      </c>
      <c r="V25" s="147" t="str">
        <f t="shared" si="4"/>
        <v/>
      </c>
    </row>
    <row r="26" spans="1:25" ht="16" x14ac:dyDescent="0.2">
      <c r="A26" t="s">
        <v>155</v>
      </c>
      <c r="B26" s="25"/>
      <c r="C26" s="166">
        <v>7290000</v>
      </c>
      <c r="D26" s="136">
        <v>6990000</v>
      </c>
      <c r="E26" s="140">
        <v>6990000</v>
      </c>
      <c r="F26" s="133">
        <v>7290000</v>
      </c>
      <c r="G26" s="111">
        <v>6990000</v>
      </c>
      <c r="H26" s="154"/>
      <c r="M26" s="149">
        <f>IFERROR(C26-W4Q3FY26!C26,"OOS")</f>
        <v>0</v>
      </c>
      <c r="N26" s="147" t="str">
        <f t="shared" si="0"/>
        <v/>
      </c>
      <c r="O26" s="150">
        <f>IFERROR(D26-W4Q3FY26!D26,"OOS")</f>
        <v>0</v>
      </c>
      <c r="P26" s="147" t="str">
        <f t="shared" si="1"/>
        <v/>
      </c>
      <c r="Q26" s="150">
        <f>IFERROR(E26-W4Q3FY26!E26,"OOS")</f>
        <v>0</v>
      </c>
      <c r="R26" s="147" t="str">
        <f t="shared" si="2"/>
        <v/>
      </c>
      <c r="S26" s="150">
        <f>IFERROR(F26-W4Q3FY26!F26,"OOS")</f>
        <v>0</v>
      </c>
      <c r="T26" s="147" t="str">
        <f t="shared" si="3"/>
        <v/>
      </c>
      <c r="U26" s="150">
        <f>IFERROR(G26-W4Q3FY26!G26,"OOS")</f>
        <v>0</v>
      </c>
      <c r="V26" s="147" t="str">
        <f t="shared" si="4"/>
        <v/>
      </c>
    </row>
    <row r="27" spans="1:25" ht="16" x14ac:dyDescent="0.2">
      <c r="A27" t="s">
        <v>156</v>
      </c>
      <c r="B27" s="25"/>
      <c r="C27" s="166">
        <v>8790000</v>
      </c>
      <c r="D27" s="136">
        <v>8490000</v>
      </c>
      <c r="E27" s="140">
        <v>8590000</v>
      </c>
      <c r="F27" s="133">
        <v>8790000</v>
      </c>
      <c r="G27" s="111">
        <v>8590000</v>
      </c>
      <c r="H27" s="154"/>
      <c r="M27" s="149">
        <f>IFERROR(C27-W4Q3FY26!C27,"OOS")</f>
        <v>0</v>
      </c>
      <c r="N27" s="147" t="str">
        <f t="shared" si="0"/>
        <v/>
      </c>
      <c r="O27" s="150">
        <f>IFERROR(D27-W4Q3FY26!D27,"OOS")</f>
        <v>0</v>
      </c>
      <c r="P27" s="147" t="str">
        <f t="shared" si="1"/>
        <v/>
      </c>
      <c r="Q27" s="150">
        <f>IFERROR(E27-W4Q3FY26!E27,"OOS")</f>
        <v>0</v>
      </c>
      <c r="R27" s="147" t="str">
        <f t="shared" si="2"/>
        <v/>
      </c>
      <c r="S27" s="150">
        <f>IFERROR(F27-W4Q3FY26!F27,"OOS")</f>
        <v>0</v>
      </c>
      <c r="T27" s="147" t="str">
        <f t="shared" si="3"/>
        <v/>
      </c>
      <c r="U27" s="150">
        <f>IFERROR(G27-W4Q3FY26!G27,"OOS")</f>
        <v>0</v>
      </c>
      <c r="V27" s="147" t="str">
        <f t="shared" si="4"/>
        <v/>
      </c>
    </row>
    <row r="28" spans="1:25" ht="16" x14ac:dyDescent="0.2">
      <c r="A28" t="s">
        <v>157</v>
      </c>
      <c r="B28" s="3"/>
      <c r="C28" s="166">
        <v>9190000</v>
      </c>
      <c r="D28" s="141">
        <v>9190000</v>
      </c>
      <c r="E28" s="140">
        <v>8990000</v>
      </c>
      <c r="F28" s="133">
        <v>9190000</v>
      </c>
      <c r="G28" s="111">
        <v>8990000</v>
      </c>
      <c r="H28" s="154"/>
      <c r="M28" s="149">
        <f>IFERROR(C28-W4Q3FY26!C28,"OOS")</f>
        <v>0</v>
      </c>
      <c r="N28" s="147" t="str">
        <f t="shared" si="0"/>
        <v/>
      </c>
      <c r="O28" s="150">
        <f>IFERROR(D28-W4Q3FY26!D28,"OOS")</f>
        <v>-2000000</v>
      </c>
      <c r="P28" s="147" t="str">
        <f t="shared" si="1"/>
        <v>AW S11 (42mm GPS) giảm 2000K = 9.190K</v>
      </c>
      <c r="Q28" s="150">
        <f>IFERROR(E28-W4Q3FY26!E28,"OOS")</f>
        <v>0</v>
      </c>
      <c r="R28" s="147" t="str">
        <f t="shared" si="2"/>
        <v/>
      </c>
      <c r="S28" s="150">
        <f>IFERROR(F28-W4Q3FY26!F28,"OOS")</f>
        <v>0</v>
      </c>
      <c r="T28" s="147" t="str">
        <f t="shared" si="3"/>
        <v/>
      </c>
      <c r="U28" s="150">
        <f>IFERROR(G28-W4Q3FY26!G28,"OOS")</f>
        <v>0</v>
      </c>
      <c r="V28" s="147" t="str">
        <f t="shared" si="4"/>
        <v/>
      </c>
    </row>
    <row r="29" spans="1:25" ht="16" x14ac:dyDescent="0.2">
      <c r="A29" t="s">
        <v>158</v>
      </c>
      <c r="B29" s="3"/>
      <c r="C29" s="166">
        <v>12090000</v>
      </c>
      <c r="D29" s="136">
        <v>11990000</v>
      </c>
      <c r="E29" s="140">
        <v>11990000</v>
      </c>
      <c r="F29" s="133">
        <v>12090000</v>
      </c>
      <c r="G29" s="111">
        <v>11990000</v>
      </c>
      <c r="H29" s="154"/>
      <c r="M29" s="149" t="str">
        <f>IFERROR(C29-W4Q3FY26!C29,"OOS")</f>
        <v>OOS</v>
      </c>
      <c r="N29" s="147" t="e">
        <f t="shared" si="0"/>
        <v>#VALUE!</v>
      </c>
      <c r="O29" s="150">
        <f>IFERROR(D29-W4Q3FY26!D29,"OOS")</f>
        <v>0</v>
      </c>
      <c r="P29" s="147" t="str">
        <f t="shared" si="1"/>
        <v/>
      </c>
      <c r="Q29" s="150">
        <f>IFERROR(E29-W4Q3FY26!E29,"OOS")</f>
        <v>0</v>
      </c>
      <c r="R29" s="147" t="str">
        <f t="shared" si="2"/>
        <v/>
      </c>
      <c r="S29" s="150">
        <f>IFERROR(F29-W4Q3FY26!F29,"OOS")</f>
        <v>0</v>
      </c>
      <c r="T29" s="147" t="str">
        <f t="shared" si="3"/>
        <v/>
      </c>
      <c r="U29" s="150">
        <f>IFERROR(G29-W4Q3FY26!G29,"OOS")</f>
        <v>0</v>
      </c>
      <c r="V29" s="147" t="str">
        <f t="shared" si="4"/>
        <v/>
      </c>
    </row>
    <row r="30" spans="1:25" ht="16" x14ac:dyDescent="0.2">
      <c r="A30" t="s">
        <v>159</v>
      </c>
      <c r="B30" s="3"/>
      <c r="C30" s="166">
        <v>9990000</v>
      </c>
      <c r="D30" s="136">
        <v>9990000</v>
      </c>
      <c r="E30" s="140">
        <v>9690000</v>
      </c>
      <c r="F30" s="133">
        <v>9990000</v>
      </c>
      <c r="G30" s="111">
        <v>9990000</v>
      </c>
      <c r="H30" s="154"/>
      <c r="M30" s="149">
        <f>IFERROR(C30-W4Q3FY26!C30,"OOS")</f>
        <v>0</v>
      </c>
      <c r="N30" s="147" t="str">
        <f t="shared" si="0"/>
        <v/>
      </c>
      <c r="O30" s="150">
        <f>IFERROR(D30-W4Q3FY26!D30,"OOS")</f>
        <v>0</v>
      </c>
      <c r="P30" s="147" t="str">
        <f t="shared" si="1"/>
        <v/>
      </c>
      <c r="Q30" s="150">
        <f>IFERROR(E30-W4Q3FY26!E30,"OOS")</f>
        <v>0</v>
      </c>
      <c r="R30" s="147" t="str">
        <f t="shared" si="2"/>
        <v/>
      </c>
      <c r="S30" s="150">
        <f>IFERROR(F30-W4Q3FY26!F30,"OOS")</f>
        <v>0</v>
      </c>
      <c r="T30" s="147" t="str">
        <f t="shared" si="3"/>
        <v/>
      </c>
      <c r="U30" s="150">
        <f>IFERROR(G30-W4Q3FY26!G30,"OOS")</f>
        <v>0</v>
      </c>
      <c r="V30" s="147" t="str">
        <f t="shared" si="4"/>
        <v/>
      </c>
    </row>
    <row r="31" spans="1:25" ht="16" x14ac:dyDescent="0.2">
      <c r="A31" t="s">
        <v>160</v>
      </c>
      <c r="B31" s="3"/>
      <c r="C31" s="166">
        <v>12990000</v>
      </c>
      <c r="D31" s="136">
        <v>12490000</v>
      </c>
      <c r="E31" s="140">
        <v>12490000</v>
      </c>
      <c r="F31" s="133">
        <v>12990000</v>
      </c>
      <c r="G31" s="111">
        <v>12990000</v>
      </c>
      <c r="H31" s="154"/>
      <c r="M31" s="149">
        <f>IFERROR(C31-W4Q3FY26!C31,"OOS")</f>
        <v>0</v>
      </c>
      <c r="N31" s="147" t="str">
        <f t="shared" si="0"/>
        <v/>
      </c>
      <c r="O31" s="150">
        <f>IFERROR(D31-W4Q3FY26!D31,"OOS")</f>
        <v>0</v>
      </c>
      <c r="P31" s="147" t="str">
        <f t="shared" si="1"/>
        <v/>
      </c>
      <c r="Q31" s="150">
        <f>IFERROR(E31-W4Q3FY26!E31,"OOS")</f>
        <v>0</v>
      </c>
      <c r="R31" s="147" t="str">
        <f t="shared" si="2"/>
        <v/>
      </c>
      <c r="S31" s="150">
        <f>IFERROR(F31-W4Q3FY26!F31,"OOS")</f>
        <v>0</v>
      </c>
      <c r="T31" s="147" t="str">
        <f t="shared" si="3"/>
        <v/>
      </c>
      <c r="U31" s="150">
        <f>IFERROR(G31-W4Q3FY26!G31,"OOS")</f>
        <v>0</v>
      </c>
      <c r="V31" s="147" t="str">
        <f t="shared" si="4"/>
        <v/>
      </c>
    </row>
    <row r="32" spans="1:25" ht="16" x14ac:dyDescent="0.2">
      <c r="A32" t="s">
        <v>161</v>
      </c>
      <c r="B32" s="25"/>
      <c r="C32" s="166">
        <v>23490000</v>
      </c>
      <c r="D32" s="136">
        <v>22990000</v>
      </c>
      <c r="E32" s="113">
        <v>22490000</v>
      </c>
      <c r="F32" s="133">
        <v>22990000</v>
      </c>
      <c r="G32" s="111">
        <v>22990000</v>
      </c>
      <c r="H32" s="154"/>
      <c r="M32" s="149">
        <f>IFERROR(C32-W4Q3FY26!C32,"OOS")</f>
        <v>0</v>
      </c>
      <c r="N32" s="147" t="str">
        <f t="shared" si="0"/>
        <v/>
      </c>
      <c r="O32" s="150">
        <f>IFERROR(D32-W4Q3FY26!D32,"OOS")</f>
        <v>0</v>
      </c>
      <c r="P32" s="147" t="str">
        <f t="shared" si="1"/>
        <v/>
      </c>
      <c r="Q32" s="150">
        <f>IFERROR(E32-W4Q3FY26!E32,"OOS")</f>
        <v>0</v>
      </c>
      <c r="R32" s="147" t="str">
        <f t="shared" si="2"/>
        <v/>
      </c>
      <c r="S32" s="150">
        <f>IFERROR(F32-W4Q3FY26!F32,"OOS")</f>
        <v>0</v>
      </c>
      <c r="T32" s="147" t="str">
        <f t="shared" si="3"/>
        <v/>
      </c>
      <c r="U32" s="150">
        <f>IFERROR(G32-W4Q3FY26!G32,"OOS")</f>
        <v>0</v>
      </c>
      <c r="V32" s="147" t="str">
        <f t="shared" si="4"/>
        <v/>
      </c>
    </row>
    <row r="33" spans="1:22" ht="16" x14ac:dyDescent="0.2">
      <c r="A33" t="s">
        <v>120</v>
      </c>
      <c r="B33" s="3"/>
      <c r="C33" s="166">
        <v>5190000</v>
      </c>
      <c r="D33" s="136" t="s">
        <v>31</v>
      </c>
      <c r="E33" s="131" t="s">
        <v>31</v>
      </c>
      <c r="F33" s="133">
        <v>4990000</v>
      </c>
      <c r="G33" s="111">
        <v>5590000</v>
      </c>
      <c r="H33" s="154"/>
      <c r="M33" s="149">
        <f>IFERROR(C33-W4Q3FY26!C33,"OOS")</f>
        <v>0</v>
      </c>
      <c r="N33" s="147" t="str">
        <f t="shared" si="0"/>
        <v/>
      </c>
      <c r="O33" s="150" t="str">
        <f>IFERROR(D33-W4Q3FY26!D33,"OOS")</f>
        <v>OOS</v>
      </c>
      <c r="P33" s="147" t="e">
        <f t="shared" si="1"/>
        <v>#VALUE!</v>
      </c>
      <c r="Q33" s="150" t="str">
        <f>IFERROR(E33-W4Q3FY26!E33,"OOS")</f>
        <v>OOS</v>
      </c>
      <c r="R33" s="147" t="e">
        <f t="shared" si="2"/>
        <v>#VALUE!</v>
      </c>
      <c r="S33" s="150">
        <f>IFERROR(F33-W4Q3FY26!F33,"OOS")</f>
        <v>0</v>
      </c>
      <c r="T33" s="147" t="str">
        <f t="shared" si="3"/>
        <v/>
      </c>
      <c r="U33" s="150">
        <f>IFERROR(G33-W4Q3FY26!G33,"OOS")</f>
        <v>0</v>
      </c>
      <c r="V33" s="147" t="str">
        <f t="shared" si="4"/>
        <v/>
      </c>
    </row>
    <row r="34" spans="1:22" ht="16" x14ac:dyDescent="0.2">
      <c r="A34" t="s">
        <v>162</v>
      </c>
      <c r="B34" s="3"/>
      <c r="C34" s="166">
        <v>4390000</v>
      </c>
      <c r="D34" s="136">
        <v>4390000</v>
      </c>
      <c r="E34" s="155">
        <v>4290000</v>
      </c>
      <c r="F34" s="133">
        <v>4390000</v>
      </c>
      <c r="G34" s="111">
        <v>4390000</v>
      </c>
      <c r="H34" s="154"/>
      <c r="M34" s="149">
        <f>IFERROR(C34-W4Q3FY26!C34,"OOS")</f>
        <v>0</v>
      </c>
      <c r="N34" s="147" t="str">
        <f t="shared" si="0"/>
        <v/>
      </c>
      <c r="O34" s="150">
        <f>IFERROR(D34-W4Q3FY26!D34,"OOS")</f>
        <v>0</v>
      </c>
      <c r="P34" s="147" t="str">
        <f t="shared" si="1"/>
        <v/>
      </c>
      <c r="Q34" s="150">
        <f>IFERROR(E34-W4Q3FY26!E34,"OOS")</f>
        <v>0</v>
      </c>
      <c r="R34" s="147" t="str">
        <f t="shared" si="2"/>
        <v/>
      </c>
      <c r="S34" s="150">
        <f>IFERROR(F34-W4Q3FY26!F34,"OOS")</f>
        <v>0</v>
      </c>
      <c r="T34" s="147" t="str">
        <f t="shared" si="3"/>
        <v/>
      </c>
      <c r="U34" s="150">
        <f>IFERROR(G34-W4Q3FY26!G34,"OOS")</f>
        <v>0</v>
      </c>
      <c r="V34" s="147" t="str">
        <f t="shared" si="4"/>
        <v/>
      </c>
    </row>
    <row r="35" spans="1:22" ht="16" x14ac:dyDescent="0.2">
      <c r="A35" t="s">
        <v>163</v>
      </c>
      <c r="B35" s="3"/>
      <c r="C35" s="141">
        <v>2990000</v>
      </c>
      <c r="D35" s="141">
        <v>2990000</v>
      </c>
      <c r="E35" s="155">
        <v>2990000</v>
      </c>
      <c r="F35" s="134">
        <v>2990000</v>
      </c>
      <c r="G35" s="111">
        <v>2990000</v>
      </c>
      <c r="H35" s="154"/>
      <c r="M35" s="149">
        <f>IFERROR(C35-W4Q3FY26!C35,"OOS")</f>
        <v>-100000</v>
      </c>
      <c r="N35" s="147" t="str">
        <f t="shared" si="0"/>
        <v>AirPods 4 with charging case giảm 100K = 2.990K</v>
      </c>
      <c r="O35" s="150">
        <f>IFERROR(D35-W4Q3FY26!D35,"OOS")</f>
        <v>-100000</v>
      </c>
      <c r="P35" s="147" t="str">
        <f t="shared" si="1"/>
        <v>AirPods 4 with charging case giảm 100K = 2.990K</v>
      </c>
      <c r="Q35" s="150">
        <f>IFERROR(E35-W4Q3FY26!E35,"OOS")</f>
        <v>0</v>
      </c>
      <c r="R35" s="147" t="str">
        <f t="shared" si="2"/>
        <v/>
      </c>
      <c r="S35" s="150">
        <f>IFERROR(F35-W4Q3FY26!F35,"OOS")</f>
        <v>-100000</v>
      </c>
      <c r="T35" s="147" t="str">
        <f t="shared" si="3"/>
        <v>AirPods 4 with charging case giảm 100K = 2.990K</v>
      </c>
      <c r="U35" s="150">
        <f>IFERROR(G35-W4Q3FY26!G35,"OOS")</f>
        <v>0</v>
      </c>
      <c r="V35" s="147" t="str">
        <f t="shared" si="4"/>
        <v/>
      </c>
    </row>
    <row r="36" spans="1:22" ht="16" x14ac:dyDescent="0.2">
      <c r="A36" t="s">
        <v>164</v>
      </c>
      <c r="B36" s="3"/>
      <c r="C36" s="163">
        <v>6190000</v>
      </c>
      <c r="D36" s="136" t="s">
        <v>264</v>
      </c>
      <c r="E36" s="135">
        <v>5990000</v>
      </c>
      <c r="F36" s="133">
        <v>6190000</v>
      </c>
      <c r="G36" s="111">
        <v>6090000</v>
      </c>
      <c r="H36" s="154"/>
      <c r="M36" s="149">
        <f>IFERROR(C36-W4Q3FY26!C36,"OOS")</f>
        <v>0</v>
      </c>
      <c r="N36" s="147" t="str">
        <f t="shared" si="0"/>
        <v/>
      </c>
      <c r="O36" s="150" t="str">
        <f>IFERROR(D36-W4Q3FY26!D36,"OOS")</f>
        <v>OOS</v>
      </c>
      <c r="P36" s="147" t="e">
        <f t="shared" si="1"/>
        <v>#VALUE!</v>
      </c>
      <c r="Q36" s="150">
        <f>IFERROR(E36-W4Q3FY26!E36,"OOS")</f>
        <v>0</v>
      </c>
      <c r="R36" s="147" t="str">
        <f t="shared" si="2"/>
        <v/>
      </c>
      <c r="S36" s="150">
        <f>IFERROR(F36-W4Q3FY26!F36,"OOS")</f>
        <v>0</v>
      </c>
      <c r="T36" s="147" t="str">
        <f t="shared" si="3"/>
        <v/>
      </c>
      <c r="U36" s="150">
        <f>IFERROR(G36-W4Q3FY26!G36,"OOS")</f>
        <v>0</v>
      </c>
      <c r="V36" s="147" t="str">
        <f t="shared" si="4"/>
        <v/>
      </c>
    </row>
    <row r="37" spans="1:22" ht="16" x14ac:dyDescent="0.2">
      <c r="A37" t="s">
        <v>259</v>
      </c>
      <c r="B37" s="25"/>
      <c r="C37" s="136">
        <v>29490000</v>
      </c>
      <c r="D37" s="141">
        <v>29490000</v>
      </c>
      <c r="E37" s="143"/>
      <c r="F37" s="111">
        <v>29390000</v>
      </c>
      <c r="G37" s="111">
        <v>29990000</v>
      </c>
      <c r="H37" s="154"/>
      <c r="M37" s="149">
        <f>IFERROR(C37-W4Q3FY26!C37,"OOS")</f>
        <v>0</v>
      </c>
      <c r="N37" s="147" t="str">
        <f t="shared" si="0"/>
        <v/>
      </c>
      <c r="O37" s="150">
        <f>IFERROR(D37-W4Q3FY26!D37,"OOS")</f>
        <v>-500000</v>
      </c>
      <c r="P37" s="147" t="str">
        <f t="shared" si="1"/>
        <v>MacBook Air 13" M5 16/512GB giảm 500K = 29.490K</v>
      </c>
      <c r="Q37" s="150">
        <f>IFERROR(E37-W4Q3FY26!E37,"OOS")</f>
        <v>0</v>
      </c>
      <c r="R37" s="147" t="str">
        <f t="shared" si="2"/>
        <v/>
      </c>
      <c r="S37" s="150">
        <f>IFERROR(F37-W4Q3FY26!F37,"OOS")</f>
        <v>0</v>
      </c>
      <c r="T37" s="147" t="str">
        <f t="shared" si="3"/>
        <v/>
      </c>
      <c r="U37" s="150">
        <f>IFERROR(G37-W4Q3FY26!G37,"OOS")</f>
        <v>0</v>
      </c>
      <c r="V37" s="147" t="str">
        <f t="shared" si="4"/>
        <v/>
      </c>
    </row>
    <row r="38" spans="1:22" ht="16" x14ac:dyDescent="0.2">
      <c r="A38" t="s">
        <v>260</v>
      </c>
      <c r="B38" s="25"/>
      <c r="C38" s="141">
        <v>15690000</v>
      </c>
      <c r="D38" s="136">
        <v>15990000</v>
      </c>
      <c r="E38" s="143"/>
      <c r="F38" s="112">
        <v>15690000</v>
      </c>
      <c r="G38" s="111">
        <v>15899000</v>
      </c>
      <c r="H38" s="154"/>
      <c r="M38" s="149">
        <f>IFERROR(C38-W4Q3FY26!C38,"OOS")</f>
        <v>-300000</v>
      </c>
      <c r="N38" s="147" t="str">
        <f t="shared" si="0"/>
        <v>MacBook NEO A18 Pro ( 8/256GB) giảm 300K = 15.690K</v>
      </c>
      <c r="O38" s="150">
        <f>IFERROR(D38-W4Q3FY26!D38,"OOS")</f>
        <v>0</v>
      </c>
      <c r="P38" s="147" t="str">
        <f t="shared" si="1"/>
        <v/>
      </c>
      <c r="Q38" s="150">
        <f>IFERROR(E38-W4Q3FY26!E38,"OOS")</f>
        <v>0</v>
      </c>
      <c r="R38" s="147" t="str">
        <f t="shared" si="2"/>
        <v/>
      </c>
      <c r="S38" s="150">
        <f>IFERROR(F38-W4Q3FY26!F38,"OOS")</f>
        <v>-300000</v>
      </c>
      <c r="T38" s="147" t="str">
        <f t="shared" si="3"/>
        <v>MacBook NEO A18 Pro ( 8/256GB) giảm 300K = 15.690K</v>
      </c>
      <c r="U38" s="150">
        <f>IFERROR(G38-W4Q3FY26!G38,"OOS")</f>
        <v>0</v>
      </c>
      <c r="V38" s="147" t="str">
        <f t="shared" si="4"/>
        <v/>
      </c>
    </row>
    <row r="39" spans="1:22" ht="16" x14ac:dyDescent="0.2">
      <c r="A39" t="s">
        <v>166</v>
      </c>
      <c r="B39" s="3"/>
      <c r="C39" s="136">
        <v>25590000</v>
      </c>
      <c r="D39" s="136" t="s">
        <v>31</v>
      </c>
      <c r="E39" s="143"/>
      <c r="F39" s="134">
        <v>24990000</v>
      </c>
      <c r="G39" s="111">
        <v>24590000</v>
      </c>
      <c r="H39" s="154"/>
      <c r="J39" t="s">
        <v>261</v>
      </c>
      <c r="M39" s="149">
        <f>IFERROR(C39-W4Q3FY26!C39,"OOS")</f>
        <v>0</v>
      </c>
      <c r="N39" s="147" t="str">
        <f t="shared" si="0"/>
        <v/>
      </c>
      <c r="O39" s="150" t="str">
        <f>IFERROR(D39-W4Q3FY26!D39,"OOS")</f>
        <v>OOS</v>
      </c>
      <c r="P39" s="147" t="e">
        <f t="shared" si="1"/>
        <v>#VALUE!</v>
      </c>
      <c r="Q39" s="150">
        <f>IFERROR(E39-W4Q3FY26!E39,"OOS")</f>
        <v>0</v>
      </c>
      <c r="R39" s="147" t="str">
        <f t="shared" si="2"/>
        <v/>
      </c>
      <c r="S39" s="150">
        <f>IFERROR(F39-W4Q3FY26!F39,"OOS")</f>
        <v>-600000</v>
      </c>
      <c r="T39" s="147" t="str">
        <f t="shared" si="3"/>
        <v>MacBook Air 13" M4 16/256GB giảm 600K = 24.990K</v>
      </c>
      <c r="U39" s="150">
        <f>IFERROR(G39-W4Q3FY26!G39,"OOS")</f>
        <v>0</v>
      </c>
      <c r="V39" s="147" t="str">
        <f t="shared" si="4"/>
        <v/>
      </c>
    </row>
    <row r="40" spans="1:22" ht="16" x14ac:dyDescent="0.2">
      <c r="A40" t="s">
        <v>167</v>
      </c>
      <c r="B40" s="25"/>
      <c r="C40" s="163">
        <v>29490000</v>
      </c>
      <c r="D40" s="136">
        <v>29490000</v>
      </c>
      <c r="E40" s="143"/>
      <c r="F40" s="133">
        <v>29990000</v>
      </c>
      <c r="G40" s="112">
        <v>29390000</v>
      </c>
      <c r="H40" s="154"/>
      <c r="M40" s="149">
        <f>IFERROR(C40-W4Q3FY26!C40,"OOS")</f>
        <v>0</v>
      </c>
      <c r="N40" s="147" t="str">
        <f t="shared" si="0"/>
        <v/>
      </c>
      <c r="O40" s="150">
        <f>IFERROR(D40-W4Q3FY26!D40,"OOS")</f>
        <v>0</v>
      </c>
      <c r="P40" s="147" t="str">
        <f t="shared" si="1"/>
        <v/>
      </c>
      <c r="Q40" s="150">
        <f>IFERROR(E40-W4Q3FY26!E40,"OOS")</f>
        <v>0</v>
      </c>
      <c r="R40" s="147" t="str">
        <f t="shared" si="2"/>
        <v/>
      </c>
      <c r="S40" s="150">
        <f>IFERROR(F40-W4Q3FY26!F40,"OOS")</f>
        <v>0</v>
      </c>
      <c r="T40" s="147" t="str">
        <f t="shared" si="3"/>
        <v/>
      </c>
      <c r="U40" s="150">
        <f>IFERROR(G40-W4Q3FY26!G40,"OOS")</f>
        <v>400000</v>
      </c>
      <c r="V40" s="147" t="str">
        <f t="shared" si="4"/>
        <v>MacBook Air 15" M4 16/256GB tăng 400K = 29.390K</v>
      </c>
    </row>
    <row r="41" spans="1:22" ht="16" x14ac:dyDescent="0.2">
      <c r="A41" t="s">
        <v>169</v>
      </c>
      <c r="B41" s="25"/>
      <c r="C41" s="136">
        <v>41490000</v>
      </c>
      <c r="D41" s="136">
        <v>41490000</v>
      </c>
      <c r="E41" s="143"/>
      <c r="F41" s="133">
        <v>41490000</v>
      </c>
      <c r="G41" s="111">
        <v>41490000</v>
      </c>
      <c r="H41" s="154"/>
      <c r="M41" s="149">
        <f>IFERROR(C41-W4Q3FY26!C41,"OOS")</f>
        <v>0</v>
      </c>
      <c r="N41" s="147" t="str">
        <f t="shared" si="0"/>
        <v/>
      </c>
      <c r="O41" s="150">
        <f>IFERROR(D41-W4Q3FY26!D41,"OOS")</f>
        <v>0</v>
      </c>
      <c r="P41" s="147" t="str">
        <f t="shared" si="1"/>
        <v/>
      </c>
      <c r="Q41" s="150">
        <f>IFERROR(E41-W4Q3FY26!E41,"OOS")</f>
        <v>0</v>
      </c>
      <c r="R41" s="147" t="str">
        <f t="shared" si="2"/>
        <v/>
      </c>
      <c r="S41" s="150">
        <f>IFERROR(F41-W4Q3FY26!F41,"OOS")</f>
        <v>0</v>
      </c>
      <c r="T41" s="147" t="str">
        <f t="shared" si="3"/>
        <v/>
      </c>
      <c r="U41" s="150">
        <f>IFERROR(G41-W4Q3FY26!G41,"OOS")</f>
        <v>0</v>
      </c>
      <c r="V41" s="147" t="str">
        <f t="shared" si="4"/>
        <v/>
      </c>
    </row>
    <row r="42" spans="1:22" ht="16" x14ac:dyDescent="0.2">
      <c r="A42" t="s">
        <v>170</v>
      </c>
      <c r="B42" s="25"/>
      <c r="C42" s="136" t="s">
        <v>31</v>
      </c>
      <c r="D42" s="136">
        <v>63990000</v>
      </c>
      <c r="E42" s="143"/>
      <c r="F42" s="133">
        <v>62990000</v>
      </c>
      <c r="G42" s="111">
        <v>63990000</v>
      </c>
      <c r="H42" s="154"/>
      <c r="M42" s="149" t="str">
        <f>IFERROR(C42-W4Q3FY26!C42,"OOS")</f>
        <v>OOS</v>
      </c>
      <c r="N42" s="147" t="e">
        <f t="shared" si="0"/>
        <v>#VALUE!</v>
      </c>
      <c r="O42" s="150">
        <f>IFERROR(D42-W4Q3FY26!D42,"OOS")</f>
        <v>0</v>
      </c>
      <c r="P42" s="147" t="str">
        <f t="shared" si="1"/>
        <v/>
      </c>
      <c r="Q42" s="150">
        <f>IFERROR(E42-W4Q3FY26!E42,"OOS")</f>
        <v>0</v>
      </c>
      <c r="R42" s="147" t="str">
        <f t="shared" si="2"/>
        <v/>
      </c>
      <c r="S42" s="150">
        <f>IFERROR(F42-W4Q3FY26!F42,"OOS")</f>
        <v>0</v>
      </c>
      <c r="T42" s="147" t="str">
        <f t="shared" si="3"/>
        <v/>
      </c>
      <c r="U42" s="150">
        <f>IFERROR(G42-W4Q3FY26!G42,"OOS")</f>
        <v>0</v>
      </c>
      <c r="V42" s="147" t="str">
        <f t="shared" si="4"/>
        <v/>
      </c>
    </row>
    <row r="43" spans="1:22" ht="16" x14ac:dyDescent="0.2">
      <c r="C43" s="125"/>
      <c r="D43" s="125"/>
      <c r="V43" s="147" t="str">
        <f t="shared" si="4"/>
        <v/>
      </c>
    </row>
    <row r="44" spans="1:22" ht="16" x14ac:dyDescent="0.2">
      <c r="C44" s="125"/>
      <c r="D44" s="125"/>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row r="152" spans="3:4" ht="16" x14ac:dyDescent="0.2">
      <c r="C152" s="125"/>
      <c r="D152" s="125"/>
    </row>
    <row r="153" spans="3:4" ht="16" x14ac:dyDescent="0.2">
      <c r="C153" s="125"/>
      <c r="D153" s="125"/>
    </row>
  </sheetData>
  <conditionalFormatting sqref="E2:E42">
    <cfRule type="expression" dxfId="15" priority="5" stopIfTrue="1">
      <formula>$Q2=0</formula>
    </cfRule>
    <cfRule type="expression" dxfId="14" priority="6" stopIfTrue="1">
      <formula>AND($Q2&lt;&gt;0,$Q2&lt;&gt;"")</formula>
    </cfRule>
  </conditionalFormatting>
  <conditionalFormatting sqref="G9:G11">
    <cfRule type="expression" dxfId="13" priority="1" stopIfTrue="1">
      <formula>$Q9=0</formula>
    </cfRule>
    <cfRule type="expression" dxfId="12" priority="2" stopIfTrue="1">
      <formula>AND($Q9&lt;&gt;0,$Q9&lt;&gt;"")</formula>
    </cfRule>
  </conditionalFormatting>
  <conditionalFormatting sqref="N2:N42 P2:P42 R2:R42 T2:T42 V2:V43">
    <cfRule type="containsText" dxfId="11" priority="3" operator="containsText" text="Tăng">
      <formula>NOT(ISERROR(SEARCH("Tăng",N2)))</formula>
    </cfRule>
    <cfRule type="containsText" dxfId="10"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B0C5-9A5D-B54B-A4A4-FB348B3CDAAA}">
  <dimension ref="A1:Y151"/>
  <sheetViews>
    <sheetView showGridLines="0" zoomScale="75" zoomScaleNormal="80" workbookViewId="0">
      <pane xSplit="2" ySplit="1" topLeftCell="G2" activePane="bottomRight" state="frozen"/>
      <selection pane="topRight" activeCell="C1" sqref="C1"/>
      <selection pane="bottomLeft" activeCell="A2" sqref="A2"/>
      <selection pane="bottomRight" activeCell="P9" sqref="P9"/>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5"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5" ht="16" x14ac:dyDescent="0.2">
      <c r="A2" t="s">
        <v>258</v>
      </c>
      <c r="B2" s="83"/>
      <c r="C2" s="130">
        <v>17590000</v>
      </c>
      <c r="D2" s="128">
        <v>17490000</v>
      </c>
      <c r="E2" s="135">
        <v>17290000</v>
      </c>
      <c r="F2" s="157">
        <v>17490000</v>
      </c>
      <c r="G2" s="111">
        <v>17290000</v>
      </c>
      <c r="H2" s="154"/>
      <c r="M2" s="149">
        <f>IFERROR(C2-W5Q3FY26!C2,"OOS")</f>
        <v>100000</v>
      </c>
      <c r="N2" s="147" t="str">
        <f t="shared" ref="N2:N40" si="0">IF(M2=0,"",$A2 &amp; IF(M2&gt;0," tăng "," giảm ") &amp; TEXT(ABS(M2)/1000,"0") &amp; "K = " &amp; TEXT(C2/1000,"#.##0") &amp; "K")</f>
        <v>iPhone 17e 256GB tăng 100K = 17.590K</v>
      </c>
      <c r="O2" s="150">
        <f>IFERROR(D2-W5Q3FY26!D2,"OOS")</f>
        <v>0</v>
      </c>
      <c r="P2" s="147" t="str">
        <f t="shared" ref="P2:P40" si="1">IF(O2=0,"",$A2 &amp; IF(O2&gt;0," tăng "," giảm ") &amp; TEXT(ABS(O2)/1000,"0") &amp; "K = " &amp; TEXT(D2/1000,"#.##0") &amp; "K")</f>
        <v/>
      </c>
      <c r="Q2" s="150">
        <f>IFERROR(E2-W5Q3FY26!E2,"OOS")</f>
        <v>0</v>
      </c>
      <c r="R2" s="147" t="str">
        <f t="shared" ref="R2:R40" si="2">IF(Q2=0,"",$A2 &amp; IF(Q2&gt;0," tăng "," giảm ") &amp; TEXT(ABS(Q2)/1000,"0") &amp; "K = " &amp; TEXT(E2/1000,"#.##0") &amp; "K")</f>
        <v/>
      </c>
      <c r="S2" s="150">
        <f>IFERROR(F2-W5Q3FY26!F2,"OOS")</f>
        <v>0</v>
      </c>
      <c r="T2" s="147" t="str">
        <f t="shared" ref="T2:T40" si="3">IF(S2=0,"",$A2 &amp; IF(S2&gt;0," tăng "," giảm ") &amp; TEXT(ABS(S2)/1000,"0") &amp; "K = " &amp; TEXT(F2/1000,"#.##0") &amp; "K")</f>
        <v/>
      </c>
      <c r="U2" s="150">
        <f>IFERROR(G2-W5Q3FY26!G2,"OOS")</f>
        <v>0</v>
      </c>
      <c r="V2" s="147" t="str">
        <f t="shared" ref="V2:V41" si="4">IF(U2=0,"",$A2 &amp; IF(U2&gt;0," tăng "," giảm ") &amp; TEXT(ABS(U2)/1000,"0") &amp; "K = " &amp; TEXT(G2/1000,"#.##0") &amp; "K")</f>
        <v/>
      </c>
    </row>
    <row r="3" spans="1:25" ht="16" x14ac:dyDescent="0.2">
      <c r="A3" t="s">
        <v>129</v>
      </c>
      <c r="B3" s="83"/>
      <c r="C3" s="130">
        <v>24590000</v>
      </c>
      <c r="D3" s="128">
        <v>24490000</v>
      </c>
      <c r="E3" s="131">
        <v>23290000</v>
      </c>
      <c r="F3" s="161">
        <v>24390000</v>
      </c>
      <c r="G3" s="112">
        <v>23790000</v>
      </c>
      <c r="H3" s="154"/>
      <c r="M3" s="149">
        <f>IFERROR(C3-W5Q3FY26!C3,"OOS")</f>
        <v>100000</v>
      </c>
      <c r="N3" s="147" t="str">
        <f t="shared" si="0"/>
        <v>iPhone 17  256GB tăng 100K = 24.590K</v>
      </c>
      <c r="O3" s="150">
        <f>IFERROR(D3-W5Q3FY26!D3,"OOS")</f>
        <v>0</v>
      </c>
      <c r="P3" s="147" t="str">
        <f t="shared" si="1"/>
        <v/>
      </c>
      <c r="Q3" s="150">
        <f>IFERROR(E3-W5Q3FY26!E3,"OOS")</f>
        <v>-200000</v>
      </c>
      <c r="R3" s="147" t="str">
        <f t="shared" si="2"/>
        <v>iPhone 17  256GB giảm 200K = 23.290K</v>
      </c>
      <c r="S3" s="150">
        <f>IFERROR(F3-W5Q3FY26!F3,"OOS")</f>
        <v>0</v>
      </c>
      <c r="T3" s="147" t="str">
        <f t="shared" si="3"/>
        <v/>
      </c>
      <c r="U3" s="150">
        <f>IFERROR(G3-W5Q3FY26!G3,"OOS")</f>
        <v>-400000</v>
      </c>
      <c r="V3" s="147" t="str">
        <f t="shared" si="4"/>
        <v>iPhone 17  256GB giảm 400K = 23.790K</v>
      </c>
    </row>
    <row r="4" spans="1:25" ht="16" x14ac:dyDescent="0.2">
      <c r="A4" t="s">
        <v>130</v>
      </c>
      <c r="B4" s="83"/>
      <c r="C4" s="128">
        <v>22990000</v>
      </c>
      <c r="D4" s="128">
        <v>22990000</v>
      </c>
      <c r="E4" s="131">
        <v>22990000</v>
      </c>
      <c r="F4" s="134">
        <v>22890000</v>
      </c>
      <c r="G4" s="111">
        <v>23490000</v>
      </c>
      <c r="H4" s="154"/>
      <c r="M4" s="149">
        <f>IFERROR(C4-W5Q3FY26!C4,"OOS")</f>
        <v>0</v>
      </c>
      <c r="N4" s="147" t="str">
        <f t="shared" si="0"/>
        <v/>
      </c>
      <c r="O4" s="150">
        <f>IFERROR(D4-W5Q3FY26!D4,"OOS")</f>
        <v>0</v>
      </c>
      <c r="P4" s="147" t="str">
        <f t="shared" si="1"/>
        <v/>
      </c>
      <c r="Q4" s="150">
        <f>IFERROR(E4-W5Q3FY26!E4,"OOS")</f>
        <v>0</v>
      </c>
      <c r="R4" s="147" t="str">
        <f t="shared" si="2"/>
        <v/>
      </c>
      <c r="S4" s="150">
        <f>IFERROR(F4-W5Q3FY26!F4,"OOS")</f>
        <v>-100000</v>
      </c>
      <c r="T4" s="147" t="str">
        <f t="shared" si="3"/>
        <v>iPhone Air 256G giảm 100K = 22.890K</v>
      </c>
      <c r="U4" s="150">
        <f>IFERROR(G4-W5Q3FY26!G4,"OOS")</f>
        <v>0</v>
      </c>
      <c r="V4" s="147" t="str">
        <f t="shared" si="4"/>
        <v/>
      </c>
    </row>
    <row r="5" spans="1:25" ht="16" x14ac:dyDescent="0.2">
      <c r="A5" t="s">
        <v>131</v>
      </c>
      <c r="B5" s="83"/>
      <c r="C5" s="128">
        <v>34790000</v>
      </c>
      <c r="D5" s="128">
        <v>34690000</v>
      </c>
      <c r="E5" s="131">
        <v>33190000</v>
      </c>
      <c r="F5" s="134">
        <v>34590000</v>
      </c>
      <c r="G5" s="111">
        <v>33990000</v>
      </c>
      <c r="H5" s="154"/>
      <c r="M5" s="149">
        <f>IFERROR(C5-W5Q3FY26!C5,"OOS")</f>
        <v>0</v>
      </c>
      <c r="N5" s="147" t="str">
        <f t="shared" si="0"/>
        <v/>
      </c>
      <c r="O5" s="150">
        <f>IFERROR(D5-W5Q3FY26!D5,"OOS")</f>
        <v>0</v>
      </c>
      <c r="P5" s="147" t="str">
        <f t="shared" si="1"/>
        <v/>
      </c>
      <c r="Q5" s="150">
        <f>IFERROR(E5-W5Q3FY26!E5,"OOS")</f>
        <v>0</v>
      </c>
      <c r="R5" s="147" t="str">
        <f t="shared" si="2"/>
        <v/>
      </c>
      <c r="S5" s="150">
        <f>IFERROR(F5-W5Q3FY26!F5,"OOS")</f>
        <v>100000</v>
      </c>
      <c r="T5" s="147" t="str">
        <f t="shared" si="3"/>
        <v>iPhone 17 Pro 256GB tăng 100K = 34.590K</v>
      </c>
      <c r="U5" s="150">
        <f>IFERROR(G5-W5Q3FY26!G5,"OOS")</f>
        <v>0</v>
      </c>
      <c r="V5" s="147" t="str">
        <f t="shared" si="4"/>
        <v/>
      </c>
    </row>
    <row r="6" spans="1:25" ht="16" x14ac:dyDescent="0.2">
      <c r="A6" t="s">
        <v>132</v>
      </c>
      <c r="B6" s="83"/>
      <c r="C6" s="128">
        <v>36990000</v>
      </c>
      <c r="D6" s="128">
        <v>36990000</v>
      </c>
      <c r="E6" s="135" t="s">
        <v>31</v>
      </c>
      <c r="F6" s="134">
        <v>36890000</v>
      </c>
      <c r="G6" s="112">
        <v>36790000</v>
      </c>
      <c r="H6" s="154"/>
      <c r="M6" s="149">
        <f>IFERROR(C6-W5Q3FY26!C6,"OOS")</f>
        <v>0</v>
      </c>
      <c r="N6" s="147" t="str">
        <f t="shared" si="0"/>
        <v/>
      </c>
      <c r="O6" s="150">
        <f>IFERROR(D6-W5Q3FY26!D6,"OOS")</f>
        <v>0</v>
      </c>
      <c r="P6" s="147" t="str">
        <f t="shared" si="1"/>
        <v/>
      </c>
      <c r="Q6" s="150" t="str">
        <f>IFERROR(E6-W5Q3FY26!E6,"OOS")</f>
        <v>OOS</v>
      </c>
      <c r="R6" s="147" t="e">
        <f t="shared" si="2"/>
        <v>#VALUE!</v>
      </c>
      <c r="S6" s="150">
        <f>IFERROR(F6-W5Q3FY26!F6,"OOS")</f>
        <v>-100000</v>
      </c>
      <c r="T6" s="147" t="str">
        <f t="shared" si="3"/>
        <v>iPhone 17 Pro Max 256GB giảm 100K = 36.890K</v>
      </c>
      <c r="U6" s="150">
        <f>IFERROR(G6-W5Q3FY26!G6,"OOS")</f>
        <v>-100000</v>
      </c>
      <c r="V6" s="147" t="str">
        <f t="shared" si="4"/>
        <v>iPhone 17 Pro Max 256GB giảm 100K = 36.790K</v>
      </c>
    </row>
    <row r="7" spans="1:25" ht="16" x14ac:dyDescent="0.2">
      <c r="A7" t="s">
        <v>133</v>
      </c>
      <c r="B7" s="83"/>
      <c r="C7" s="128" t="s">
        <v>31</v>
      </c>
      <c r="D7" s="136">
        <v>14990000</v>
      </c>
      <c r="E7" s="135">
        <v>11990000</v>
      </c>
      <c r="F7" s="159">
        <v>12990000</v>
      </c>
      <c r="G7" s="111">
        <v>15190000</v>
      </c>
      <c r="H7" s="154"/>
      <c r="M7" s="149" t="str">
        <f>IFERROR(C7-W5Q3FY26!C7,"OOS")</f>
        <v>OOS</v>
      </c>
      <c r="N7" s="147" t="e">
        <f t="shared" si="0"/>
        <v>#VALUE!</v>
      </c>
      <c r="O7" s="150">
        <f>IFERROR(D7-W5Q3FY26!D7,"OOS")</f>
        <v>0</v>
      </c>
      <c r="P7" s="147" t="str">
        <f t="shared" si="1"/>
        <v/>
      </c>
      <c r="Q7" s="150">
        <f>IFERROR(E7-W5Q3FY26!E7,"OOS")</f>
        <v>0</v>
      </c>
      <c r="R7" s="147" t="str">
        <f t="shared" si="2"/>
        <v/>
      </c>
      <c r="S7" s="150">
        <f>IFERROR(F7-W5Q3FY26!F7,"OOS")</f>
        <v>1000000</v>
      </c>
      <c r="T7" s="147" t="str">
        <f t="shared" si="3"/>
        <v>iPhone 16e  128GB tăng 1000K = 12.990K</v>
      </c>
      <c r="U7" s="150">
        <f>IFERROR(G7-W5Q3FY26!G7,"OOS")</f>
        <v>0</v>
      </c>
      <c r="V7" s="147" t="str">
        <f t="shared" si="4"/>
        <v/>
      </c>
    </row>
    <row r="8" spans="1:25" ht="16" x14ac:dyDescent="0.2">
      <c r="A8" t="s">
        <v>246</v>
      </c>
      <c r="B8" s="71"/>
      <c r="C8" s="138">
        <v>20790000</v>
      </c>
      <c r="D8" s="138">
        <v>20790000</v>
      </c>
      <c r="E8" s="140">
        <v>20490000</v>
      </c>
      <c r="F8" s="134">
        <v>20590000</v>
      </c>
      <c r="G8" s="111">
        <v>20490000</v>
      </c>
      <c r="H8" s="154"/>
      <c r="M8" s="149">
        <f>IFERROR(C8-W5Q3FY26!C8,"OOS")</f>
        <v>800000</v>
      </c>
      <c r="N8" s="147" t="str">
        <f t="shared" si="0"/>
        <v>iPhone 16 128GB tăng 800K = 20.790K</v>
      </c>
      <c r="O8" s="150">
        <f>IFERROR(D8-W5Q3FY26!D8,"OOS")</f>
        <v>800000</v>
      </c>
      <c r="P8" s="147" t="str">
        <f t="shared" si="1"/>
        <v>iPhone 16 128GB tăng 800K = 20.790K</v>
      </c>
      <c r="Q8" s="150">
        <f>IFERROR(E8-W5Q3FY26!E8,"OOS")</f>
        <v>0</v>
      </c>
      <c r="R8" s="147" t="str">
        <f t="shared" si="2"/>
        <v/>
      </c>
      <c r="S8" s="150">
        <f>IFERROR(F8-W5Q3FY26!F8,"OOS")</f>
        <v>600000</v>
      </c>
      <c r="T8" s="147" t="str">
        <f t="shared" si="3"/>
        <v>iPhone 16 128GB tăng 600K = 20.590K</v>
      </c>
      <c r="U8" s="150">
        <f>IFERROR(G8-W5Q3FY26!G8,"OOS")</f>
        <v>0</v>
      </c>
      <c r="V8" s="147" t="str">
        <f t="shared" si="4"/>
        <v/>
      </c>
    </row>
    <row r="9" spans="1:25" ht="16" x14ac:dyDescent="0.2">
      <c r="A9" t="s">
        <v>135</v>
      </c>
      <c r="B9" s="3"/>
      <c r="C9" s="141">
        <v>24490000</v>
      </c>
      <c r="D9" s="141">
        <v>24490000</v>
      </c>
      <c r="E9" s="140">
        <v>24790000</v>
      </c>
      <c r="F9" s="134">
        <v>24290000</v>
      </c>
      <c r="G9" s="111">
        <v>24590000</v>
      </c>
      <c r="H9" s="154"/>
      <c r="M9" s="149">
        <f>IFERROR(C9-W5Q3FY26!C9,"OOS")</f>
        <v>500000</v>
      </c>
      <c r="N9" s="147" t="str">
        <f t="shared" si="0"/>
        <v>iPhone 16  Plus 128GB tăng 500K = 24.490K</v>
      </c>
      <c r="O9" s="150">
        <f>IFERROR(D9-W5Q3FY26!D9,"OOS")</f>
        <v>1000000</v>
      </c>
      <c r="P9" s="147" t="str">
        <f t="shared" si="1"/>
        <v>iPhone 16  Plus 128GB tăng 1000K = 24.490K</v>
      </c>
      <c r="Q9" s="150">
        <f>IFERROR(E9-W5Q3FY26!E9,"OOS")</f>
        <v>500000</v>
      </c>
      <c r="R9" s="147" t="str">
        <f t="shared" si="2"/>
        <v>iPhone 16  Plus 128GB tăng 500K = 24.790K</v>
      </c>
      <c r="S9" s="150">
        <f>IFERROR(F9-W5Q3FY26!F9,"OOS")</f>
        <v>300000</v>
      </c>
      <c r="T9" s="147" t="str">
        <f t="shared" si="3"/>
        <v>iPhone 16  Plus 128GB tăng 300K = 24.290K</v>
      </c>
      <c r="U9" s="150">
        <f>IFERROR(G9-W5Q3FY26!G9,"OOS")</f>
        <v>200000</v>
      </c>
      <c r="V9" s="147" t="str">
        <f t="shared" si="4"/>
        <v>iPhone 16  Plus 128GB tăng 200K = 24.590K</v>
      </c>
    </row>
    <row r="10" spans="1:25" ht="16" x14ac:dyDescent="0.2">
      <c r="A10" t="s">
        <v>102</v>
      </c>
      <c r="B10" s="25"/>
      <c r="C10" s="141">
        <v>17990000</v>
      </c>
      <c r="D10" s="141">
        <v>17890000</v>
      </c>
      <c r="E10" s="155">
        <v>17190000</v>
      </c>
      <c r="F10" s="134">
        <v>17890000</v>
      </c>
      <c r="G10" s="111">
        <v>17390000</v>
      </c>
      <c r="H10" s="154"/>
      <c r="M10" s="149">
        <f>IFERROR(C10-W5Q3FY26!C12,"OOS")</f>
        <v>400000</v>
      </c>
      <c r="N10" s="147" t="str">
        <f t="shared" si="0"/>
        <v>iPhone 15  128GB tăng 400K = 17.990K</v>
      </c>
      <c r="O10" s="150">
        <f>IFERROR(D10-W5Q3FY26!D12,"OOS")</f>
        <v>400000</v>
      </c>
      <c r="P10" s="147" t="str">
        <f t="shared" si="1"/>
        <v>iPhone 15  128GB tăng 400K = 17.890K</v>
      </c>
      <c r="Q10" s="150">
        <f>IFERROR(E10-W5Q3FY26!E12,"OOS")</f>
        <v>0</v>
      </c>
      <c r="R10" s="147" t="str">
        <f t="shared" si="2"/>
        <v/>
      </c>
      <c r="S10" s="150">
        <f>IFERROR(F10-W5Q3FY26!F12,"OOS")</f>
        <v>300000</v>
      </c>
      <c r="T10" s="147" t="str">
        <f t="shared" si="3"/>
        <v>iPhone 15  128GB tăng 300K = 17.890K</v>
      </c>
      <c r="U10" s="150">
        <f>IFERROR(G10-W5Q3FY26!G12,"OOS")</f>
        <v>0</v>
      </c>
      <c r="V10" s="147" t="str">
        <f t="shared" si="4"/>
        <v/>
      </c>
    </row>
    <row r="11" spans="1:25" ht="16" x14ac:dyDescent="0.2">
      <c r="A11" t="s">
        <v>103</v>
      </c>
      <c r="B11" s="25"/>
      <c r="C11" s="136">
        <v>17990000</v>
      </c>
      <c r="D11" s="136" t="s">
        <v>31</v>
      </c>
      <c r="E11" s="131" t="s">
        <v>31</v>
      </c>
      <c r="F11" s="133">
        <v>17690000</v>
      </c>
      <c r="G11" s="111" t="s">
        <v>31</v>
      </c>
      <c r="H11" s="154"/>
      <c r="M11" s="149">
        <f>IFERROR(C11-W5Q3FY26!C13,"OOS")</f>
        <v>0</v>
      </c>
      <c r="N11" s="147" t="str">
        <f t="shared" si="0"/>
        <v/>
      </c>
      <c r="O11" s="150" t="str">
        <f>IFERROR(D11-W5Q3FY26!D13,"OOS")</f>
        <v>OOS</v>
      </c>
      <c r="P11" s="147" t="e">
        <f t="shared" si="1"/>
        <v>#VALUE!</v>
      </c>
      <c r="Q11" s="150" t="str">
        <f>IFERROR(E11-W5Q3FY26!E13,"OOS")</f>
        <v>OOS</v>
      </c>
      <c r="R11" s="147" t="e">
        <f t="shared" si="2"/>
        <v>#VALUE!</v>
      </c>
      <c r="S11" s="150">
        <f>IFERROR(F11-W5Q3FY26!F13,"OOS")</f>
        <v>0</v>
      </c>
      <c r="T11" s="147" t="str">
        <f t="shared" si="3"/>
        <v/>
      </c>
      <c r="U11" s="150" t="str">
        <f>IFERROR(G11-W5Q3FY26!G13,"OOS")</f>
        <v>OOS</v>
      </c>
      <c r="V11" s="147" t="e">
        <f t="shared" si="4"/>
        <v>#VALUE!</v>
      </c>
    </row>
    <row r="12" spans="1:25" ht="16" x14ac:dyDescent="0.2">
      <c r="A12" t="s">
        <v>40</v>
      </c>
      <c r="B12" s="25"/>
      <c r="C12" s="136">
        <v>13990000</v>
      </c>
      <c r="D12" s="141">
        <v>13990000</v>
      </c>
      <c r="E12" s="131">
        <v>13790000</v>
      </c>
      <c r="F12" s="133">
        <v>13990000</v>
      </c>
      <c r="G12" s="111">
        <v>12990000</v>
      </c>
      <c r="H12" s="154"/>
      <c r="M12" s="149">
        <f>IFERROR(C12-W5Q3FY26!C14,"OOS")</f>
        <v>0</v>
      </c>
      <c r="N12" s="147" t="str">
        <f t="shared" si="0"/>
        <v/>
      </c>
      <c r="O12" s="150">
        <f>IFERROR(D12-W5Q3FY26!D14,"OOS")</f>
        <v>500000</v>
      </c>
      <c r="P12" s="147" t="str">
        <f t="shared" si="1"/>
        <v>iPhone 14 128GB tăng 500K = 13.990K</v>
      </c>
      <c r="Q12" s="150">
        <f>IFERROR(E12-W5Q3FY26!E14,"OOS")</f>
        <v>500000</v>
      </c>
      <c r="R12" s="147" t="str">
        <f t="shared" si="2"/>
        <v>iPhone 14 128GB tăng 500K = 13.790K</v>
      </c>
      <c r="S12" s="150">
        <f>IFERROR(F12-W5Q3FY26!F14,"OOS")</f>
        <v>0</v>
      </c>
      <c r="T12" s="147" t="str">
        <f t="shared" si="3"/>
        <v/>
      </c>
      <c r="U12" s="150">
        <f>IFERROR(G12-W5Q3FY26!G14,"OOS")</f>
        <v>0</v>
      </c>
      <c r="V12" s="147" t="str">
        <f t="shared" si="4"/>
        <v/>
      </c>
    </row>
    <row r="13" spans="1:25" ht="16" x14ac:dyDescent="0.2">
      <c r="A13" t="s">
        <v>37</v>
      </c>
      <c r="B13" s="3"/>
      <c r="C13" s="136">
        <v>11990000</v>
      </c>
      <c r="D13" s="136">
        <v>11990000</v>
      </c>
      <c r="E13" s="140">
        <v>12090000</v>
      </c>
      <c r="F13" s="133">
        <v>11990000</v>
      </c>
      <c r="G13" s="111">
        <v>11890000</v>
      </c>
      <c r="H13" s="154"/>
      <c r="M13" s="149">
        <f>IFERROR(C13-W5Q3FY26!C15,"OOS")</f>
        <v>0</v>
      </c>
      <c r="N13" s="147" t="str">
        <f t="shared" si="0"/>
        <v/>
      </c>
      <c r="O13" s="150">
        <f>IFERROR(D13-W5Q3FY26!D15,"OOS")</f>
        <v>0</v>
      </c>
      <c r="P13" s="147" t="str">
        <f t="shared" si="1"/>
        <v/>
      </c>
      <c r="Q13" s="150">
        <f>IFERROR(E13-W5Q3FY26!E15,"OOS")</f>
        <v>500000</v>
      </c>
      <c r="R13" s="147" t="str">
        <f t="shared" si="2"/>
        <v>iPhone 13  128GB tăng 500K = 12.090K</v>
      </c>
      <c r="S13" s="150">
        <f>IFERROR(F13-W5Q3FY26!F15,"OOS")</f>
        <v>0</v>
      </c>
      <c r="T13" s="147" t="str">
        <f t="shared" si="3"/>
        <v/>
      </c>
      <c r="U13" s="150">
        <f>IFERROR(G13-W5Q3FY26!G15,"OOS")</f>
        <v>0</v>
      </c>
      <c r="V13" s="147" t="str">
        <f t="shared" si="4"/>
        <v/>
      </c>
    </row>
    <row r="14" spans="1:25" ht="16" x14ac:dyDescent="0.2">
      <c r="A14" t="s">
        <v>138</v>
      </c>
      <c r="B14" s="25"/>
      <c r="C14" s="136">
        <v>12890000</v>
      </c>
      <c r="D14" s="141">
        <v>16190000</v>
      </c>
      <c r="E14" s="140">
        <v>13290000</v>
      </c>
      <c r="F14" s="133">
        <v>12890000</v>
      </c>
      <c r="G14" s="111">
        <v>13090000</v>
      </c>
      <c r="H14" s="154"/>
      <c r="M14" s="149">
        <f>IFERROR(C14-W5Q3FY26!C16,"OOS")</f>
        <v>0</v>
      </c>
      <c r="N14" s="147" t="str">
        <f t="shared" si="0"/>
        <v/>
      </c>
      <c r="O14" s="150">
        <f>IFERROR(D14-W5Q3FY26!D16,"OOS")</f>
        <v>2700000</v>
      </c>
      <c r="P14" s="147" t="str">
        <f t="shared" si="1"/>
        <v>iPad Mini 7 128GB Wifi tăng 2700K = 16.190K</v>
      </c>
      <c r="Q14" s="150">
        <f>IFERROR(E14-W5Q3FY26!E16,"OOS")</f>
        <v>0</v>
      </c>
      <c r="R14" s="147" t="str">
        <f t="shared" si="2"/>
        <v/>
      </c>
      <c r="S14" s="150">
        <f>IFERROR(F14-W5Q3FY26!F16,"OOS")</f>
        <v>0</v>
      </c>
      <c r="T14" s="147" t="str">
        <f t="shared" si="3"/>
        <v/>
      </c>
      <c r="U14" s="150">
        <f>IFERROR(G14-W5Q3FY26!G16,"OOS")</f>
        <v>0</v>
      </c>
      <c r="V14" s="147" t="str">
        <f t="shared" si="4"/>
        <v/>
      </c>
    </row>
    <row r="15" spans="1:25" ht="16" x14ac:dyDescent="0.2">
      <c r="A15" t="s">
        <v>139</v>
      </c>
      <c r="B15" s="3"/>
      <c r="C15" s="136">
        <v>9290000</v>
      </c>
      <c r="D15" s="136">
        <v>9290000</v>
      </c>
      <c r="E15" s="155">
        <v>9190000</v>
      </c>
      <c r="F15" s="133">
        <v>9290000</v>
      </c>
      <c r="G15" s="112">
        <v>9190000</v>
      </c>
      <c r="H15" s="154"/>
      <c r="M15" s="149">
        <f>IFERROR(C15-W5Q3FY26!C17,"OOS")</f>
        <v>0</v>
      </c>
      <c r="N15" s="147" t="str">
        <f t="shared" si="0"/>
        <v/>
      </c>
      <c r="O15" s="150">
        <f>IFERROR(D15-W5Q3FY26!D17,"OOS")</f>
        <v>0</v>
      </c>
      <c r="P15" s="147" t="str">
        <f t="shared" si="1"/>
        <v/>
      </c>
      <c r="Q15" s="150">
        <f>IFERROR(E15-W5Q3FY26!E17,"OOS")</f>
        <v>0</v>
      </c>
      <c r="R15" s="147" t="str">
        <f t="shared" si="2"/>
        <v/>
      </c>
      <c r="S15" s="150">
        <f>IFERROR(F15-W5Q3FY26!F17,"OOS")</f>
        <v>0</v>
      </c>
      <c r="T15" s="147" t="str">
        <f t="shared" si="3"/>
        <v/>
      </c>
      <c r="U15" s="150">
        <f>IFERROR(G15-W5Q3FY26!G17,"OOS")</f>
        <v>-100000</v>
      </c>
      <c r="V15" s="147" t="str">
        <f t="shared" si="4"/>
        <v>iPad Gen 11th  128GB Wifi giảm 100K = 9.190K</v>
      </c>
      <c r="W15" t="s">
        <v>140</v>
      </c>
      <c r="X15" t="s">
        <v>147</v>
      </c>
      <c r="Y15" s="35" t="b">
        <v>0</v>
      </c>
    </row>
    <row r="16" spans="1:25" ht="16" x14ac:dyDescent="0.2">
      <c r="A16" t="s">
        <v>142</v>
      </c>
      <c r="B16" s="3"/>
      <c r="C16" s="141">
        <v>15290000</v>
      </c>
      <c r="D16" s="136">
        <v>14990000</v>
      </c>
      <c r="E16" s="155">
        <v>14290000</v>
      </c>
      <c r="F16" s="133">
        <v>15190000</v>
      </c>
      <c r="G16" s="111" t="s">
        <v>31</v>
      </c>
      <c r="H16" s="154"/>
      <c r="M16" s="149">
        <f>IFERROR(C16-W5Q3FY26!C18,"OOS")</f>
        <v>300000</v>
      </c>
      <c r="N16" s="147" t="str">
        <f t="shared" si="0"/>
        <v>iPad Air M3  11" 128 GB Wifi tăng 300K = 15.290K</v>
      </c>
      <c r="O16" s="150">
        <f>IFERROR(D16-W5Q3FY26!D18,"OOS")</f>
        <v>0</v>
      </c>
      <c r="P16" s="147" t="str">
        <f t="shared" si="1"/>
        <v/>
      </c>
      <c r="Q16" s="150">
        <f>IFERROR(E16-W5Q3FY26!E18,"OOS")</f>
        <v>0</v>
      </c>
      <c r="R16" s="147" t="str">
        <f t="shared" si="2"/>
        <v/>
      </c>
      <c r="S16" s="150">
        <f>IFERROR(F16-W5Q3FY26!F18,"OOS")</f>
        <v>0</v>
      </c>
      <c r="T16" s="147" t="str">
        <f t="shared" si="3"/>
        <v/>
      </c>
      <c r="U16" s="150" t="str">
        <f>IFERROR(G16-W5Q3FY26!G18,"OOS")</f>
        <v>OOS</v>
      </c>
      <c r="V16" s="147" t="e">
        <f t="shared" si="4"/>
        <v>#VALUE!</v>
      </c>
      <c r="W16" t="s">
        <v>2</v>
      </c>
      <c r="X16" t="s">
        <v>143</v>
      </c>
      <c r="Y16" s="35" t="b">
        <v>0</v>
      </c>
    </row>
    <row r="17" spans="1:25" ht="16" x14ac:dyDescent="0.2">
      <c r="A17" t="s">
        <v>262</v>
      </c>
      <c r="B17" s="3"/>
      <c r="C17" s="136">
        <v>16490000</v>
      </c>
      <c r="D17" s="136">
        <v>16490000</v>
      </c>
      <c r="E17" s="155">
        <v>15790000</v>
      </c>
      <c r="F17" s="111">
        <v>16390000</v>
      </c>
      <c r="G17" s="112">
        <v>16090000</v>
      </c>
      <c r="H17" s="154"/>
      <c r="M17" s="149">
        <f>IFERROR(C17-W5Q3FY26!C19,"OOS")</f>
        <v>0</v>
      </c>
      <c r="N17" s="147"/>
      <c r="O17" s="150">
        <f>IFERROR(D17-W5Q3FY26!D19,"OOS")</f>
        <v>0</v>
      </c>
      <c r="P17" s="147" t="str">
        <f>IF(O17=0,"",$A17 &amp; IF(O17&gt;0," tăng "," giảm ") &amp; TEXT(ABS(O17)/1000,"0") &amp; "K = " &amp; TEXT(D17/1000,"#.##0") &amp; "K")</f>
        <v/>
      </c>
      <c r="Q17" s="150">
        <f>IFERROR(E17-W5Q3FY26!E19,"OOS")</f>
        <v>0</v>
      </c>
      <c r="R17" s="147" t="str">
        <f>IF(Q17=0,"",$A17 &amp; IF(Q17&gt;0," tăng "," giảm ") &amp; TEXT(ABS(Q17)/1000,"0") &amp; "K = " &amp; TEXT(E17/1000,"#.##0") &amp; "K")</f>
        <v/>
      </c>
      <c r="S17" s="150">
        <f>IFERROR(F17-W5Q3FY26!F19,"OOS")</f>
        <v>0</v>
      </c>
      <c r="T17" s="147"/>
      <c r="U17" s="150">
        <f>IFERROR(G17-W5Q3FY26!G19,"OOS")</f>
        <v>-300000</v>
      </c>
      <c r="V17" s="147" t="str">
        <f t="shared" si="4"/>
        <v>iPad Air M4  11" 128 GB Wifi giảm 300K = 16.090K</v>
      </c>
      <c r="W17" t="s">
        <v>6</v>
      </c>
      <c r="X17" t="s">
        <v>145</v>
      </c>
      <c r="Y17" s="35" t="b">
        <v>1</v>
      </c>
    </row>
    <row r="18" spans="1:25" ht="16" x14ac:dyDescent="0.2">
      <c r="A18" t="s">
        <v>144</v>
      </c>
      <c r="B18" s="25"/>
      <c r="C18" s="141">
        <v>18890000</v>
      </c>
      <c r="D18" s="136">
        <v>19990000</v>
      </c>
      <c r="E18" s="155">
        <v>19190000</v>
      </c>
      <c r="F18" s="133">
        <v>18790000</v>
      </c>
      <c r="G18" s="111" t="s">
        <v>31</v>
      </c>
      <c r="H18" s="154"/>
      <c r="M18" s="149">
        <f>IFERROR(C18-W5Q3FY26!C20,"OOS")</f>
        <v>-1000000</v>
      </c>
      <c r="N18" s="147" t="str">
        <f t="shared" si="0"/>
        <v>iPad Air M3  13" 128 GB Wifi giảm 1000K = 18.890K</v>
      </c>
      <c r="O18" s="150">
        <f>IFERROR(D18-W5Q3FY26!D20,"OOS")</f>
        <v>0</v>
      </c>
      <c r="P18" s="147" t="str">
        <f t="shared" si="1"/>
        <v/>
      </c>
      <c r="Q18" s="150">
        <f>IFERROR(E18-W5Q3FY26!E20,"OOS")</f>
        <v>0</v>
      </c>
      <c r="R18" s="147" t="str">
        <f t="shared" si="2"/>
        <v/>
      </c>
      <c r="S18" s="150">
        <f>IFERROR(F18-W5Q3FY26!F20,"OOS")</f>
        <v>0</v>
      </c>
      <c r="T18" s="147" t="str">
        <f t="shared" si="3"/>
        <v/>
      </c>
      <c r="U18" s="150" t="str">
        <f>IFERROR(G18-W5Q3FY26!G20,"OOS")</f>
        <v>OOS</v>
      </c>
      <c r="V18" s="147" t="e">
        <f t="shared" si="4"/>
        <v>#VALUE!</v>
      </c>
      <c r="W18" t="s">
        <v>3</v>
      </c>
      <c r="X18" t="s">
        <v>141</v>
      </c>
      <c r="Y18" s="35" t="b">
        <v>0</v>
      </c>
    </row>
    <row r="19" spans="1:25" ht="16" x14ac:dyDescent="0.2">
      <c r="A19" t="s">
        <v>263</v>
      </c>
      <c r="B19" s="25"/>
      <c r="C19" s="136">
        <v>22090000</v>
      </c>
      <c r="D19" s="141">
        <v>21590000</v>
      </c>
      <c r="E19" s="162">
        <v>21290000</v>
      </c>
      <c r="F19" s="141">
        <v>21990000</v>
      </c>
      <c r="G19" s="111">
        <v>21590000</v>
      </c>
      <c r="H19" s="154"/>
      <c r="M19" s="149">
        <f>IFERROR(C19-W5Q3FY26!C21,"OOS")</f>
        <v>0</v>
      </c>
      <c r="N19" s="147"/>
      <c r="O19" s="150">
        <f>IFERROR(D19-W5Q3FY26!D21,"OOS")</f>
        <v>-400000</v>
      </c>
      <c r="P19" s="147" t="str">
        <f>IF(O19=0,"",$A19 &amp; IF(O19&gt;0," tăng "," giảm ") &amp; TEXT(ABS(O19)/1000,"0") &amp; "K = " &amp; TEXT(D19/1000,"#.##0") &amp; "K")</f>
        <v>iPad Air M4  13" 128 GB Wifi giảm 400K = 21.590K</v>
      </c>
      <c r="Q19" s="150">
        <f>IFERROR(E19-W5Q3FY26!E21,"OOS")</f>
        <v>0</v>
      </c>
      <c r="R19" s="147" t="str">
        <f>IF(Q19=0,"",$A19 &amp; IF(Q19&gt;0," tăng "," giảm ") &amp; TEXT(ABS(Q19)/1000,"0") &amp; "K = " &amp; TEXT(E19/1000,"#.##0") &amp; "K")</f>
        <v/>
      </c>
      <c r="S19" s="150">
        <f>IFERROR(F19-W5Q3FY26!F21,"OOS")</f>
        <v>-100000</v>
      </c>
      <c r="T19" s="147"/>
      <c r="U19" s="150">
        <f>IFERROR(G19-W5Q3FY26!G21,"OOS")</f>
        <v>21590000</v>
      </c>
      <c r="V19" s="147"/>
      <c r="Y19" s="35"/>
    </row>
    <row r="20" spans="1:25" ht="16" x14ac:dyDescent="0.2">
      <c r="A20" t="s">
        <v>151</v>
      </c>
      <c r="B20" s="3"/>
      <c r="C20" s="136">
        <v>28190000</v>
      </c>
      <c r="D20" s="136">
        <v>28190000</v>
      </c>
      <c r="E20" s="124">
        <v>28490000</v>
      </c>
      <c r="F20" s="134">
        <v>28090000</v>
      </c>
      <c r="G20" s="112">
        <v>28090000</v>
      </c>
      <c r="H20" s="154"/>
      <c r="M20" s="149">
        <f>IFERROR(C20-W5Q3FY26!C22,"OOS")</f>
        <v>0</v>
      </c>
      <c r="N20" s="147" t="str">
        <f t="shared" si="0"/>
        <v/>
      </c>
      <c r="O20" s="150">
        <f>IFERROR(D20-W5Q3FY26!D22,"OOS")</f>
        <v>0</v>
      </c>
      <c r="P20" s="147" t="str">
        <f t="shared" si="1"/>
        <v/>
      </c>
      <c r="Q20" s="150">
        <f>IFERROR(E20-W5Q3FY26!E22,"OOS")</f>
        <v>0</v>
      </c>
      <c r="R20" s="147" t="str">
        <f t="shared" si="2"/>
        <v/>
      </c>
      <c r="S20" s="150">
        <f>IFERROR(F20-W5Q3FY26!F22,"OOS")</f>
        <v>-100000</v>
      </c>
      <c r="T20" s="147" t="str">
        <f t="shared" si="3"/>
        <v>iPad Pro M5 11” 256GB Wifi giảm 100K = 28.090K</v>
      </c>
      <c r="U20" s="150">
        <f>IFERROR(G20-W5Q3FY26!G22,"OOS")</f>
        <v>-100000</v>
      </c>
      <c r="V20" s="147" t="str">
        <f t="shared" si="4"/>
        <v>iPad Pro M5 11” 256GB Wifi giảm 100K = 28.090K</v>
      </c>
      <c r="W20" t="s">
        <v>149</v>
      </c>
      <c r="X20" t="s">
        <v>150</v>
      </c>
      <c r="Y20" s="35" t="b">
        <v>1</v>
      </c>
    </row>
    <row r="21" spans="1:25" ht="16" x14ac:dyDescent="0.2">
      <c r="A21" t="s">
        <v>152</v>
      </c>
      <c r="B21" s="3"/>
      <c r="C21" s="136">
        <v>38890000</v>
      </c>
      <c r="D21" s="142">
        <v>38990000</v>
      </c>
      <c r="E21" s="113">
        <v>37990000</v>
      </c>
      <c r="F21" s="134">
        <v>38690000</v>
      </c>
      <c r="G21" s="111">
        <v>38990000</v>
      </c>
      <c r="H21" s="154"/>
      <c r="M21" s="149">
        <f>IFERROR(C21-W5Q3FY26!C23,"OOS")</f>
        <v>0</v>
      </c>
      <c r="N21" s="147" t="str">
        <f t="shared" si="0"/>
        <v/>
      </c>
      <c r="O21" s="150">
        <f>IFERROR(D21-W5Q3FY26!D23,"OOS")</f>
        <v>0</v>
      </c>
      <c r="P21" s="147" t="str">
        <f t="shared" si="1"/>
        <v/>
      </c>
      <c r="Q21" s="150">
        <f>IFERROR(E21-W5Q3FY26!E23,"OOS")</f>
        <v>0</v>
      </c>
      <c r="R21" s="147" t="str">
        <f t="shared" si="2"/>
        <v/>
      </c>
      <c r="S21" s="150">
        <f>IFERROR(F21-W5Q3FY26!F23,"OOS")</f>
        <v>-200000</v>
      </c>
      <c r="T21" s="147" t="str">
        <f t="shared" si="3"/>
        <v>iPad Pro M5 13” 256GB Wifi giảm 200K = 38.690K</v>
      </c>
      <c r="U21" s="150">
        <f>IFERROR(G21-W5Q3FY26!G23,"OOS")</f>
        <v>0</v>
      </c>
      <c r="V21" s="147" t="str">
        <f t="shared" si="4"/>
        <v/>
      </c>
    </row>
    <row r="22" spans="1:25" ht="16" x14ac:dyDescent="0.2">
      <c r="A22" t="s">
        <v>153</v>
      </c>
      <c r="B22" s="25"/>
      <c r="C22" s="136">
        <v>6390000</v>
      </c>
      <c r="D22" s="136">
        <v>6390000</v>
      </c>
      <c r="E22" s="140">
        <v>6190000</v>
      </c>
      <c r="F22" s="133">
        <v>6390000</v>
      </c>
      <c r="G22" s="111">
        <v>6290000</v>
      </c>
      <c r="H22" s="154"/>
      <c r="M22" s="149">
        <f>IFERROR(C22-W5Q3FY26!C24,"OOS")</f>
        <v>0</v>
      </c>
      <c r="N22" s="147" t="str">
        <f t="shared" si="0"/>
        <v/>
      </c>
      <c r="O22" s="150">
        <f>IFERROR(D22-W5Q3FY26!D24,"OOS")</f>
        <v>0</v>
      </c>
      <c r="P22" s="147" t="str">
        <f t="shared" si="1"/>
        <v/>
      </c>
      <c r="Q22" s="150">
        <f>IFERROR(E22-W5Q3FY26!E24,"OOS")</f>
        <v>0</v>
      </c>
      <c r="R22" s="147" t="str">
        <f t="shared" si="2"/>
        <v/>
      </c>
      <c r="S22" s="150">
        <f>IFERROR(F22-W5Q3FY26!F24,"OOS")</f>
        <v>0</v>
      </c>
      <c r="T22" s="147" t="str">
        <f t="shared" si="3"/>
        <v/>
      </c>
      <c r="U22" s="150">
        <f>IFERROR(G22-W5Q3FY26!G24,"OOS")</f>
        <v>0</v>
      </c>
      <c r="V22" s="147" t="str">
        <f t="shared" si="4"/>
        <v/>
      </c>
    </row>
    <row r="23" spans="1:25" ht="16" x14ac:dyDescent="0.2">
      <c r="A23" t="s">
        <v>154</v>
      </c>
      <c r="B23" s="25"/>
      <c r="C23" s="136">
        <v>7990000</v>
      </c>
      <c r="D23" s="136">
        <v>7690000</v>
      </c>
      <c r="E23" s="155">
        <v>7790000</v>
      </c>
      <c r="F23" s="133">
        <v>7990000</v>
      </c>
      <c r="G23" s="112">
        <v>7990000</v>
      </c>
      <c r="H23" s="154"/>
      <c r="M23" s="149">
        <f>IFERROR(C23-W5Q3FY26!C25,"OOS")</f>
        <v>0</v>
      </c>
      <c r="N23" s="147" t="str">
        <f t="shared" si="0"/>
        <v/>
      </c>
      <c r="O23" s="150">
        <f>IFERROR(D23-W5Q3FY26!D25,"OOS")</f>
        <v>0</v>
      </c>
      <c r="P23" s="147" t="str">
        <f t="shared" si="1"/>
        <v/>
      </c>
      <c r="Q23" s="150">
        <f>IFERROR(E23-W5Q3FY26!E25,"OOS")</f>
        <v>0</v>
      </c>
      <c r="R23" s="147" t="str">
        <f t="shared" si="2"/>
        <v/>
      </c>
      <c r="S23" s="150">
        <f>IFERROR(F23-W5Q3FY26!F25,"OOS")</f>
        <v>0</v>
      </c>
      <c r="T23" s="147" t="str">
        <f t="shared" si="3"/>
        <v/>
      </c>
      <c r="U23" s="150">
        <f>IFERROR(G23-W5Q3FY26!G25,"OOS")</f>
        <v>200000</v>
      </c>
      <c r="V23" s="147" t="str">
        <f t="shared" si="4"/>
        <v>AW SE 3 (40mm LTE) tăng 200K = 7.990K</v>
      </c>
    </row>
    <row r="24" spans="1:25" ht="16" x14ac:dyDescent="0.2">
      <c r="A24" t="s">
        <v>155</v>
      </c>
      <c r="B24" s="25"/>
      <c r="C24" s="136">
        <v>7290000</v>
      </c>
      <c r="D24" s="136">
        <v>6990000</v>
      </c>
      <c r="E24" s="140">
        <v>6990000</v>
      </c>
      <c r="F24" s="133">
        <v>7290000</v>
      </c>
      <c r="G24" s="111">
        <v>6990000</v>
      </c>
      <c r="H24" s="154"/>
      <c r="M24" s="149">
        <f>IFERROR(C24-W5Q3FY26!C26,"OOS")</f>
        <v>0</v>
      </c>
      <c r="N24" s="147" t="str">
        <f t="shared" si="0"/>
        <v/>
      </c>
      <c r="O24" s="150">
        <f>IFERROR(D24-W5Q3FY26!D26,"OOS")</f>
        <v>0</v>
      </c>
      <c r="P24" s="147" t="str">
        <f t="shared" si="1"/>
        <v/>
      </c>
      <c r="Q24" s="150">
        <f>IFERROR(E24-W5Q3FY26!E26,"OOS")</f>
        <v>0</v>
      </c>
      <c r="R24" s="147" t="str">
        <f t="shared" si="2"/>
        <v/>
      </c>
      <c r="S24" s="150">
        <f>IFERROR(F24-W5Q3FY26!F26,"OOS")</f>
        <v>0</v>
      </c>
      <c r="T24" s="147" t="str">
        <f t="shared" si="3"/>
        <v/>
      </c>
      <c r="U24" s="150">
        <f>IFERROR(G24-W5Q3FY26!G26,"OOS")</f>
        <v>0</v>
      </c>
      <c r="V24" s="147" t="str">
        <f t="shared" si="4"/>
        <v/>
      </c>
    </row>
    <row r="25" spans="1:25" ht="16" x14ac:dyDescent="0.2">
      <c r="A25" t="s">
        <v>156</v>
      </c>
      <c r="B25" s="25"/>
      <c r="C25" s="136">
        <v>8790000</v>
      </c>
      <c r="D25" s="136">
        <v>8490000</v>
      </c>
      <c r="E25" s="140">
        <v>8590000</v>
      </c>
      <c r="F25" s="133">
        <v>8790000</v>
      </c>
      <c r="G25" s="112">
        <v>8790000</v>
      </c>
      <c r="H25" s="154"/>
      <c r="M25" s="149">
        <f>IFERROR(C25-W5Q3FY26!C27,"OOS")</f>
        <v>0</v>
      </c>
      <c r="N25" s="147" t="str">
        <f t="shared" si="0"/>
        <v/>
      </c>
      <c r="O25" s="150">
        <f>IFERROR(D25-W5Q3FY26!D27,"OOS")</f>
        <v>0</v>
      </c>
      <c r="P25" s="147" t="str">
        <f t="shared" si="1"/>
        <v/>
      </c>
      <c r="Q25" s="150">
        <f>IFERROR(E25-W5Q3FY26!E27,"OOS")</f>
        <v>0</v>
      </c>
      <c r="R25" s="147" t="str">
        <f t="shared" si="2"/>
        <v/>
      </c>
      <c r="S25" s="150">
        <f>IFERROR(F25-W5Q3FY26!F27,"OOS")</f>
        <v>0</v>
      </c>
      <c r="T25" s="147" t="str">
        <f t="shared" si="3"/>
        <v/>
      </c>
      <c r="U25" s="150">
        <f>IFERROR(G25-W5Q3FY26!G27,"OOS")</f>
        <v>200000</v>
      </c>
      <c r="V25" s="147" t="str">
        <f t="shared" si="4"/>
        <v>AW SE 3 (44mm LTE) tăng 200K = 8.790K</v>
      </c>
    </row>
    <row r="26" spans="1:25" ht="16" x14ac:dyDescent="0.2">
      <c r="A26" t="s">
        <v>157</v>
      </c>
      <c r="B26" s="3"/>
      <c r="C26" s="136">
        <v>9190000</v>
      </c>
      <c r="D26" s="136">
        <v>9190000</v>
      </c>
      <c r="E26" s="140">
        <v>8990000</v>
      </c>
      <c r="F26" s="133">
        <v>9190000</v>
      </c>
      <c r="G26" s="112">
        <v>9090000</v>
      </c>
      <c r="H26" s="154"/>
      <c r="M26" s="149">
        <f>IFERROR(C26-W5Q3FY26!C28,"OOS")</f>
        <v>0</v>
      </c>
      <c r="N26" s="147" t="str">
        <f t="shared" si="0"/>
        <v/>
      </c>
      <c r="O26" s="150">
        <f>IFERROR(D26-W5Q3FY26!D28,"OOS")</f>
        <v>0</v>
      </c>
      <c r="P26" s="147" t="str">
        <f t="shared" si="1"/>
        <v/>
      </c>
      <c r="Q26" s="150">
        <f>IFERROR(E26-W5Q3FY26!E28,"OOS")</f>
        <v>0</v>
      </c>
      <c r="R26" s="147" t="str">
        <f t="shared" si="2"/>
        <v/>
      </c>
      <c r="S26" s="150">
        <f>IFERROR(F26-W5Q3FY26!F28,"OOS")</f>
        <v>0</v>
      </c>
      <c r="T26" s="147" t="str">
        <f t="shared" si="3"/>
        <v/>
      </c>
      <c r="U26" s="150">
        <f>IFERROR(G26-W5Q3FY26!G28,"OOS")</f>
        <v>100000</v>
      </c>
      <c r="V26" s="147" t="str">
        <f t="shared" si="4"/>
        <v>AW S11 (42mm GPS) tăng 100K = 9.090K</v>
      </c>
    </row>
    <row r="27" spans="1:25" ht="16" x14ac:dyDescent="0.2">
      <c r="A27" t="s">
        <v>158</v>
      </c>
      <c r="B27" s="3"/>
      <c r="C27" s="136">
        <v>12090000</v>
      </c>
      <c r="D27" s="136">
        <v>11990000</v>
      </c>
      <c r="E27" s="140">
        <v>11990000</v>
      </c>
      <c r="F27" s="133">
        <v>12090000</v>
      </c>
      <c r="G27" s="111">
        <v>11990000</v>
      </c>
      <c r="H27" s="154"/>
      <c r="M27" s="149">
        <f>IFERROR(C27-W5Q3FY26!C29,"OOS")</f>
        <v>0</v>
      </c>
      <c r="N27" s="147" t="str">
        <f t="shared" si="0"/>
        <v/>
      </c>
      <c r="O27" s="150">
        <f>IFERROR(D27-W5Q3FY26!D29,"OOS")</f>
        <v>0</v>
      </c>
      <c r="P27" s="147" t="str">
        <f t="shared" si="1"/>
        <v/>
      </c>
      <c r="Q27" s="150">
        <f>IFERROR(E27-W5Q3FY26!E29,"OOS")</f>
        <v>0</v>
      </c>
      <c r="R27" s="147" t="str">
        <f t="shared" si="2"/>
        <v/>
      </c>
      <c r="S27" s="150">
        <f>IFERROR(F27-W5Q3FY26!F29,"OOS")</f>
        <v>0</v>
      </c>
      <c r="T27" s="147" t="str">
        <f t="shared" si="3"/>
        <v/>
      </c>
      <c r="U27" s="150">
        <f>IFERROR(G27-W5Q3FY26!G29,"OOS")</f>
        <v>0</v>
      </c>
      <c r="V27" s="147" t="str">
        <f t="shared" si="4"/>
        <v/>
      </c>
    </row>
    <row r="28" spans="1:25" ht="16" x14ac:dyDescent="0.2">
      <c r="A28" t="s">
        <v>159</v>
      </c>
      <c r="B28" s="3"/>
      <c r="C28" s="136">
        <v>9990000</v>
      </c>
      <c r="D28" s="136">
        <v>9990000</v>
      </c>
      <c r="E28" s="140">
        <v>9690000</v>
      </c>
      <c r="F28" s="133">
        <v>9990000</v>
      </c>
      <c r="G28" s="111">
        <v>9990000</v>
      </c>
      <c r="H28" s="154"/>
      <c r="M28" s="149">
        <f>IFERROR(C28-W5Q3FY26!C30,"OOS")</f>
        <v>0</v>
      </c>
      <c r="N28" s="147" t="str">
        <f t="shared" si="0"/>
        <v/>
      </c>
      <c r="O28" s="150">
        <f>IFERROR(D28-W5Q3FY26!D30,"OOS")</f>
        <v>0</v>
      </c>
      <c r="P28" s="147" t="str">
        <f t="shared" si="1"/>
        <v/>
      </c>
      <c r="Q28" s="150">
        <f>IFERROR(E28-W5Q3FY26!E30,"OOS")</f>
        <v>0</v>
      </c>
      <c r="R28" s="147" t="str">
        <f t="shared" si="2"/>
        <v/>
      </c>
      <c r="S28" s="150">
        <f>IFERROR(F28-W5Q3FY26!F30,"OOS")</f>
        <v>0</v>
      </c>
      <c r="T28" s="147" t="str">
        <f t="shared" si="3"/>
        <v/>
      </c>
      <c r="U28" s="150">
        <f>IFERROR(G28-W5Q3FY26!G30,"OOS")</f>
        <v>0</v>
      </c>
      <c r="V28" s="147" t="str">
        <f t="shared" si="4"/>
        <v/>
      </c>
    </row>
    <row r="29" spans="1:25" ht="16" x14ac:dyDescent="0.2">
      <c r="A29" t="s">
        <v>160</v>
      </c>
      <c r="B29" s="3"/>
      <c r="C29" s="136">
        <v>12990000</v>
      </c>
      <c r="D29" s="136">
        <v>12490000</v>
      </c>
      <c r="E29" s="140">
        <v>12490000</v>
      </c>
      <c r="F29" s="133">
        <v>12990000</v>
      </c>
      <c r="G29" s="111">
        <v>12990000</v>
      </c>
      <c r="H29" s="154"/>
      <c r="M29" s="149">
        <f>IFERROR(C29-W5Q3FY26!C31,"OOS")</f>
        <v>0</v>
      </c>
      <c r="N29" s="147" t="str">
        <f t="shared" si="0"/>
        <v/>
      </c>
      <c r="O29" s="150">
        <f>IFERROR(D29-W5Q3FY26!D31,"OOS")</f>
        <v>0</v>
      </c>
      <c r="P29" s="147" t="str">
        <f t="shared" si="1"/>
        <v/>
      </c>
      <c r="Q29" s="150">
        <f>IFERROR(E29-W5Q3FY26!E31,"OOS")</f>
        <v>0</v>
      </c>
      <c r="R29" s="147" t="str">
        <f t="shared" si="2"/>
        <v/>
      </c>
      <c r="S29" s="150">
        <f>IFERROR(F29-W5Q3FY26!F31,"OOS")</f>
        <v>0</v>
      </c>
      <c r="T29" s="147" t="str">
        <f t="shared" si="3"/>
        <v/>
      </c>
      <c r="U29" s="150">
        <f>IFERROR(G29-W5Q3FY26!G31,"OOS")</f>
        <v>0</v>
      </c>
      <c r="V29" s="147" t="str">
        <f t="shared" si="4"/>
        <v/>
      </c>
    </row>
    <row r="30" spans="1:25" ht="16" x14ac:dyDescent="0.2">
      <c r="A30" t="s">
        <v>161</v>
      </c>
      <c r="B30" s="25"/>
      <c r="C30" s="136">
        <v>23490000</v>
      </c>
      <c r="D30" s="136">
        <v>22990000</v>
      </c>
      <c r="E30" s="113">
        <v>22490000</v>
      </c>
      <c r="F30" s="133">
        <v>22990000</v>
      </c>
      <c r="G30" s="111">
        <v>22990000</v>
      </c>
      <c r="H30" s="154"/>
      <c r="M30" s="149">
        <f>IFERROR(C30-W5Q3FY26!C32,"OOS")</f>
        <v>0</v>
      </c>
      <c r="N30" s="147" t="str">
        <f t="shared" si="0"/>
        <v/>
      </c>
      <c r="O30" s="150">
        <f>IFERROR(D30-W5Q3FY26!D32,"OOS")</f>
        <v>0</v>
      </c>
      <c r="P30" s="147" t="str">
        <f t="shared" si="1"/>
        <v/>
      </c>
      <c r="Q30" s="150">
        <f>IFERROR(E30-W5Q3FY26!E32,"OOS")</f>
        <v>0</v>
      </c>
      <c r="R30" s="147" t="str">
        <f t="shared" si="2"/>
        <v/>
      </c>
      <c r="S30" s="150">
        <f>IFERROR(F30-W5Q3FY26!F32,"OOS")</f>
        <v>0</v>
      </c>
      <c r="T30" s="147" t="str">
        <f t="shared" si="3"/>
        <v/>
      </c>
      <c r="U30" s="150">
        <f>IFERROR(G30-W5Q3FY26!G32,"OOS")</f>
        <v>0</v>
      </c>
      <c r="V30" s="147" t="str">
        <f t="shared" si="4"/>
        <v/>
      </c>
    </row>
    <row r="31" spans="1:25" ht="16" x14ac:dyDescent="0.2">
      <c r="A31" t="s">
        <v>120</v>
      </c>
      <c r="B31" s="3"/>
      <c r="C31" s="136">
        <v>5190000</v>
      </c>
      <c r="D31" s="136" t="s">
        <v>31</v>
      </c>
      <c r="E31" s="131" t="s">
        <v>31</v>
      </c>
      <c r="F31" s="133">
        <v>4990000</v>
      </c>
      <c r="G31" s="111">
        <v>5590000</v>
      </c>
      <c r="H31" s="154"/>
      <c r="M31" s="149">
        <f>IFERROR(C31-W5Q3FY26!C33,"OOS")</f>
        <v>0</v>
      </c>
      <c r="N31" s="147" t="str">
        <f t="shared" si="0"/>
        <v/>
      </c>
      <c r="O31" s="150" t="str">
        <f>IFERROR(D31-W5Q3FY26!D33,"OOS")</f>
        <v>OOS</v>
      </c>
      <c r="P31" s="147" t="e">
        <f t="shared" si="1"/>
        <v>#VALUE!</v>
      </c>
      <c r="Q31" s="150" t="str">
        <f>IFERROR(E31-W5Q3FY26!E33,"OOS")</f>
        <v>OOS</v>
      </c>
      <c r="R31" s="147" t="e">
        <f t="shared" si="2"/>
        <v>#VALUE!</v>
      </c>
      <c r="S31" s="150">
        <f>IFERROR(F31-W5Q3FY26!F33,"OOS")</f>
        <v>0</v>
      </c>
      <c r="T31" s="147" t="str">
        <f t="shared" si="3"/>
        <v/>
      </c>
      <c r="U31" s="150">
        <f>IFERROR(G31-W5Q3FY26!G33,"OOS")</f>
        <v>0</v>
      </c>
      <c r="V31" s="147" t="str">
        <f t="shared" si="4"/>
        <v/>
      </c>
    </row>
    <row r="32" spans="1:25" ht="16" x14ac:dyDescent="0.2">
      <c r="A32" t="s">
        <v>162</v>
      </c>
      <c r="B32" s="3"/>
      <c r="C32" s="141">
        <v>4290000</v>
      </c>
      <c r="D32" s="141">
        <v>4200000</v>
      </c>
      <c r="E32" s="155">
        <v>4290000</v>
      </c>
      <c r="F32" s="134">
        <v>4290000</v>
      </c>
      <c r="G32" s="111">
        <v>4390000</v>
      </c>
      <c r="H32" s="154"/>
      <c r="M32" s="149">
        <f>IFERROR(C32-W5Q3FY26!C34,"OOS")</f>
        <v>-100000</v>
      </c>
      <c r="N32" s="147" t="str">
        <f t="shared" si="0"/>
        <v>AirPods 4 ANC giảm 100K = 4.290K</v>
      </c>
      <c r="O32" s="150">
        <f>IFERROR(D32-W5Q3FY26!D34,"OOS")</f>
        <v>-190000</v>
      </c>
      <c r="P32" s="147" t="str">
        <f t="shared" si="1"/>
        <v>AirPods 4 ANC giảm 190K = 4.200K</v>
      </c>
      <c r="Q32" s="150">
        <f>IFERROR(E32-W5Q3FY26!E34,"OOS")</f>
        <v>0</v>
      </c>
      <c r="R32" s="147" t="str">
        <f t="shared" si="2"/>
        <v/>
      </c>
      <c r="S32" s="150">
        <f>IFERROR(F32-W5Q3FY26!F34,"OOS")</f>
        <v>-100000</v>
      </c>
      <c r="T32" s="147" t="str">
        <f t="shared" si="3"/>
        <v>AirPods 4 ANC giảm 100K = 4.290K</v>
      </c>
      <c r="U32" s="150">
        <f>IFERROR(G32-W5Q3FY26!G34,"OOS")</f>
        <v>0</v>
      </c>
      <c r="V32" s="147" t="str">
        <f t="shared" si="4"/>
        <v/>
      </c>
    </row>
    <row r="33" spans="1:22" ht="16" x14ac:dyDescent="0.2">
      <c r="A33" t="s">
        <v>163</v>
      </c>
      <c r="B33" s="3"/>
      <c r="C33" s="141">
        <v>3090000</v>
      </c>
      <c r="D33" s="141">
        <v>2900000</v>
      </c>
      <c r="E33" s="155">
        <v>2990000</v>
      </c>
      <c r="F33" s="134">
        <v>3090000</v>
      </c>
      <c r="G33" s="111">
        <v>2990000</v>
      </c>
      <c r="H33" s="154"/>
      <c r="M33" s="149">
        <f>IFERROR(C33-W5Q3FY26!C35,"OOS")</f>
        <v>100000</v>
      </c>
      <c r="N33" s="147" t="str">
        <f t="shared" si="0"/>
        <v>AirPods 4 with charging case tăng 100K = 3.090K</v>
      </c>
      <c r="O33" s="150">
        <f>IFERROR(D33-W5Q3FY26!D35,"OOS")</f>
        <v>-90000</v>
      </c>
      <c r="P33" s="147" t="str">
        <f t="shared" si="1"/>
        <v>AirPods 4 with charging case giảm 90K = 2.900K</v>
      </c>
      <c r="Q33" s="150">
        <f>IFERROR(E33-W5Q3FY26!E35,"OOS")</f>
        <v>0</v>
      </c>
      <c r="R33" s="147" t="str">
        <f t="shared" si="2"/>
        <v/>
      </c>
      <c r="S33" s="150">
        <f>IFERROR(F33-W5Q3FY26!F35,"OOS")</f>
        <v>100000</v>
      </c>
      <c r="T33" s="147" t="str">
        <f t="shared" si="3"/>
        <v>AirPods 4 with charging case tăng 100K = 3.090K</v>
      </c>
      <c r="U33" s="150">
        <f>IFERROR(G33-W5Q3FY26!G35,"OOS")</f>
        <v>0</v>
      </c>
      <c r="V33" s="147" t="str">
        <f t="shared" si="4"/>
        <v/>
      </c>
    </row>
    <row r="34" spans="1:22" ht="16" x14ac:dyDescent="0.2">
      <c r="A34" t="s">
        <v>164</v>
      </c>
      <c r="B34" s="3"/>
      <c r="C34" s="163">
        <v>6190000</v>
      </c>
      <c r="D34" s="141">
        <v>6100000</v>
      </c>
      <c r="E34" s="135">
        <v>5990000</v>
      </c>
      <c r="F34" s="133">
        <v>6190000</v>
      </c>
      <c r="G34" s="111">
        <v>6090000</v>
      </c>
      <c r="H34" s="154"/>
      <c r="M34" s="149">
        <f>IFERROR(C34-W5Q3FY26!C36,"OOS")</f>
        <v>0</v>
      </c>
      <c r="N34" s="147" t="str">
        <f t="shared" si="0"/>
        <v/>
      </c>
      <c r="O34" s="150" t="str">
        <f>IFERROR(D34-W5Q3FY26!D36,"OOS")</f>
        <v>OOS</v>
      </c>
      <c r="P34" s="147" t="e">
        <f t="shared" si="1"/>
        <v>#VALUE!</v>
      </c>
      <c r="Q34" s="150">
        <f>IFERROR(E34-W5Q3FY26!E36,"OOS")</f>
        <v>0</v>
      </c>
      <c r="R34" s="147" t="str">
        <f t="shared" si="2"/>
        <v/>
      </c>
      <c r="S34" s="150">
        <f>IFERROR(F34-W5Q3FY26!F36,"OOS")</f>
        <v>0</v>
      </c>
      <c r="T34" s="147" t="str">
        <f t="shared" si="3"/>
        <v/>
      </c>
      <c r="U34" s="150">
        <f>IFERROR(G34-W5Q3FY26!G36,"OOS")</f>
        <v>0</v>
      </c>
      <c r="V34" s="147" t="str">
        <f t="shared" si="4"/>
        <v/>
      </c>
    </row>
    <row r="35" spans="1:22" ht="16" x14ac:dyDescent="0.2">
      <c r="A35" t="s">
        <v>259</v>
      </c>
      <c r="B35" s="25"/>
      <c r="C35" s="141">
        <v>29390000</v>
      </c>
      <c r="D35" s="141">
        <v>29390000</v>
      </c>
      <c r="E35" s="143"/>
      <c r="F35" s="112">
        <v>29290000</v>
      </c>
      <c r="G35" s="111">
        <v>29990000</v>
      </c>
      <c r="H35" s="154"/>
      <c r="M35" s="149">
        <f>IFERROR(C35-W5Q3FY26!C37,"OOS")</f>
        <v>-100000</v>
      </c>
      <c r="N35" s="147" t="str">
        <f t="shared" si="0"/>
        <v>MacBook Air 13" M5 16/512GB giảm 100K = 29.390K</v>
      </c>
      <c r="O35" s="150">
        <f>IFERROR(D35-W5Q3FY26!D37,"OOS")</f>
        <v>-100000</v>
      </c>
      <c r="P35" s="147" t="str">
        <f t="shared" si="1"/>
        <v>MacBook Air 13" M5 16/512GB giảm 100K = 29.390K</v>
      </c>
      <c r="Q35" s="150">
        <f>IFERROR(E35-W5Q3FY26!E37,"OOS")</f>
        <v>0</v>
      </c>
      <c r="R35" s="147" t="str">
        <f t="shared" si="2"/>
        <v/>
      </c>
      <c r="S35" s="150">
        <f>IFERROR(F35-W5Q3FY26!F37,"OOS")</f>
        <v>-100000</v>
      </c>
      <c r="T35" s="147" t="str">
        <f t="shared" si="3"/>
        <v>MacBook Air 13" M5 16/512GB giảm 100K = 29.290K</v>
      </c>
      <c r="U35" s="150">
        <f>IFERROR(G35-W5Q3FY26!G37,"OOS")</f>
        <v>0</v>
      </c>
      <c r="V35" s="147" t="str">
        <f t="shared" si="4"/>
        <v/>
      </c>
    </row>
    <row r="36" spans="1:22" ht="16" x14ac:dyDescent="0.2">
      <c r="A36" t="s">
        <v>260</v>
      </c>
      <c r="B36" s="25"/>
      <c r="C36" s="141">
        <v>15990000</v>
      </c>
      <c r="D36" s="136">
        <v>15990000</v>
      </c>
      <c r="E36" s="143"/>
      <c r="F36" s="112">
        <v>15990000</v>
      </c>
      <c r="G36" s="112">
        <v>15890000</v>
      </c>
      <c r="H36" s="154"/>
      <c r="M36" s="149">
        <f>IFERROR(C36-W5Q3FY26!C38,"OOS")</f>
        <v>300000</v>
      </c>
      <c r="N36" s="147" t="str">
        <f t="shared" si="0"/>
        <v>MacBook NEO A18 Pro ( 8/256GB) tăng 300K = 15.990K</v>
      </c>
      <c r="O36" s="150">
        <f>IFERROR(D36-W5Q3FY26!D38,"OOS")</f>
        <v>0</v>
      </c>
      <c r="P36" s="147" t="str">
        <f t="shared" si="1"/>
        <v/>
      </c>
      <c r="Q36" s="150">
        <f>IFERROR(E36-W5Q3FY26!E38,"OOS")</f>
        <v>0</v>
      </c>
      <c r="R36" s="147" t="str">
        <f t="shared" si="2"/>
        <v/>
      </c>
      <c r="S36" s="150">
        <f>IFERROR(F36-W5Q3FY26!F38,"OOS")</f>
        <v>300000</v>
      </c>
      <c r="T36" s="147" t="str">
        <f t="shared" si="3"/>
        <v>MacBook NEO A18 Pro ( 8/256GB) tăng 300K = 15.990K</v>
      </c>
      <c r="U36" s="150">
        <f>IFERROR(G36-W5Q3FY26!G38,"OOS")</f>
        <v>-9000</v>
      </c>
      <c r="V36" s="147" t="str">
        <f t="shared" si="4"/>
        <v>MacBook NEO A18 Pro ( 8/256GB) giảm 9K = 15.890K</v>
      </c>
    </row>
    <row r="37" spans="1:22" ht="16" x14ac:dyDescent="0.2">
      <c r="A37" t="s">
        <v>166</v>
      </c>
      <c r="B37" s="3"/>
      <c r="C37" s="141">
        <v>24990000</v>
      </c>
      <c r="D37" s="136" t="s">
        <v>31</v>
      </c>
      <c r="E37" s="143"/>
      <c r="F37" s="134">
        <v>25890000</v>
      </c>
      <c r="G37" s="111">
        <v>24590000</v>
      </c>
      <c r="H37" s="154"/>
      <c r="J37" t="s">
        <v>261</v>
      </c>
      <c r="M37" s="149">
        <f>IFERROR(C37-W5Q3FY26!C39,"OOS")</f>
        <v>-600000</v>
      </c>
      <c r="N37" s="147" t="str">
        <f t="shared" si="0"/>
        <v>MacBook Air 13" M4 16/256GB giảm 600K = 24.990K</v>
      </c>
      <c r="O37" s="150" t="str">
        <f>IFERROR(D37-W5Q3FY26!D39,"OOS")</f>
        <v>OOS</v>
      </c>
      <c r="P37" s="147" t="e">
        <f t="shared" si="1"/>
        <v>#VALUE!</v>
      </c>
      <c r="Q37" s="150">
        <f>IFERROR(E37-W5Q3FY26!E39,"OOS")</f>
        <v>0</v>
      </c>
      <c r="R37" s="147" t="str">
        <f t="shared" si="2"/>
        <v/>
      </c>
      <c r="S37" s="150">
        <f>IFERROR(F37-W5Q3FY26!F39,"OOS")</f>
        <v>900000</v>
      </c>
      <c r="T37" s="147" t="str">
        <f t="shared" si="3"/>
        <v>MacBook Air 13" M4 16/256GB tăng 900K = 25.890K</v>
      </c>
      <c r="U37" s="150">
        <f>IFERROR(G37-W5Q3FY26!G39,"OOS")</f>
        <v>0</v>
      </c>
      <c r="V37" s="147" t="str">
        <f t="shared" si="4"/>
        <v/>
      </c>
    </row>
    <row r="38" spans="1:22" ht="16" x14ac:dyDescent="0.2">
      <c r="A38" t="s">
        <v>167</v>
      </c>
      <c r="B38" s="25"/>
      <c r="C38" s="141" t="s">
        <v>31</v>
      </c>
      <c r="D38" s="136" t="s">
        <v>31</v>
      </c>
      <c r="E38" s="143"/>
      <c r="F38" s="133">
        <v>29990000</v>
      </c>
      <c r="G38" s="112" t="s">
        <v>31</v>
      </c>
      <c r="H38" s="154"/>
      <c r="M38" s="149" t="str">
        <f>IFERROR(C38-W5Q3FY26!C40,"OOS")</f>
        <v>OOS</v>
      </c>
      <c r="N38" s="147" t="e">
        <f t="shared" si="0"/>
        <v>#VALUE!</v>
      </c>
      <c r="O38" s="150" t="str">
        <f>IFERROR(D38-W5Q3FY26!D40,"OOS")</f>
        <v>OOS</v>
      </c>
      <c r="P38" s="147" t="e">
        <f t="shared" si="1"/>
        <v>#VALUE!</v>
      </c>
      <c r="Q38" s="150">
        <f>IFERROR(E38-W5Q3FY26!E40,"OOS")</f>
        <v>0</v>
      </c>
      <c r="R38" s="147" t="str">
        <f t="shared" si="2"/>
        <v/>
      </c>
      <c r="S38" s="150">
        <f>IFERROR(F38-W5Q3FY26!F40,"OOS")</f>
        <v>0</v>
      </c>
      <c r="T38" s="147" t="str">
        <f t="shared" si="3"/>
        <v/>
      </c>
      <c r="U38" s="150" t="str">
        <f>IFERROR(G38-W5Q3FY26!G40,"OOS")</f>
        <v>OOS</v>
      </c>
      <c r="V38" s="147" t="e">
        <f t="shared" si="4"/>
        <v>#VALUE!</v>
      </c>
    </row>
    <row r="39" spans="1:22" ht="16" x14ac:dyDescent="0.2">
      <c r="A39" t="s">
        <v>169</v>
      </c>
      <c r="B39" s="25"/>
      <c r="C39" s="136">
        <v>41490000</v>
      </c>
      <c r="D39" s="136">
        <v>41490000</v>
      </c>
      <c r="E39" s="143"/>
      <c r="F39" s="133">
        <v>41490000</v>
      </c>
      <c r="G39" s="111">
        <v>41490000</v>
      </c>
      <c r="H39" s="154"/>
      <c r="M39" s="149">
        <f>IFERROR(C39-W5Q3FY26!C41,"OOS")</f>
        <v>0</v>
      </c>
      <c r="N39" s="147" t="str">
        <f t="shared" si="0"/>
        <v/>
      </c>
      <c r="O39" s="150">
        <f>IFERROR(D39-W5Q3FY26!D41,"OOS")</f>
        <v>0</v>
      </c>
      <c r="P39" s="147" t="str">
        <f t="shared" si="1"/>
        <v/>
      </c>
      <c r="Q39" s="150">
        <f>IFERROR(E39-W5Q3FY26!E41,"OOS")</f>
        <v>0</v>
      </c>
      <c r="R39" s="147" t="str">
        <f t="shared" si="2"/>
        <v/>
      </c>
      <c r="S39" s="150">
        <f>IFERROR(F39-W5Q3FY26!F41,"OOS")</f>
        <v>0</v>
      </c>
      <c r="T39" s="147" t="str">
        <f t="shared" si="3"/>
        <v/>
      </c>
      <c r="U39" s="150">
        <f>IFERROR(G39-W5Q3FY26!G41,"OOS")</f>
        <v>0</v>
      </c>
      <c r="V39" s="147" t="str">
        <f t="shared" si="4"/>
        <v/>
      </c>
    </row>
    <row r="40" spans="1:22" ht="16" x14ac:dyDescent="0.2">
      <c r="A40" t="s">
        <v>170</v>
      </c>
      <c r="B40" s="25"/>
      <c r="C40" s="136" t="s">
        <v>31</v>
      </c>
      <c r="D40" s="136">
        <v>63990000</v>
      </c>
      <c r="E40" s="143"/>
      <c r="F40" s="133">
        <v>62990000</v>
      </c>
      <c r="G40" s="111">
        <v>63990000</v>
      </c>
      <c r="H40" s="154"/>
      <c r="M40" s="149" t="str">
        <f>IFERROR(C40-W5Q3FY26!C42,"OOS")</f>
        <v>OOS</v>
      </c>
      <c r="N40" s="147" t="e">
        <f t="shared" si="0"/>
        <v>#VALUE!</v>
      </c>
      <c r="O40" s="150">
        <f>IFERROR(D40-W5Q3FY26!D42,"OOS")</f>
        <v>0</v>
      </c>
      <c r="P40" s="147" t="str">
        <f t="shared" si="1"/>
        <v/>
      </c>
      <c r="Q40" s="150">
        <f>IFERROR(E40-W5Q3FY26!E42,"OOS")</f>
        <v>0</v>
      </c>
      <c r="R40" s="147" t="str">
        <f t="shared" si="2"/>
        <v/>
      </c>
      <c r="S40" s="150">
        <f>IFERROR(F40-W5Q3FY26!F42,"OOS")</f>
        <v>0</v>
      </c>
      <c r="T40" s="147" t="str">
        <f t="shared" si="3"/>
        <v/>
      </c>
      <c r="U40" s="150">
        <f>IFERROR(G40-W5Q3FY26!G42,"OOS")</f>
        <v>0</v>
      </c>
      <c r="V40" s="147" t="str">
        <f t="shared" si="4"/>
        <v/>
      </c>
    </row>
    <row r="41" spans="1:22" ht="16" x14ac:dyDescent="0.2">
      <c r="C41" s="125"/>
      <c r="D41" s="125"/>
      <c r="V41" s="147" t="str">
        <f t="shared" si="4"/>
        <v/>
      </c>
    </row>
    <row r="42" spans="1:22" ht="16" x14ac:dyDescent="0.2">
      <c r="C42" s="125"/>
      <c r="D42" s="125"/>
    </row>
    <row r="43" spans="1:22" ht="16" x14ac:dyDescent="0.2">
      <c r="C43" s="125"/>
      <c r="D43" s="125"/>
    </row>
    <row r="44" spans="1:22" ht="16" x14ac:dyDescent="0.2">
      <c r="C44" s="125"/>
      <c r="D44" s="125"/>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sheetData>
  <conditionalFormatting sqref="E2:E40 G9">
    <cfRule type="expression" dxfId="9" priority="5" stopIfTrue="1">
      <formula>$Q2=0</formula>
    </cfRule>
    <cfRule type="expression" dxfId="8" priority="6" stopIfTrue="1">
      <formula>AND($Q2&lt;&gt;0,$Q2&lt;&gt;"")</formula>
    </cfRule>
  </conditionalFormatting>
  <conditionalFormatting sqref="N2:N40 P2:P40 R2:R40 T2:T40 V2:V41">
    <cfRule type="containsText" dxfId="7" priority="3" operator="containsText" text="Tăng">
      <formula>NOT(ISERROR(SEARCH("Tăng",N2)))</formula>
    </cfRule>
    <cfRule type="containsText" dxfId="6"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8BCB-7E1F-F34D-8910-8CD14A3B5E4D}">
  <dimension ref="A1:Y151"/>
  <sheetViews>
    <sheetView showGridLines="0" zoomScale="59" zoomScaleNormal="80" workbookViewId="0">
      <pane xSplit="2" ySplit="1" topLeftCell="C27" activePane="bottomRight" state="frozen"/>
      <selection pane="topRight" activeCell="C1" sqref="C1"/>
      <selection pane="bottomLeft" activeCell="A2" sqref="A2"/>
      <selection pane="bottomRight" activeCell="N13" sqref="N13"/>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5"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5" ht="16" x14ac:dyDescent="0.2">
      <c r="A2" t="s">
        <v>258</v>
      </c>
      <c r="B2" s="83"/>
      <c r="C2" s="128">
        <v>17590000</v>
      </c>
      <c r="D2" s="128">
        <v>17490000</v>
      </c>
      <c r="E2" s="135">
        <v>17290000</v>
      </c>
      <c r="F2" s="168">
        <v>17490000</v>
      </c>
      <c r="G2" s="111">
        <v>17290000</v>
      </c>
      <c r="H2" s="154"/>
      <c r="M2" s="149">
        <f>IFERROR(C2-W6Q3FY26!C2,"OOS")</f>
        <v>0</v>
      </c>
      <c r="N2" s="147" t="str">
        <f t="shared" ref="N2:N40" si="0">IF(M2=0,"",$A2 &amp; IF(M2&gt;0," tăng "," giảm ") &amp; TEXT(ABS(M2)/1000,"0") &amp; "K = " &amp; TEXT(C2/1000,"#.##0") &amp; "K")</f>
        <v/>
      </c>
      <c r="O2" s="150">
        <f>IFERROR(D2-W6Q3FY26!D2,"OOS")</f>
        <v>0</v>
      </c>
      <c r="P2" s="147" t="str">
        <f t="shared" ref="P2:P40" si="1">IF(O2=0,"",$A2 &amp; IF(O2&gt;0," tăng "," giảm ") &amp; TEXT(ABS(O2)/1000,"0") &amp; "K = " &amp; TEXT(D2/1000,"#.##0") &amp; "K")</f>
        <v/>
      </c>
      <c r="Q2" s="150">
        <f>IFERROR(E2-W6Q3FY26!E2,"OOS")</f>
        <v>0</v>
      </c>
      <c r="R2" s="147" t="str">
        <f t="shared" ref="R2:R40" si="2">IF(Q2=0,"",$A2 &amp; IF(Q2&gt;0," tăng "," giảm ") &amp; TEXT(ABS(Q2)/1000,"0") &amp; "K = " &amp; TEXT(E2/1000,"#.##0") &amp; "K")</f>
        <v/>
      </c>
      <c r="S2" s="150">
        <f>IFERROR(F2-W6Q3FY26!F2,"OOS")</f>
        <v>0</v>
      </c>
      <c r="T2" s="147" t="str">
        <f t="shared" ref="T2:T40" si="3">IF(S2=0,"",$A2 &amp; IF(S2&gt;0," tăng "," giảm ") &amp; TEXT(ABS(S2)/1000,"0") &amp; "K = " &amp; TEXT(F2/1000,"#.##0") &amp; "K")</f>
        <v/>
      </c>
      <c r="U2" s="150">
        <f>IFERROR(G2-W6Q3FY26!G2,"OOS")</f>
        <v>0</v>
      </c>
      <c r="V2" s="147" t="str">
        <f t="shared" ref="V2:V41" si="4">IF(U2=0,"",$A2 &amp; IF(U2&gt;0," tăng "," giảm ") &amp; TEXT(ABS(U2)/1000,"0") &amp; "K = " &amp; TEXT(G2/1000,"#.##0") &amp; "K")</f>
        <v/>
      </c>
    </row>
    <row r="3" spans="1:25" ht="16" x14ac:dyDescent="0.2">
      <c r="A3" t="s">
        <v>129</v>
      </c>
      <c r="B3" s="83"/>
      <c r="C3" s="130">
        <v>24390000</v>
      </c>
      <c r="D3" s="130">
        <v>24390000</v>
      </c>
      <c r="E3" s="131">
        <v>23290000</v>
      </c>
      <c r="F3" s="161">
        <v>24390000</v>
      </c>
      <c r="G3" s="111">
        <v>23790000</v>
      </c>
      <c r="H3" s="154"/>
      <c r="M3" s="149">
        <f>IFERROR(C3-W6Q3FY26!C3,"OOS")</f>
        <v>-200000</v>
      </c>
      <c r="N3" s="147" t="str">
        <f t="shared" si="0"/>
        <v>iPhone 17  256GB giảm 200K = 24.390K</v>
      </c>
      <c r="O3" s="150">
        <f>IFERROR(D3-W6Q3FY26!D3,"OOS")</f>
        <v>-100000</v>
      </c>
      <c r="P3" s="147" t="str">
        <f t="shared" si="1"/>
        <v>iPhone 17  256GB giảm 100K = 24.390K</v>
      </c>
      <c r="Q3" s="150">
        <f>IFERROR(E3-W6Q3FY26!E3,"OOS")</f>
        <v>0</v>
      </c>
      <c r="R3" s="147" t="str">
        <f t="shared" si="2"/>
        <v/>
      </c>
      <c r="S3" s="150">
        <f>IFERROR(F3-W6Q3FY26!F3,"OOS")</f>
        <v>0</v>
      </c>
      <c r="T3" s="147" t="str">
        <f t="shared" si="3"/>
        <v/>
      </c>
      <c r="U3" s="150">
        <f>IFERROR(G3-W6Q3FY26!G3,"OOS")</f>
        <v>0</v>
      </c>
      <c r="V3" s="147" t="str">
        <f t="shared" si="4"/>
        <v/>
      </c>
    </row>
    <row r="4" spans="1:25" ht="16" x14ac:dyDescent="0.2">
      <c r="A4" t="s">
        <v>130</v>
      </c>
      <c r="B4" s="83"/>
      <c r="C4" s="128">
        <v>22990000</v>
      </c>
      <c r="D4" s="130">
        <v>22890000</v>
      </c>
      <c r="E4" s="131">
        <v>22990000</v>
      </c>
      <c r="F4" s="133">
        <v>22890000</v>
      </c>
      <c r="G4" s="112">
        <v>22890000</v>
      </c>
      <c r="H4" s="154"/>
      <c r="M4" s="149">
        <f>IFERROR(C4-W6Q3FY26!C4,"OOS")</f>
        <v>0</v>
      </c>
      <c r="N4" s="147" t="str">
        <f t="shared" si="0"/>
        <v/>
      </c>
      <c r="O4" s="150">
        <f>IFERROR(D4-W6Q3FY26!D4,"OOS")</f>
        <v>-100000</v>
      </c>
      <c r="P4" s="147" t="str">
        <f t="shared" si="1"/>
        <v>iPhone Air 256G giảm 100K = 22.890K</v>
      </c>
      <c r="Q4" s="150">
        <f>IFERROR(E4-W6Q3FY26!E4,"OOS")</f>
        <v>0</v>
      </c>
      <c r="R4" s="147" t="str">
        <f t="shared" si="2"/>
        <v/>
      </c>
      <c r="S4" s="150">
        <f>IFERROR(F4-W6Q3FY26!F4,"OOS")</f>
        <v>0</v>
      </c>
      <c r="T4" s="147" t="str">
        <f t="shared" si="3"/>
        <v/>
      </c>
      <c r="U4" s="150">
        <f>IFERROR(G4-W6Q3FY26!G4,"OOS")</f>
        <v>-600000</v>
      </c>
      <c r="V4" s="147" t="str">
        <f t="shared" si="4"/>
        <v>iPhone Air 256G giảm 600K = 22.890K</v>
      </c>
    </row>
    <row r="5" spans="1:25" ht="16" x14ac:dyDescent="0.2">
      <c r="A5" t="s">
        <v>131</v>
      </c>
      <c r="B5" s="83"/>
      <c r="C5" s="130">
        <v>34690000</v>
      </c>
      <c r="D5" s="130">
        <v>34590000</v>
      </c>
      <c r="E5" s="131">
        <v>33190000</v>
      </c>
      <c r="F5" s="133">
        <v>34590000</v>
      </c>
      <c r="G5" s="111">
        <v>33990000</v>
      </c>
      <c r="H5" s="154"/>
      <c r="M5" s="149">
        <f>IFERROR(C5-W6Q3FY26!C5,"OOS")</f>
        <v>-100000</v>
      </c>
      <c r="N5" s="147" t="str">
        <f t="shared" si="0"/>
        <v>iPhone 17 Pro 256GB giảm 100K = 34.690K</v>
      </c>
      <c r="O5" s="150">
        <f>IFERROR(D5-W6Q3FY26!D5,"OOS")</f>
        <v>-100000</v>
      </c>
      <c r="P5" s="147" t="str">
        <f t="shared" si="1"/>
        <v>iPhone 17 Pro 256GB giảm 100K = 34.590K</v>
      </c>
      <c r="Q5" s="150">
        <f>IFERROR(E5-W6Q3FY26!E5,"OOS")</f>
        <v>0</v>
      </c>
      <c r="R5" s="147" t="str">
        <f t="shared" si="2"/>
        <v/>
      </c>
      <c r="S5" s="150">
        <f>IFERROR(F5-W6Q3FY26!F5,"OOS")</f>
        <v>0</v>
      </c>
      <c r="T5" s="147" t="str">
        <f t="shared" si="3"/>
        <v/>
      </c>
      <c r="U5" s="150">
        <f>IFERROR(G5-W6Q3FY26!G5,"OOS")</f>
        <v>0</v>
      </c>
      <c r="V5" s="147" t="str">
        <f t="shared" si="4"/>
        <v/>
      </c>
    </row>
    <row r="6" spans="1:25" ht="16" x14ac:dyDescent="0.2">
      <c r="A6" t="s">
        <v>132</v>
      </c>
      <c r="B6" s="83"/>
      <c r="C6" s="128">
        <v>36990000</v>
      </c>
      <c r="D6" s="130">
        <v>36690000</v>
      </c>
      <c r="E6" s="135">
        <v>36290000</v>
      </c>
      <c r="F6" s="133">
        <v>36890000</v>
      </c>
      <c r="G6" s="111">
        <v>36790000</v>
      </c>
      <c r="H6" s="154"/>
      <c r="M6" s="149">
        <f>IFERROR(C6-W6Q3FY26!C6,"OOS")</f>
        <v>0</v>
      </c>
      <c r="N6" s="147" t="str">
        <f t="shared" si="0"/>
        <v/>
      </c>
      <c r="O6" s="150">
        <f>IFERROR(D6-W6Q3FY26!D6,"OOS")</f>
        <v>-300000</v>
      </c>
      <c r="P6" s="147" t="str">
        <f t="shared" si="1"/>
        <v>iPhone 17 Pro Max 256GB giảm 300K = 36.690K</v>
      </c>
      <c r="Q6" s="150" t="str">
        <f>IFERROR(E6-W6Q3FY26!E6,"OOS")</f>
        <v>OOS</v>
      </c>
      <c r="R6" s="147" t="e">
        <f t="shared" si="2"/>
        <v>#VALUE!</v>
      </c>
      <c r="S6" s="150">
        <f>IFERROR(F6-W6Q3FY26!F6,"OOS")</f>
        <v>0</v>
      </c>
      <c r="T6" s="147" t="str">
        <f t="shared" si="3"/>
        <v/>
      </c>
      <c r="U6" s="150">
        <f>IFERROR(G6-W6Q3FY26!G6,"OOS")</f>
        <v>0</v>
      </c>
      <c r="V6" s="147" t="str">
        <f t="shared" si="4"/>
        <v/>
      </c>
    </row>
    <row r="7" spans="1:25" ht="16" x14ac:dyDescent="0.2">
      <c r="A7" t="s">
        <v>133</v>
      </c>
      <c r="B7" s="83"/>
      <c r="C7" s="128" t="s">
        <v>31</v>
      </c>
      <c r="D7" s="136">
        <v>14990000</v>
      </c>
      <c r="E7" s="135">
        <v>11990000</v>
      </c>
      <c r="F7" s="137">
        <v>12990000</v>
      </c>
      <c r="G7" s="111">
        <v>15190000</v>
      </c>
      <c r="H7" s="154"/>
      <c r="M7" s="149" t="str">
        <f>IFERROR(C7-W6Q3FY26!C7,"OOS")</f>
        <v>OOS</v>
      </c>
      <c r="N7" s="147" t="e">
        <f t="shared" si="0"/>
        <v>#VALUE!</v>
      </c>
      <c r="O7" s="150">
        <f>IFERROR(D7-W6Q3FY26!D7,"OOS")</f>
        <v>0</v>
      </c>
      <c r="P7" s="147" t="str">
        <f t="shared" si="1"/>
        <v/>
      </c>
      <c r="Q7" s="150">
        <f>IFERROR(E7-W6Q3FY26!E7,"OOS")</f>
        <v>0</v>
      </c>
      <c r="R7" s="147" t="str">
        <f t="shared" si="2"/>
        <v/>
      </c>
      <c r="S7" s="150">
        <f>IFERROR(F7-W6Q3FY26!F7,"OOS")</f>
        <v>0</v>
      </c>
      <c r="T7" s="147" t="str">
        <f t="shared" si="3"/>
        <v/>
      </c>
      <c r="U7" s="150">
        <f>IFERROR(G7-W6Q3FY26!G7,"OOS")</f>
        <v>0</v>
      </c>
      <c r="V7" s="147" t="str">
        <f t="shared" si="4"/>
        <v/>
      </c>
    </row>
    <row r="8" spans="1:25" ht="16" x14ac:dyDescent="0.2">
      <c r="A8" t="s">
        <v>246</v>
      </c>
      <c r="B8" s="71"/>
      <c r="C8" s="138">
        <v>20690000</v>
      </c>
      <c r="D8" s="138">
        <v>20590000</v>
      </c>
      <c r="E8" s="140">
        <v>20490000</v>
      </c>
      <c r="F8" s="133">
        <v>20590000</v>
      </c>
      <c r="G8" s="111">
        <v>20490000</v>
      </c>
      <c r="H8" s="154"/>
      <c r="M8" s="149">
        <f>IFERROR(C8-W6Q3FY26!C8,"OOS")</f>
        <v>-100000</v>
      </c>
      <c r="N8" s="147" t="str">
        <f t="shared" si="0"/>
        <v>iPhone 16 128GB giảm 100K = 20.690K</v>
      </c>
      <c r="O8" s="150">
        <f>IFERROR(D8-W6Q3FY26!D8,"OOS")</f>
        <v>-200000</v>
      </c>
      <c r="P8" s="147" t="str">
        <f t="shared" si="1"/>
        <v>iPhone 16 128GB giảm 200K = 20.590K</v>
      </c>
      <c r="Q8" s="150">
        <f>IFERROR(E8-W6Q3FY26!E8,"OOS")</f>
        <v>0</v>
      </c>
      <c r="R8" s="147" t="str">
        <f t="shared" si="2"/>
        <v/>
      </c>
      <c r="S8" s="150">
        <f>IFERROR(F8-W6Q3FY26!F8,"OOS")</f>
        <v>0</v>
      </c>
      <c r="T8" s="147" t="str">
        <f t="shared" si="3"/>
        <v/>
      </c>
      <c r="U8" s="150">
        <f>IFERROR(G8-W6Q3FY26!G8,"OOS")</f>
        <v>0</v>
      </c>
      <c r="V8" s="147" t="str">
        <f t="shared" si="4"/>
        <v/>
      </c>
    </row>
    <row r="9" spans="1:25" ht="16" x14ac:dyDescent="0.2">
      <c r="A9" t="s">
        <v>135</v>
      </c>
      <c r="B9" s="3"/>
      <c r="C9" s="141">
        <v>24490000</v>
      </c>
      <c r="D9" s="141">
        <v>23990000</v>
      </c>
      <c r="E9" s="140">
        <v>24790000</v>
      </c>
      <c r="F9" s="133">
        <v>24290000</v>
      </c>
      <c r="G9" s="112">
        <v>24290000</v>
      </c>
      <c r="H9" s="154"/>
      <c r="M9" s="149">
        <f>IFERROR(C9-W6Q3FY26!C9,"OOS")</f>
        <v>0</v>
      </c>
      <c r="N9" s="147" t="str">
        <f t="shared" si="0"/>
        <v/>
      </c>
      <c r="O9" s="150">
        <f>IFERROR(D9-W6Q3FY26!D9,"OOS")</f>
        <v>-500000</v>
      </c>
      <c r="P9" s="147" t="str">
        <f t="shared" si="1"/>
        <v>iPhone 16  Plus 128GB giảm 500K = 23.990K</v>
      </c>
      <c r="Q9" s="150">
        <f>IFERROR(E9-W6Q3FY26!E9,"OOS")</f>
        <v>0</v>
      </c>
      <c r="R9" s="147" t="str">
        <f t="shared" si="2"/>
        <v/>
      </c>
      <c r="S9" s="150">
        <f>IFERROR(F9-W6Q3FY26!F9,"OOS")</f>
        <v>0</v>
      </c>
      <c r="T9" s="147" t="str">
        <f t="shared" si="3"/>
        <v/>
      </c>
      <c r="U9" s="150">
        <f>IFERROR(G9-W6Q3FY26!G9,"OOS")</f>
        <v>-300000</v>
      </c>
      <c r="V9" s="147" t="str">
        <f t="shared" si="4"/>
        <v>iPhone 16  Plus 128GB giảm 300K = 24.290K</v>
      </c>
    </row>
    <row r="10" spans="1:25" ht="16" x14ac:dyDescent="0.2">
      <c r="A10" t="s">
        <v>102</v>
      </c>
      <c r="B10" s="25"/>
      <c r="C10" s="141">
        <v>17990000</v>
      </c>
      <c r="D10" s="141">
        <v>17690000</v>
      </c>
      <c r="E10" s="155">
        <v>17190000</v>
      </c>
      <c r="F10" s="133">
        <v>17890000</v>
      </c>
      <c r="G10" s="111">
        <v>17390000</v>
      </c>
      <c r="H10" s="154"/>
      <c r="M10" s="149">
        <f>IFERROR(C10-W6Q3FY26!C10,"OOS")</f>
        <v>0</v>
      </c>
      <c r="N10" s="147" t="str">
        <f t="shared" si="0"/>
        <v/>
      </c>
      <c r="O10" s="150">
        <f>IFERROR(D10-W6Q3FY26!D10,"OOS")</f>
        <v>-200000</v>
      </c>
      <c r="P10" s="147" t="str">
        <f t="shared" si="1"/>
        <v>iPhone 15  128GB giảm 200K = 17.690K</v>
      </c>
      <c r="Q10" s="150">
        <f>IFERROR(E10-W6Q3FY26!E10,"OOS")</f>
        <v>0</v>
      </c>
      <c r="R10" s="147" t="str">
        <f t="shared" si="2"/>
        <v/>
      </c>
      <c r="S10" s="150">
        <f>IFERROR(F10-W6Q3FY26!F10,"OOS")</f>
        <v>0</v>
      </c>
      <c r="T10" s="147" t="str">
        <f t="shared" si="3"/>
        <v/>
      </c>
      <c r="U10" s="150">
        <f>IFERROR(G10-W6Q3FY26!G10,"OOS")</f>
        <v>0</v>
      </c>
      <c r="V10" s="147" t="str">
        <f t="shared" si="4"/>
        <v/>
      </c>
    </row>
    <row r="11" spans="1:25" ht="16" x14ac:dyDescent="0.2">
      <c r="A11" t="s">
        <v>103</v>
      </c>
      <c r="B11" s="25"/>
      <c r="C11" s="136">
        <v>17990000</v>
      </c>
      <c r="D11" s="136" t="s">
        <v>31</v>
      </c>
      <c r="E11" s="131" t="s">
        <v>31</v>
      </c>
      <c r="F11" s="111" t="s">
        <v>31</v>
      </c>
      <c r="G11" s="111" t="s">
        <v>31</v>
      </c>
      <c r="H11" s="154"/>
      <c r="M11" s="149">
        <f>IFERROR(C11-W6Q3FY26!C11,"OOS")</f>
        <v>0</v>
      </c>
      <c r="N11" s="147" t="str">
        <f t="shared" si="0"/>
        <v/>
      </c>
      <c r="O11" s="150" t="str">
        <f>IFERROR(D11-W6Q3FY26!D11,"OOS")</f>
        <v>OOS</v>
      </c>
      <c r="P11" s="147" t="e">
        <f t="shared" si="1"/>
        <v>#VALUE!</v>
      </c>
      <c r="Q11" s="150" t="str">
        <f>IFERROR(E11-W6Q3FY26!E11,"OOS")</f>
        <v>OOS</v>
      </c>
      <c r="R11" s="147" t="e">
        <f t="shared" si="2"/>
        <v>#VALUE!</v>
      </c>
      <c r="S11" s="150" t="str">
        <f>IFERROR(F11-W6Q3FY26!F11,"OOS")</f>
        <v>OOS</v>
      </c>
      <c r="T11" s="147" t="e">
        <f t="shared" si="3"/>
        <v>#VALUE!</v>
      </c>
      <c r="U11" s="150" t="str">
        <f>IFERROR(G11-W6Q3FY26!G11,"OOS")</f>
        <v>OOS</v>
      </c>
      <c r="V11" s="147" t="e">
        <f t="shared" si="4"/>
        <v>#VALUE!</v>
      </c>
    </row>
    <row r="12" spans="1:25" ht="16" x14ac:dyDescent="0.2">
      <c r="A12" t="s">
        <v>40</v>
      </c>
      <c r="B12" s="25"/>
      <c r="C12" s="136">
        <v>13990000</v>
      </c>
      <c r="D12" s="136">
        <v>13990000</v>
      </c>
      <c r="E12" s="131">
        <v>13790000</v>
      </c>
      <c r="F12" s="133">
        <v>13990000</v>
      </c>
      <c r="G12" s="111">
        <v>12990000</v>
      </c>
      <c r="H12" s="154"/>
      <c r="M12" s="149">
        <f>IFERROR(C12-W6Q3FY26!C12,"OOS")</f>
        <v>0</v>
      </c>
      <c r="N12" s="147" t="str">
        <f t="shared" si="0"/>
        <v/>
      </c>
      <c r="O12" s="150">
        <f>IFERROR(D12-W6Q3FY26!D12,"OOS")</f>
        <v>0</v>
      </c>
      <c r="P12" s="147" t="str">
        <f t="shared" si="1"/>
        <v/>
      </c>
      <c r="Q12" s="150">
        <f>IFERROR(E12-W6Q3FY26!E12,"OOS")</f>
        <v>0</v>
      </c>
      <c r="R12" s="147" t="str">
        <f t="shared" si="2"/>
        <v/>
      </c>
      <c r="S12" s="150">
        <f>IFERROR(F12-W6Q3FY26!F12,"OOS")</f>
        <v>0</v>
      </c>
      <c r="T12" s="147" t="str">
        <f t="shared" si="3"/>
        <v/>
      </c>
      <c r="U12" s="150">
        <f>IFERROR(G12-W6Q3FY26!G12,"OOS")</f>
        <v>0</v>
      </c>
      <c r="V12" s="147" t="str">
        <f t="shared" si="4"/>
        <v/>
      </c>
    </row>
    <row r="13" spans="1:25" ht="16" x14ac:dyDescent="0.2">
      <c r="A13" t="s">
        <v>37</v>
      </c>
      <c r="B13" s="3"/>
      <c r="C13" s="136">
        <v>11990000</v>
      </c>
      <c r="D13" s="136">
        <v>11990000</v>
      </c>
      <c r="E13" s="140">
        <v>12090000</v>
      </c>
      <c r="F13" s="133">
        <v>11990000</v>
      </c>
      <c r="G13" s="111">
        <v>11890000</v>
      </c>
      <c r="H13" s="154"/>
      <c r="M13" s="149">
        <f>IFERROR(C13-W6Q3FY26!C13,"OOS")</f>
        <v>0</v>
      </c>
      <c r="N13" s="147" t="str">
        <f t="shared" si="0"/>
        <v/>
      </c>
      <c r="O13" s="150">
        <f>IFERROR(D13-W6Q3FY26!D13,"OOS")</f>
        <v>0</v>
      </c>
      <c r="P13" s="147" t="str">
        <f t="shared" si="1"/>
        <v/>
      </c>
      <c r="Q13" s="150">
        <f>IFERROR(E13-W6Q3FY26!E13,"OOS")</f>
        <v>0</v>
      </c>
      <c r="R13" s="147" t="str">
        <f t="shared" si="2"/>
        <v/>
      </c>
      <c r="S13" s="150">
        <f>IFERROR(F13-W6Q3FY26!F13,"OOS")</f>
        <v>0</v>
      </c>
      <c r="T13" s="147" t="str">
        <f t="shared" si="3"/>
        <v/>
      </c>
      <c r="U13" s="150">
        <f>IFERROR(G13-W6Q3FY26!G13,"OOS")</f>
        <v>0</v>
      </c>
      <c r="V13" s="147" t="str">
        <f t="shared" si="4"/>
        <v/>
      </c>
    </row>
    <row r="14" spans="1:25" ht="16" x14ac:dyDescent="0.2">
      <c r="A14" t="s">
        <v>138</v>
      </c>
      <c r="B14" s="25"/>
      <c r="C14" s="141">
        <v>13290000</v>
      </c>
      <c r="D14" s="141">
        <v>13290000</v>
      </c>
      <c r="E14" s="140">
        <v>13290000</v>
      </c>
      <c r="F14" s="133">
        <v>12890000</v>
      </c>
      <c r="G14" s="112">
        <v>12890000</v>
      </c>
      <c r="H14" s="154"/>
      <c r="M14" s="149">
        <f>IFERROR(C14-W6Q3FY26!C14,"OOS")</f>
        <v>400000</v>
      </c>
      <c r="N14" s="147" t="str">
        <f t="shared" si="0"/>
        <v>iPad Mini 7 128GB Wifi tăng 400K = 13.290K</v>
      </c>
      <c r="O14" s="150">
        <f>IFERROR(D14-W6Q3FY26!D14,"OOS")</f>
        <v>-2900000</v>
      </c>
      <c r="P14" s="147" t="str">
        <f t="shared" si="1"/>
        <v>iPad Mini 7 128GB Wifi giảm 2900K = 13.290K</v>
      </c>
      <c r="Q14" s="150">
        <f>IFERROR(E14-W6Q3FY26!E14,"OOS")</f>
        <v>0</v>
      </c>
      <c r="R14" s="147" t="str">
        <f t="shared" si="2"/>
        <v/>
      </c>
      <c r="S14" s="150">
        <f>IFERROR(F14-W6Q3FY26!F14,"OOS")</f>
        <v>0</v>
      </c>
      <c r="T14" s="147" t="str">
        <f t="shared" si="3"/>
        <v/>
      </c>
      <c r="U14" s="150">
        <f>IFERROR(G14-W6Q3FY26!G14,"OOS")</f>
        <v>-200000</v>
      </c>
      <c r="V14" s="147" t="str">
        <f t="shared" si="4"/>
        <v>iPad Mini 7 128GB Wifi giảm 200K = 12.890K</v>
      </c>
    </row>
    <row r="15" spans="1:25" ht="16" x14ac:dyDescent="0.2">
      <c r="A15" t="s">
        <v>139</v>
      </c>
      <c r="B15" s="3"/>
      <c r="C15" s="136">
        <v>9290000</v>
      </c>
      <c r="D15" s="136">
        <v>9290000</v>
      </c>
      <c r="E15" s="155">
        <v>9190000</v>
      </c>
      <c r="F15" s="133">
        <v>9290000</v>
      </c>
      <c r="G15" s="111">
        <v>9190000</v>
      </c>
      <c r="H15" s="154"/>
      <c r="M15" s="149">
        <f>IFERROR(C15-W6Q3FY26!C15,"OOS")</f>
        <v>0</v>
      </c>
      <c r="N15" s="147" t="str">
        <f t="shared" si="0"/>
        <v/>
      </c>
      <c r="O15" s="150">
        <f>IFERROR(D15-W6Q3FY26!D15,"OOS")</f>
        <v>0</v>
      </c>
      <c r="P15" s="147" t="str">
        <f t="shared" si="1"/>
        <v/>
      </c>
      <c r="Q15" s="150">
        <f>IFERROR(E15-W6Q3FY26!E15,"OOS")</f>
        <v>0</v>
      </c>
      <c r="R15" s="147" t="str">
        <f t="shared" si="2"/>
        <v/>
      </c>
      <c r="S15" s="150">
        <f>IFERROR(F15-W6Q3FY26!F15,"OOS")</f>
        <v>0</v>
      </c>
      <c r="T15" s="147" t="str">
        <f t="shared" si="3"/>
        <v/>
      </c>
      <c r="U15" s="150">
        <f>IFERROR(G15-W6Q3FY26!G15,"OOS")</f>
        <v>0</v>
      </c>
      <c r="V15" s="147" t="str">
        <f t="shared" si="4"/>
        <v/>
      </c>
      <c r="W15" t="s">
        <v>140</v>
      </c>
      <c r="X15" t="s">
        <v>147</v>
      </c>
      <c r="Y15" s="35" t="b">
        <v>0</v>
      </c>
    </row>
    <row r="16" spans="1:25" ht="16" x14ac:dyDescent="0.2">
      <c r="A16" t="s">
        <v>142</v>
      </c>
      <c r="B16" s="3"/>
      <c r="C16" s="136">
        <v>15290000</v>
      </c>
      <c r="D16" s="136">
        <v>14990000</v>
      </c>
      <c r="E16" s="155">
        <v>14290000</v>
      </c>
      <c r="F16" s="133">
        <v>15190000</v>
      </c>
      <c r="G16" s="111" t="s">
        <v>31</v>
      </c>
      <c r="H16" s="154"/>
      <c r="M16" s="149">
        <f>IFERROR(C16-W6Q3FY26!C16,"OOS")</f>
        <v>0</v>
      </c>
      <c r="N16" s="147" t="str">
        <f t="shared" si="0"/>
        <v/>
      </c>
      <c r="O16" s="150">
        <f>IFERROR(D16-W6Q3FY26!D16,"OOS")</f>
        <v>0</v>
      </c>
      <c r="P16" s="147" t="str">
        <f t="shared" si="1"/>
        <v/>
      </c>
      <c r="Q16" s="150">
        <f>IFERROR(E16-W6Q3FY26!E16,"OOS")</f>
        <v>0</v>
      </c>
      <c r="R16" s="147" t="str">
        <f t="shared" si="2"/>
        <v/>
      </c>
      <c r="S16" s="150">
        <f>IFERROR(F16-W6Q3FY26!F16,"OOS")</f>
        <v>0</v>
      </c>
      <c r="T16" s="147" t="str">
        <f t="shared" si="3"/>
        <v/>
      </c>
      <c r="U16" s="150" t="str">
        <f>IFERROR(G16-W6Q3FY26!G16,"OOS")</f>
        <v>OOS</v>
      </c>
      <c r="V16" s="147" t="e">
        <f t="shared" si="4"/>
        <v>#VALUE!</v>
      </c>
      <c r="W16" t="s">
        <v>2</v>
      </c>
      <c r="X16" t="s">
        <v>143</v>
      </c>
      <c r="Y16" s="35" t="b">
        <v>0</v>
      </c>
    </row>
    <row r="17" spans="1:25" ht="16" x14ac:dyDescent="0.2">
      <c r="A17" t="s">
        <v>262</v>
      </c>
      <c r="B17" s="3"/>
      <c r="C17" s="141">
        <v>16390000</v>
      </c>
      <c r="D17" s="141">
        <v>16390000</v>
      </c>
      <c r="E17" s="155">
        <v>15790000</v>
      </c>
      <c r="F17" s="111">
        <v>16390000</v>
      </c>
      <c r="G17" s="111">
        <v>16090000</v>
      </c>
      <c r="H17" s="154"/>
      <c r="M17" s="149">
        <f>IFERROR(C17-W6Q3FY26!C17,"OOS")</f>
        <v>-100000</v>
      </c>
      <c r="N17" s="147"/>
      <c r="O17" s="150">
        <f>IFERROR(D17-W6Q3FY26!D17,"OOS")</f>
        <v>-100000</v>
      </c>
      <c r="P17" s="147" t="str">
        <f>IF(O17=0,"",$A17 &amp; IF(O17&gt;0," tăng "," giảm ") &amp; TEXT(ABS(O17)/1000,"0") &amp; "K = " &amp; TEXT(D17/1000,"#.##0") &amp; "K")</f>
        <v>iPad Air M4  11" 128 GB Wifi giảm 100K = 16.390K</v>
      </c>
      <c r="Q17" s="150">
        <f>IFERROR(E17-W6Q3FY26!E17,"OOS")</f>
        <v>0</v>
      </c>
      <c r="R17" s="147" t="str">
        <f>IF(Q17=0,"",$A17 &amp; IF(Q17&gt;0," tăng "," giảm ") &amp; TEXT(ABS(Q17)/1000,"0") &amp; "K = " &amp; TEXT(E17/1000,"#.##0") &amp; "K")</f>
        <v/>
      </c>
      <c r="S17" s="150">
        <f>IFERROR(F17-W6Q3FY26!F17,"OOS")</f>
        <v>0</v>
      </c>
      <c r="T17" s="147"/>
      <c r="U17" s="150">
        <f>IFERROR(G17-W6Q3FY26!G17,"OOS")</f>
        <v>0</v>
      </c>
      <c r="V17" s="147" t="str">
        <f t="shared" si="4"/>
        <v/>
      </c>
      <c r="W17" t="s">
        <v>6</v>
      </c>
      <c r="X17" t="s">
        <v>145</v>
      </c>
      <c r="Y17" s="35" t="b">
        <v>1</v>
      </c>
    </row>
    <row r="18" spans="1:25" ht="16" x14ac:dyDescent="0.2">
      <c r="A18" t="s">
        <v>144</v>
      </c>
      <c r="B18" s="25"/>
      <c r="C18" s="136">
        <v>18890000</v>
      </c>
      <c r="D18" s="136">
        <v>19990000</v>
      </c>
      <c r="E18" s="155">
        <v>19190000</v>
      </c>
      <c r="F18" s="133">
        <v>18790000</v>
      </c>
      <c r="G18" s="111" t="s">
        <v>31</v>
      </c>
      <c r="H18" s="154"/>
      <c r="M18" s="149">
        <f>IFERROR(C18-W6Q3FY26!C18,"OOS")</f>
        <v>0</v>
      </c>
      <c r="N18" s="147" t="str">
        <f t="shared" si="0"/>
        <v/>
      </c>
      <c r="O18" s="150">
        <f>IFERROR(D18-W6Q3FY26!D18,"OOS")</f>
        <v>0</v>
      </c>
      <c r="P18" s="147" t="str">
        <f t="shared" si="1"/>
        <v/>
      </c>
      <c r="Q18" s="150">
        <f>IFERROR(E18-W6Q3FY26!E18,"OOS")</f>
        <v>0</v>
      </c>
      <c r="R18" s="147" t="str">
        <f t="shared" si="2"/>
        <v/>
      </c>
      <c r="S18" s="150">
        <f>IFERROR(F18-W6Q3FY26!F18,"OOS")</f>
        <v>0</v>
      </c>
      <c r="T18" s="147" t="str">
        <f t="shared" si="3"/>
        <v/>
      </c>
      <c r="U18" s="150" t="str">
        <f>IFERROR(G18-W6Q3FY26!G18,"OOS")</f>
        <v>OOS</v>
      </c>
      <c r="V18" s="147" t="e">
        <f t="shared" si="4"/>
        <v>#VALUE!</v>
      </c>
      <c r="W18" t="s">
        <v>3</v>
      </c>
      <c r="X18" t="s">
        <v>141</v>
      </c>
      <c r="Y18" s="35" t="b">
        <v>0</v>
      </c>
    </row>
    <row r="19" spans="1:25" ht="16" x14ac:dyDescent="0.2">
      <c r="A19" t="s">
        <v>263</v>
      </c>
      <c r="B19" s="25"/>
      <c r="C19" s="136">
        <v>22090000</v>
      </c>
      <c r="D19" s="136">
        <v>21590000</v>
      </c>
      <c r="E19" s="162">
        <v>21290000</v>
      </c>
      <c r="F19" s="136">
        <v>21990000</v>
      </c>
      <c r="G19" s="111">
        <v>21590000</v>
      </c>
      <c r="H19" s="154"/>
      <c r="M19" s="149">
        <f>IFERROR(C19-W6Q3FY26!C19,"OOS")</f>
        <v>0</v>
      </c>
      <c r="N19" s="147"/>
      <c r="O19" s="150">
        <f>IFERROR(D19-W6Q3FY26!D19,"OOS")</f>
        <v>0</v>
      </c>
      <c r="P19" s="147" t="str">
        <f>IF(O19=0,"",$A19 &amp; IF(O19&gt;0," tăng "," giảm ") &amp; TEXT(ABS(O19)/1000,"0") &amp; "K = " &amp; TEXT(D19/1000,"#.##0") &amp; "K")</f>
        <v/>
      </c>
      <c r="Q19" s="150">
        <f>IFERROR(E19-W6Q3FY26!E19,"OOS")</f>
        <v>0</v>
      </c>
      <c r="R19" s="147" t="str">
        <f>IF(Q19=0,"",$A19 &amp; IF(Q19&gt;0," tăng "," giảm ") &amp; TEXT(ABS(Q19)/1000,"0") &amp; "K = " &amp; TEXT(E19/1000,"#.##0") &amp; "K")</f>
        <v/>
      </c>
      <c r="S19" s="150">
        <f>IFERROR(F19-W6Q3FY26!F19,"OOS")</f>
        <v>0</v>
      </c>
      <c r="T19" s="147"/>
      <c r="U19" s="150">
        <f>IFERROR(G19-W6Q3FY26!G19,"OOS")</f>
        <v>0</v>
      </c>
      <c r="V19" s="147"/>
      <c r="Y19" s="35"/>
    </row>
    <row r="20" spans="1:25" ht="16" x14ac:dyDescent="0.2">
      <c r="A20" t="s">
        <v>151</v>
      </c>
      <c r="B20" s="3"/>
      <c r="C20" s="141">
        <v>28090000</v>
      </c>
      <c r="D20" s="141">
        <v>28090000</v>
      </c>
      <c r="E20" s="124">
        <v>28490000</v>
      </c>
      <c r="F20" s="133">
        <v>28090000</v>
      </c>
      <c r="G20" s="111">
        <v>28090000</v>
      </c>
      <c r="H20" s="154"/>
      <c r="M20" s="149">
        <f>IFERROR(C20-W6Q3FY26!C20,"OOS")</f>
        <v>-100000</v>
      </c>
      <c r="N20" s="147" t="str">
        <f t="shared" si="0"/>
        <v>iPad Pro M5 11” 256GB Wifi giảm 100K = 28.090K</v>
      </c>
      <c r="O20" s="150">
        <f>IFERROR(D20-W6Q3FY26!D20,"OOS")</f>
        <v>-100000</v>
      </c>
      <c r="P20" s="147" t="str">
        <f t="shared" si="1"/>
        <v>iPad Pro M5 11” 256GB Wifi giảm 100K = 28.090K</v>
      </c>
      <c r="Q20" s="150">
        <f>IFERROR(E20-W6Q3FY26!E20,"OOS")</f>
        <v>0</v>
      </c>
      <c r="R20" s="147" t="str">
        <f t="shared" si="2"/>
        <v/>
      </c>
      <c r="S20" s="150">
        <f>IFERROR(F20-W6Q3FY26!F20,"OOS")</f>
        <v>0</v>
      </c>
      <c r="T20" s="147" t="str">
        <f t="shared" si="3"/>
        <v/>
      </c>
      <c r="U20" s="150">
        <f>IFERROR(G20-W6Q3FY26!G20,"OOS")</f>
        <v>0</v>
      </c>
      <c r="V20" s="147" t="str">
        <f t="shared" si="4"/>
        <v/>
      </c>
      <c r="W20" t="s">
        <v>149</v>
      </c>
      <c r="X20" t="s">
        <v>150</v>
      </c>
      <c r="Y20" s="35" t="b">
        <v>1</v>
      </c>
    </row>
    <row r="21" spans="1:25" ht="16" x14ac:dyDescent="0.2">
      <c r="A21" t="s">
        <v>152</v>
      </c>
      <c r="B21" s="3"/>
      <c r="C21" s="136">
        <v>38890000</v>
      </c>
      <c r="D21" s="140">
        <v>38690000</v>
      </c>
      <c r="E21" s="113">
        <v>37990000</v>
      </c>
      <c r="F21" s="133">
        <v>38690000</v>
      </c>
      <c r="G21" s="111">
        <v>38990000</v>
      </c>
      <c r="H21" s="154"/>
      <c r="M21" s="149">
        <f>IFERROR(C21-W6Q3FY26!C21,"OOS")</f>
        <v>0</v>
      </c>
      <c r="N21" s="147" t="str">
        <f t="shared" si="0"/>
        <v/>
      </c>
      <c r="O21" s="150">
        <f>IFERROR(D21-W6Q3FY26!D21,"OOS")</f>
        <v>-300000</v>
      </c>
      <c r="P21" s="147" t="str">
        <f t="shared" si="1"/>
        <v>iPad Pro M5 13” 256GB Wifi giảm 300K = 38.690K</v>
      </c>
      <c r="Q21" s="150">
        <f>IFERROR(E21-W6Q3FY26!E21,"OOS")</f>
        <v>0</v>
      </c>
      <c r="R21" s="147" t="str">
        <f t="shared" si="2"/>
        <v/>
      </c>
      <c r="S21" s="150">
        <f>IFERROR(F21-W6Q3FY26!F21,"OOS")</f>
        <v>0</v>
      </c>
      <c r="T21" s="147" t="str">
        <f t="shared" si="3"/>
        <v/>
      </c>
      <c r="U21" s="150">
        <f>IFERROR(G21-W6Q3FY26!G21,"OOS")</f>
        <v>0</v>
      </c>
      <c r="V21" s="147" t="str">
        <f t="shared" si="4"/>
        <v/>
      </c>
    </row>
    <row r="22" spans="1:25" ht="16" x14ac:dyDescent="0.2">
      <c r="A22" t="s">
        <v>153</v>
      </c>
      <c r="B22" s="25"/>
      <c r="C22" s="136">
        <v>6790000</v>
      </c>
      <c r="D22" s="141">
        <v>6790000</v>
      </c>
      <c r="E22" s="140">
        <v>6490000</v>
      </c>
      <c r="F22" s="134">
        <v>6790000</v>
      </c>
      <c r="G22" s="112">
        <v>6590000</v>
      </c>
      <c r="H22" s="154"/>
      <c r="M22" s="149">
        <f>IFERROR(C22-W6Q3FY26!C22,"OOS")</f>
        <v>400000</v>
      </c>
      <c r="N22" s="147" t="str">
        <f t="shared" si="0"/>
        <v>AW SE 3 (40mm GPS) tăng 400K = 6.790K</v>
      </c>
      <c r="O22" s="150">
        <f>IFERROR(D22-W6Q3FY26!D22,"OOS")</f>
        <v>400000</v>
      </c>
      <c r="P22" s="147" t="str">
        <f t="shared" si="1"/>
        <v>AW SE 3 (40mm GPS) tăng 400K = 6.790K</v>
      </c>
      <c r="Q22" s="150">
        <f>IFERROR(E22-W6Q3FY26!E22,"OOS")</f>
        <v>300000</v>
      </c>
      <c r="R22" s="147" t="str">
        <f t="shared" si="2"/>
        <v>AW SE 3 (40mm GPS) tăng 300K = 6.490K</v>
      </c>
      <c r="S22" s="150">
        <f>IFERROR(F22-W6Q3FY26!F22,"OOS")</f>
        <v>400000</v>
      </c>
      <c r="T22" s="147" t="str">
        <f t="shared" si="3"/>
        <v>AW SE 3 (40mm GPS) tăng 400K = 6.790K</v>
      </c>
      <c r="U22" s="150">
        <f>IFERROR(G22-W6Q3FY26!G22,"OOS")</f>
        <v>300000</v>
      </c>
      <c r="V22" s="147" t="str">
        <f t="shared" si="4"/>
        <v>AW SE 3 (40mm GPS) tăng 300K = 6.590K</v>
      </c>
    </row>
    <row r="23" spans="1:25" ht="16" x14ac:dyDescent="0.2">
      <c r="A23" t="s">
        <v>154</v>
      </c>
      <c r="B23" s="25"/>
      <c r="C23" s="141">
        <v>8390000</v>
      </c>
      <c r="D23" s="141">
        <v>8290000</v>
      </c>
      <c r="E23" s="155">
        <v>7990000</v>
      </c>
      <c r="F23" s="134">
        <v>8390000</v>
      </c>
      <c r="G23" s="111">
        <v>7990000</v>
      </c>
      <c r="H23" s="154"/>
      <c r="M23" s="149">
        <f>IFERROR(C23-W6Q3FY26!C23,"OOS")</f>
        <v>400000</v>
      </c>
      <c r="N23" s="147" t="str">
        <f t="shared" si="0"/>
        <v>AW SE 3 (40mm LTE) tăng 400K = 8.390K</v>
      </c>
      <c r="O23" s="150">
        <f>IFERROR(D23-W6Q3FY26!D23,"OOS")</f>
        <v>600000</v>
      </c>
      <c r="P23" s="147" t="str">
        <f t="shared" si="1"/>
        <v>AW SE 3 (40mm LTE) tăng 600K = 8.290K</v>
      </c>
      <c r="Q23" s="150">
        <f>IFERROR(E23-W6Q3FY26!E23,"OOS")</f>
        <v>200000</v>
      </c>
      <c r="R23" s="147" t="str">
        <f t="shared" si="2"/>
        <v>AW SE 3 (40mm LTE) tăng 200K = 7.990K</v>
      </c>
      <c r="S23" s="150">
        <f>IFERROR(F23-W6Q3FY26!F23,"OOS")</f>
        <v>400000</v>
      </c>
      <c r="T23" s="147" t="str">
        <f t="shared" si="3"/>
        <v>AW SE 3 (40mm LTE) tăng 400K = 8.390K</v>
      </c>
      <c r="U23" s="150">
        <f>IFERROR(G23-W6Q3FY26!G23,"OOS")</f>
        <v>0</v>
      </c>
      <c r="V23" s="147" t="str">
        <f t="shared" si="4"/>
        <v/>
      </c>
    </row>
    <row r="24" spans="1:25" ht="16" x14ac:dyDescent="0.2">
      <c r="A24" t="s">
        <v>155</v>
      </c>
      <c r="B24" s="25"/>
      <c r="C24" s="136">
        <v>7690000</v>
      </c>
      <c r="D24" s="141">
        <v>7690000</v>
      </c>
      <c r="E24" s="140">
        <v>7390000</v>
      </c>
      <c r="F24" s="134">
        <v>7690000</v>
      </c>
      <c r="G24" s="167">
        <v>7390000</v>
      </c>
      <c r="H24" s="154"/>
      <c r="M24" s="149">
        <f>IFERROR(C24-W6Q3FY26!C24,"OOS")</f>
        <v>400000</v>
      </c>
      <c r="N24" s="147" t="str">
        <f t="shared" si="0"/>
        <v>AW SE 3 (44mm GPS) tăng 400K = 7.690K</v>
      </c>
      <c r="O24" s="150">
        <f>IFERROR(D24-W6Q3FY26!D24,"OOS")</f>
        <v>700000</v>
      </c>
      <c r="P24" s="147" t="str">
        <f t="shared" si="1"/>
        <v>AW SE 3 (44mm GPS) tăng 700K = 7.690K</v>
      </c>
      <c r="Q24" s="150">
        <f>IFERROR(E24-W6Q3FY26!E24,"OOS")</f>
        <v>400000</v>
      </c>
      <c r="R24" s="147" t="str">
        <f t="shared" si="2"/>
        <v>AW SE 3 (44mm GPS) tăng 400K = 7.390K</v>
      </c>
      <c r="S24" s="150">
        <f>IFERROR(F24-W6Q3FY26!F24,"OOS")</f>
        <v>400000</v>
      </c>
      <c r="T24" s="147" t="str">
        <f t="shared" si="3"/>
        <v>AW SE 3 (44mm GPS) tăng 400K = 7.690K</v>
      </c>
      <c r="U24" s="150">
        <f>IFERROR(G24-W6Q3FY26!G24,"OOS")</f>
        <v>400000</v>
      </c>
      <c r="V24" s="147" t="str">
        <f t="shared" si="4"/>
        <v>AW SE 3 (44mm GPS) tăng 400K = 7.390K</v>
      </c>
    </row>
    <row r="25" spans="1:25" ht="16" x14ac:dyDescent="0.2">
      <c r="A25" t="s">
        <v>156</v>
      </c>
      <c r="B25" s="25"/>
      <c r="C25" s="136">
        <v>9190000</v>
      </c>
      <c r="D25" s="141">
        <v>9190000</v>
      </c>
      <c r="E25" s="140">
        <v>8990000</v>
      </c>
      <c r="F25" s="134">
        <v>9190000</v>
      </c>
      <c r="G25" s="111">
        <v>8790000</v>
      </c>
      <c r="H25" s="154"/>
      <c r="M25" s="149">
        <f>IFERROR(C25-W6Q3FY26!C25,"OOS")</f>
        <v>400000</v>
      </c>
      <c r="N25" s="147" t="str">
        <f t="shared" si="0"/>
        <v>AW SE 3 (44mm LTE) tăng 400K = 9.190K</v>
      </c>
      <c r="O25" s="150">
        <f>IFERROR(D25-W6Q3FY26!D25,"OOS")</f>
        <v>700000</v>
      </c>
      <c r="P25" s="147" t="str">
        <f t="shared" si="1"/>
        <v>AW SE 3 (44mm LTE) tăng 700K = 9.190K</v>
      </c>
      <c r="Q25" s="150">
        <f>IFERROR(E25-W6Q3FY26!E25,"OOS")</f>
        <v>400000</v>
      </c>
      <c r="R25" s="147" t="str">
        <f t="shared" si="2"/>
        <v>AW SE 3 (44mm LTE) tăng 400K = 8.990K</v>
      </c>
      <c r="S25" s="150">
        <f>IFERROR(F25-W6Q3FY26!F25,"OOS")</f>
        <v>400000</v>
      </c>
      <c r="T25" s="147" t="str">
        <f t="shared" si="3"/>
        <v>AW SE 3 (44mm LTE) tăng 400K = 9.190K</v>
      </c>
      <c r="U25" s="150">
        <f>IFERROR(G25-W6Q3FY26!G25,"OOS")</f>
        <v>0</v>
      </c>
      <c r="V25" s="147" t="str">
        <f t="shared" si="4"/>
        <v/>
      </c>
    </row>
    <row r="26" spans="1:25" ht="16" x14ac:dyDescent="0.2">
      <c r="A26" t="s">
        <v>157</v>
      </c>
      <c r="B26" s="3"/>
      <c r="C26" s="141">
        <v>11190000</v>
      </c>
      <c r="D26" s="141">
        <v>11990000</v>
      </c>
      <c r="E26" s="140">
        <v>10690000</v>
      </c>
      <c r="F26" s="134">
        <v>11190000</v>
      </c>
      <c r="G26" s="112">
        <v>10890000</v>
      </c>
      <c r="H26" s="154"/>
      <c r="M26" s="149">
        <f>IFERROR(C26-W6Q3FY26!C26,"OOS")</f>
        <v>2000000</v>
      </c>
      <c r="N26" s="147" t="str">
        <f t="shared" si="0"/>
        <v>AW S11 (42mm GPS) tăng 2000K = 11.190K</v>
      </c>
      <c r="O26" s="150">
        <f>IFERROR(D26-W6Q3FY26!D26,"OOS")</f>
        <v>2800000</v>
      </c>
      <c r="P26" s="147" t="str">
        <f t="shared" si="1"/>
        <v>AW S11 (42mm GPS) tăng 2800K = 11.990K</v>
      </c>
      <c r="Q26" s="150">
        <f>IFERROR(E26-W6Q3FY26!E26,"OOS")</f>
        <v>1700000</v>
      </c>
      <c r="R26" s="147" t="str">
        <f t="shared" si="2"/>
        <v>AW S11 (42mm GPS) tăng 1700K = 10.690K</v>
      </c>
      <c r="S26" s="150">
        <f>IFERROR(F26-W6Q3FY26!F26,"OOS")</f>
        <v>2000000</v>
      </c>
      <c r="T26" s="147" t="str">
        <f t="shared" si="3"/>
        <v>AW S11 (42mm GPS) tăng 2000K = 11.190K</v>
      </c>
      <c r="U26" s="150">
        <f>IFERROR(G26-W6Q3FY26!G26,"OOS")</f>
        <v>1800000</v>
      </c>
      <c r="V26" s="147" t="str">
        <f t="shared" si="4"/>
        <v>AW S11 (42mm GPS) tăng 1800K = 10.890K</v>
      </c>
    </row>
    <row r="27" spans="1:25" ht="16" x14ac:dyDescent="0.2">
      <c r="A27" t="s">
        <v>158</v>
      </c>
      <c r="B27" s="3"/>
      <c r="C27" s="141" t="s">
        <v>31</v>
      </c>
      <c r="D27" s="141">
        <v>14090000</v>
      </c>
      <c r="E27" s="140">
        <v>13990000</v>
      </c>
      <c r="F27" s="134">
        <v>13990000</v>
      </c>
      <c r="G27" s="112">
        <v>13990000</v>
      </c>
      <c r="H27" s="154"/>
      <c r="M27" s="149" t="str">
        <f>IFERROR(C27-W6Q3FY26!C27,"OOS")</f>
        <v>OOS</v>
      </c>
      <c r="N27" s="147" t="e">
        <f t="shared" si="0"/>
        <v>#VALUE!</v>
      </c>
      <c r="O27" s="150">
        <f>IFERROR(D27-W6Q3FY26!D27,"OOS")</f>
        <v>2100000</v>
      </c>
      <c r="P27" s="147" t="str">
        <f t="shared" si="1"/>
        <v>AW S11 (42mm CEL) tăng 2100K = 14.090K</v>
      </c>
      <c r="Q27" s="150">
        <f>IFERROR(E27-W6Q3FY26!E27,"OOS")</f>
        <v>2000000</v>
      </c>
      <c r="R27" s="147" t="str">
        <f t="shared" si="2"/>
        <v>AW S11 (42mm CEL) tăng 2000K = 13.990K</v>
      </c>
      <c r="S27" s="150">
        <f>IFERROR(F27-W6Q3FY26!F27,"OOS")</f>
        <v>1900000</v>
      </c>
      <c r="T27" s="147" t="str">
        <f t="shared" si="3"/>
        <v>AW S11 (42mm CEL) tăng 1900K = 13.990K</v>
      </c>
      <c r="U27" s="150">
        <f>IFERROR(G27-W6Q3FY26!G27,"OOS")</f>
        <v>2000000</v>
      </c>
      <c r="V27" s="147" t="str">
        <f t="shared" si="4"/>
        <v>AW S11 (42mm CEL) tăng 2000K = 13.990K</v>
      </c>
    </row>
    <row r="28" spans="1:25" ht="16" x14ac:dyDescent="0.2">
      <c r="A28" t="s">
        <v>159</v>
      </c>
      <c r="B28" s="3"/>
      <c r="C28" s="141">
        <v>11990000</v>
      </c>
      <c r="D28" s="141">
        <v>11990000</v>
      </c>
      <c r="E28" s="140">
        <v>11490000</v>
      </c>
      <c r="F28" s="134">
        <v>11990000</v>
      </c>
      <c r="G28" s="112">
        <v>11990000</v>
      </c>
      <c r="H28" s="154"/>
      <c r="M28" s="149">
        <f>IFERROR(C28-W6Q3FY26!C28,"OOS")</f>
        <v>2000000</v>
      </c>
      <c r="N28" s="147" t="str">
        <f t="shared" si="0"/>
        <v>AW S11 (46mm GPS) tăng 2000K = 11.990K</v>
      </c>
      <c r="O28" s="150">
        <f>IFERROR(D28-W6Q3FY26!D28,"OOS")</f>
        <v>2000000</v>
      </c>
      <c r="P28" s="147" t="str">
        <f t="shared" si="1"/>
        <v>AW S11 (46mm GPS) tăng 2000K = 11.990K</v>
      </c>
      <c r="Q28" s="150">
        <f>IFERROR(E28-W6Q3FY26!E28,"OOS")</f>
        <v>1800000</v>
      </c>
      <c r="R28" s="147" t="str">
        <f t="shared" si="2"/>
        <v>AW S11 (46mm GPS) tăng 1800K = 11.490K</v>
      </c>
      <c r="S28" s="150">
        <f>IFERROR(F28-W6Q3FY26!F28,"OOS")</f>
        <v>2000000</v>
      </c>
      <c r="T28" s="147" t="str">
        <f t="shared" si="3"/>
        <v>AW S11 (46mm GPS) tăng 2000K = 11.990K</v>
      </c>
      <c r="U28" s="150">
        <f>IFERROR(G28-W6Q3FY26!G28,"OOS")</f>
        <v>2000000</v>
      </c>
      <c r="V28" s="147" t="str">
        <f t="shared" si="4"/>
        <v>AW S11 (46mm GPS) tăng 2000K = 11.990K</v>
      </c>
    </row>
    <row r="29" spans="1:25" ht="16" x14ac:dyDescent="0.2">
      <c r="A29" t="s">
        <v>160</v>
      </c>
      <c r="B29" s="3"/>
      <c r="C29" s="141">
        <v>14990000</v>
      </c>
      <c r="D29" s="141">
        <v>14990000</v>
      </c>
      <c r="E29" s="140">
        <v>14490000</v>
      </c>
      <c r="F29" s="134">
        <v>14990000</v>
      </c>
      <c r="G29" s="112">
        <v>14990000</v>
      </c>
      <c r="H29" s="154"/>
      <c r="M29" s="149">
        <f>IFERROR(C29-W6Q3FY26!C29,"OOS")</f>
        <v>2000000</v>
      </c>
      <c r="N29" s="147" t="str">
        <f t="shared" si="0"/>
        <v>AW S11 (46mm CEL) tăng 2000K = 14.990K</v>
      </c>
      <c r="O29" s="150">
        <f>IFERROR(D29-W6Q3FY26!D29,"OOS")</f>
        <v>2500000</v>
      </c>
      <c r="P29" s="147" t="str">
        <f t="shared" si="1"/>
        <v>AW S11 (46mm CEL) tăng 2500K = 14.990K</v>
      </c>
      <c r="Q29" s="150">
        <f>IFERROR(E29-W6Q3FY26!E29,"OOS")</f>
        <v>2000000</v>
      </c>
      <c r="R29" s="147" t="str">
        <f t="shared" si="2"/>
        <v>AW S11 (46mm CEL) tăng 2000K = 14.490K</v>
      </c>
      <c r="S29" s="150">
        <f>IFERROR(F29-W6Q3FY26!F29,"OOS")</f>
        <v>2000000</v>
      </c>
      <c r="T29" s="147" t="str">
        <f t="shared" si="3"/>
        <v>AW S11 (46mm CEL) tăng 2000K = 14.990K</v>
      </c>
      <c r="U29" s="150">
        <f>IFERROR(G29-W6Q3FY26!G29,"OOS")</f>
        <v>2000000</v>
      </c>
      <c r="V29" s="147" t="str">
        <f t="shared" si="4"/>
        <v>AW S11 (46mm CEL) tăng 2000K = 14.990K</v>
      </c>
    </row>
    <row r="30" spans="1:25" ht="16" x14ac:dyDescent="0.2">
      <c r="A30" t="s">
        <v>161</v>
      </c>
      <c r="B30" s="25"/>
      <c r="C30" s="136">
        <v>23490000</v>
      </c>
      <c r="D30" s="136">
        <v>22990000</v>
      </c>
      <c r="E30" s="113">
        <v>22490000</v>
      </c>
      <c r="F30" s="133">
        <v>22990000</v>
      </c>
      <c r="G30" s="111">
        <v>22990000</v>
      </c>
      <c r="H30" s="154"/>
      <c r="M30" s="149">
        <f>IFERROR(C30-W6Q3FY26!C30,"OOS")</f>
        <v>0</v>
      </c>
      <c r="N30" s="147" t="str">
        <f t="shared" si="0"/>
        <v/>
      </c>
      <c r="O30" s="150">
        <f>IFERROR(D30-W6Q3FY26!D30,"OOS")</f>
        <v>0</v>
      </c>
      <c r="P30" s="147" t="str">
        <f t="shared" si="1"/>
        <v/>
      </c>
      <c r="Q30" s="150">
        <f>IFERROR(E30-W6Q3FY26!E30,"OOS")</f>
        <v>0</v>
      </c>
      <c r="R30" s="147" t="str">
        <f t="shared" si="2"/>
        <v/>
      </c>
      <c r="S30" s="150">
        <f>IFERROR(F30-W6Q3FY26!F30,"OOS")</f>
        <v>0</v>
      </c>
      <c r="T30" s="147" t="str">
        <f t="shared" si="3"/>
        <v/>
      </c>
      <c r="U30" s="150">
        <f>IFERROR(G30-W6Q3FY26!G30,"OOS")</f>
        <v>0</v>
      </c>
      <c r="V30" s="147" t="str">
        <f t="shared" si="4"/>
        <v/>
      </c>
    </row>
    <row r="31" spans="1:25" ht="16" x14ac:dyDescent="0.2">
      <c r="A31" t="s">
        <v>120</v>
      </c>
      <c r="B31" s="3"/>
      <c r="C31" s="136" t="s">
        <v>31</v>
      </c>
      <c r="D31" s="136" t="s">
        <v>31</v>
      </c>
      <c r="E31" s="131" t="s">
        <v>31</v>
      </c>
      <c r="F31" s="133">
        <v>4990000</v>
      </c>
      <c r="G31" s="111">
        <v>5590000</v>
      </c>
      <c r="H31" s="154"/>
      <c r="M31" s="149" t="str">
        <f>IFERROR(C31-W6Q3FY26!C31,"OOS")</f>
        <v>OOS</v>
      </c>
      <c r="N31" s="147" t="e">
        <f t="shared" si="0"/>
        <v>#VALUE!</v>
      </c>
      <c r="O31" s="150" t="str">
        <f>IFERROR(D31-W6Q3FY26!D31,"OOS")</f>
        <v>OOS</v>
      </c>
      <c r="P31" s="147" t="e">
        <f t="shared" si="1"/>
        <v>#VALUE!</v>
      </c>
      <c r="Q31" s="150" t="str">
        <f>IFERROR(E31-W6Q3FY26!E31,"OOS")</f>
        <v>OOS</v>
      </c>
      <c r="R31" s="147" t="e">
        <f t="shared" si="2"/>
        <v>#VALUE!</v>
      </c>
      <c r="S31" s="150">
        <f>IFERROR(F31-W6Q3FY26!F31,"OOS")</f>
        <v>0</v>
      </c>
      <c r="T31" s="147" t="str">
        <f t="shared" si="3"/>
        <v/>
      </c>
      <c r="U31" s="150">
        <f>IFERROR(G31-W6Q3FY26!G31,"OOS")</f>
        <v>0</v>
      </c>
      <c r="V31" s="147" t="str">
        <f t="shared" si="4"/>
        <v/>
      </c>
    </row>
    <row r="32" spans="1:25" ht="16" x14ac:dyDescent="0.2">
      <c r="A32" t="s">
        <v>162</v>
      </c>
      <c r="B32" s="3"/>
      <c r="C32" s="141">
        <v>4590000</v>
      </c>
      <c r="D32" s="141">
        <v>4590000</v>
      </c>
      <c r="E32" s="155">
        <v>4490000</v>
      </c>
      <c r="F32" s="134">
        <v>4590000</v>
      </c>
      <c r="G32" s="112">
        <v>4450000</v>
      </c>
      <c r="H32" s="154"/>
      <c r="M32" s="149">
        <f>IFERROR(C32-W6Q3FY26!C32,"OOS")</f>
        <v>300000</v>
      </c>
      <c r="N32" s="147" t="str">
        <f t="shared" si="0"/>
        <v>AirPods 4 ANC tăng 300K = 4.590K</v>
      </c>
      <c r="O32" s="150">
        <f>IFERROR(D32-W6Q3FY26!D32,"OOS")</f>
        <v>390000</v>
      </c>
      <c r="P32" s="147" t="str">
        <f t="shared" si="1"/>
        <v>AirPods 4 ANC tăng 390K = 4.590K</v>
      </c>
      <c r="Q32" s="150">
        <f>IFERROR(E32-W6Q3FY26!E32,"OOS")</f>
        <v>200000</v>
      </c>
      <c r="R32" s="147" t="str">
        <f t="shared" si="2"/>
        <v>AirPods 4 ANC tăng 200K = 4.490K</v>
      </c>
      <c r="S32" s="150">
        <f>IFERROR(F32-W6Q3FY26!F32,"OOS")</f>
        <v>300000</v>
      </c>
      <c r="T32" s="147" t="str">
        <f t="shared" si="3"/>
        <v>AirPods 4 ANC tăng 300K = 4.590K</v>
      </c>
      <c r="U32" s="150">
        <f>IFERROR(G32-W6Q3FY26!G32,"OOS")</f>
        <v>60000</v>
      </c>
      <c r="V32" s="147" t="str">
        <f t="shared" si="4"/>
        <v>AirPods 4 ANC tăng 60K = 4.450K</v>
      </c>
    </row>
    <row r="33" spans="1:22" ht="16" x14ac:dyDescent="0.2">
      <c r="A33" t="s">
        <v>163</v>
      </c>
      <c r="B33" s="3"/>
      <c r="C33" s="141">
        <v>3490000</v>
      </c>
      <c r="D33" s="141">
        <v>3490000</v>
      </c>
      <c r="E33" s="155">
        <v>3390000</v>
      </c>
      <c r="F33" s="134">
        <v>3590000</v>
      </c>
      <c r="G33" s="112">
        <v>3190000</v>
      </c>
      <c r="H33" s="154"/>
      <c r="M33" s="149">
        <f>IFERROR(C33-W6Q3FY26!C33,"OOS")</f>
        <v>400000</v>
      </c>
      <c r="N33" s="147" t="str">
        <f t="shared" si="0"/>
        <v>AirPods 4 with charging case tăng 400K = 3.490K</v>
      </c>
      <c r="O33" s="150">
        <f>IFERROR(D33-W6Q3FY26!D33,"OOS")</f>
        <v>590000</v>
      </c>
      <c r="P33" s="147" t="str">
        <f t="shared" si="1"/>
        <v>AirPods 4 with charging case tăng 590K = 3.490K</v>
      </c>
      <c r="Q33" s="150">
        <f>IFERROR(E33-W6Q3FY26!E33,"OOS")</f>
        <v>400000</v>
      </c>
      <c r="R33" s="147" t="str">
        <f t="shared" si="2"/>
        <v>AirPods 4 with charging case tăng 400K = 3.390K</v>
      </c>
      <c r="S33" s="150">
        <f>IFERROR(F33-W6Q3FY26!F33,"OOS")</f>
        <v>500000</v>
      </c>
      <c r="T33" s="147" t="str">
        <f t="shared" si="3"/>
        <v>AirPods 4 with charging case tăng 500K = 3.590K</v>
      </c>
      <c r="U33" s="150">
        <f>IFERROR(G33-W6Q3FY26!G33,"OOS")</f>
        <v>200000</v>
      </c>
      <c r="V33" s="147" t="str">
        <f t="shared" si="4"/>
        <v>AirPods 4 with charging case tăng 200K = 3.190K</v>
      </c>
    </row>
    <row r="34" spans="1:22" ht="16" x14ac:dyDescent="0.2">
      <c r="A34" t="s">
        <v>164</v>
      </c>
      <c r="B34" s="3"/>
      <c r="C34" s="141">
        <v>6590000</v>
      </c>
      <c r="D34" s="141">
        <v>6590000</v>
      </c>
      <c r="E34" s="135">
        <v>6190000</v>
      </c>
      <c r="F34" s="134">
        <v>6490000</v>
      </c>
      <c r="G34" s="112">
        <v>6290000</v>
      </c>
      <c r="H34" s="154"/>
      <c r="M34" s="149">
        <f>IFERROR(C34-W6Q3FY26!C34,"OOS")</f>
        <v>400000</v>
      </c>
      <c r="N34" s="147" t="str">
        <f t="shared" si="0"/>
        <v>AirPods Pro 3 tăng 400K = 6.590K</v>
      </c>
      <c r="O34" s="150">
        <f>IFERROR(D34-W6Q3FY26!D34,"OOS")</f>
        <v>490000</v>
      </c>
      <c r="P34" s="147" t="str">
        <f t="shared" si="1"/>
        <v>AirPods Pro 3 tăng 490K = 6.590K</v>
      </c>
      <c r="Q34" s="150">
        <f>IFERROR(E34-W6Q3FY26!E34,"OOS")</f>
        <v>200000</v>
      </c>
      <c r="R34" s="147" t="str">
        <f t="shared" si="2"/>
        <v>AirPods Pro 3 tăng 200K = 6.190K</v>
      </c>
      <c r="S34" s="150">
        <f>IFERROR(F34-W6Q3FY26!F34,"OOS")</f>
        <v>300000</v>
      </c>
      <c r="T34" s="147" t="str">
        <f t="shared" si="3"/>
        <v>AirPods Pro 3 tăng 300K = 6.490K</v>
      </c>
      <c r="U34" s="150">
        <f>IFERROR(G34-W6Q3FY26!G34,"OOS")</f>
        <v>200000</v>
      </c>
      <c r="V34" s="147" t="str">
        <f t="shared" si="4"/>
        <v>AirPods Pro 3 tăng 200K = 6.290K</v>
      </c>
    </row>
    <row r="35" spans="1:22" ht="16" x14ac:dyDescent="0.2">
      <c r="A35" t="s">
        <v>259</v>
      </c>
      <c r="B35" s="25"/>
      <c r="C35" s="141">
        <v>29490000</v>
      </c>
      <c r="D35" s="141">
        <v>29490000</v>
      </c>
      <c r="E35" s="143"/>
      <c r="F35" s="112">
        <v>29490000</v>
      </c>
      <c r="G35" s="112">
        <v>29290000</v>
      </c>
      <c r="H35" s="154"/>
      <c r="M35" s="149">
        <f>IFERROR(C35-W6Q3FY26!C35,"OOS")</f>
        <v>100000</v>
      </c>
      <c r="N35" s="147" t="str">
        <f t="shared" si="0"/>
        <v>MacBook Air 13" M5 16/512GB tăng 100K = 29.490K</v>
      </c>
      <c r="O35" s="150">
        <f>IFERROR(D35-W6Q3FY26!D35,"OOS")</f>
        <v>100000</v>
      </c>
      <c r="P35" s="147" t="str">
        <f t="shared" si="1"/>
        <v>MacBook Air 13" M5 16/512GB tăng 100K = 29.490K</v>
      </c>
      <c r="Q35" s="150">
        <f>IFERROR(E35-W6Q3FY26!E35,"OOS")</f>
        <v>0</v>
      </c>
      <c r="R35" s="147" t="str">
        <f t="shared" si="2"/>
        <v/>
      </c>
      <c r="S35" s="150">
        <f>IFERROR(F35-W6Q3FY26!F35,"OOS")</f>
        <v>200000</v>
      </c>
      <c r="T35" s="147" t="str">
        <f t="shared" si="3"/>
        <v>MacBook Air 13" M5 16/512GB tăng 200K = 29.490K</v>
      </c>
      <c r="U35" s="150">
        <f>IFERROR(G35-W6Q3FY26!G35,"OOS")</f>
        <v>-700000</v>
      </c>
      <c r="V35" s="147" t="str">
        <f t="shared" si="4"/>
        <v>MacBook Air 13" M5 16/512GB giảm 700K = 29.290K</v>
      </c>
    </row>
    <row r="36" spans="1:22" ht="16" x14ac:dyDescent="0.2">
      <c r="A36" t="s">
        <v>260</v>
      </c>
      <c r="B36" s="25"/>
      <c r="C36" s="136">
        <v>15990000</v>
      </c>
      <c r="D36" s="136">
        <v>15990000</v>
      </c>
      <c r="E36" s="143"/>
      <c r="F36" s="111">
        <v>15990000</v>
      </c>
      <c r="G36" s="111">
        <v>15890000</v>
      </c>
      <c r="H36" s="154"/>
      <c r="M36" s="149">
        <f>IFERROR(C36-W6Q3FY26!C36,"OOS")</f>
        <v>0</v>
      </c>
      <c r="N36" s="147" t="str">
        <f t="shared" si="0"/>
        <v/>
      </c>
      <c r="O36" s="150">
        <f>IFERROR(D36-W6Q3FY26!D36,"OOS")</f>
        <v>0</v>
      </c>
      <c r="P36" s="147" t="str">
        <f t="shared" si="1"/>
        <v/>
      </c>
      <c r="Q36" s="150">
        <f>IFERROR(E36-W6Q3FY26!E36,"OOS")</f>
        <v>0</v>
      </c>
      <c r="R36" s="147" t="str">
        <f t="shared" si="2"/>
        <v/>
      </c>
      <c r="S36" s="150">
        <f>IFERROR(F36-W6Q3FY26!F36,"OOS")</f>
        <v>0</v>
      </c>
      <c r="T36" s="147" t="str">
        <f t="shared" si="3"/>
        <v/>
      </c>
      <c r="U36" s="150">
        <f>IFERROR(G36-W6Q3FY26!G36,"OOS")</f>
        <v>0</v>
      </c>
      <c r="V36" s="147" t="str">
        <f t="shared" si="4"/>
        <v/>
      </c>
    </row>
    <row r="37" spans="1:22" ht="16" x14ac:dyDescent="0.2">
      <c r="A37" t="s">
        <v>166</v>
      </c>
      <c r="B37" s="3"/>
      <c r="C37" s="141">
        <v>25890000</v>
      </c>
      <c r="D37" s="136" t="s">
        <v>31</v>
      </c>
      <c r="E37" s="143"/>
      <c r="F37" s="133">
        <v>25890000</v>
      </c>
      <c r="G37" s="111">
        <v>24590000</v>
      </c>
      <c r="H37" s="154"/>
      <c r="J37" t="s">
        <v>261</v>
      </c>
      <c r="M37" s="149">
        <f>IFERROR(C37-W6Q3FY26!C37,"OOS")</f>
        <v>900000</v>
      </c>
      <c r="N37" s="147" t="str">
        <f t="shared" si="0"/>
        <v>MacBook Air 13" M4 16/256GB tăng 900K = 25.890K</v>
      </c>
      <c r="O37" s="150" t="str">
        <f>IFERROR(D37-W6Q3FY26!D37,"OOS")</f>
        <v>OOS</v>
      </c>
      <c r="P37" s="147" t="e">
        <f t="shared" si="1"/>
        <v>#VALUE!</v>
      </c>
      <c r="Q37" s="150">
        <f>IFERROR(E37-W6Q3FY26!E37,"OOS")</f>
        <v>0</v>
      </c>
      <c r="R37" s="147" t="str">
        <f t="shared" si="2"/>
        <v/>
      </c>
      <c r="S37" s="150">
        <f>IFERROR(F37-W6Q3FY26!F37,"OOS")</f>
        <v>0</v>
      </c>
      <c r="T37" s="147" t="str">
        <f t="shared" si="3"/>
        <v/>
      </c>
      <c r="U37" s="150">
        <f>IFERROR(G37-W6Q3FY26!G37,"OOS")</f>
        <v>0</v>
      </c>
      <c r="V37" s="147" t="str">
        <f t="shared" si="4"/>
        <v/>
      </c>
    </row>
    <row r="38" spans="1:22" ht="16" x14ac:dyDescent="0.2">
      <c r="A38" t="s">
        <v>167</v>
      </c>
      <c r="B38" s="25"/>
      <c r="C38" s="141" t="s">
        <v>31</v>
      </c>
      <c r="D38" s="136" t="s">
        <v>31</v>
      </c>
      <c r="E38" s="143"/>
      <c r="F38" s="133">
        <v>29990000</v>
      </c>
      <c r="G38" s="111" t="s">
        <v>31</v>
      </c>
      <c r="H38" s="154"/>
      <c r="M38" s="149" t="str">
        <f>IFERROR(C38-W6Q3FY26!C38,"OOS")</f>
        <v>OOS</v>
      </c>
      <c r="N38" s="147" t="e">
        <f t="shared" si="0"/>
        <v>#VALUE!</v>
      </c>
      <c r="O38" s="150" t="str">
        <f>IFERROR(D38-W6Q3FY26!D38,"OOS")</f>
        <v>OOS</v>
      </c>
      <c r="P38" s="147" t="e">
        <f t="shared" si="1"/>
        <v>#VALUE!</v>
      </c>
      <c r="Q38" s="150">
        <f>IFERROR(E38-W6Q3FY26!E38,"OOS")</f>
        <v>0</v>
      </c>
      <c r="R38" s="147" t="str">
        <f t="shared" si="2"/>
        <v/>
      </c>
      <c r="S38" s="150">
        <f>IFERROR(F38-W6Q3FY26!F38,"OOS")</f>
        <v>0</v>
      </c>
      <c r="T38" s="147" t="str">
        <f t="shared" si="3"/>
        <v/>
      </c>
      <c r="U38" s="150" t="str">
        <f>IFERROR(G38-W6Q3FY26!G38,"OOS")</f>
        <v>OOS</v>
      </c>
      <c r="V38" s="147" t="e">
        <f t="shared" si="4"/>
        <v>#VALUE!</v>
      </c>
    </row>
    <row r="39" spans="1:22" ht="16" x14ac:dyDescent="0.2">
      <c r="A39" t="s">
        <v>169</v>
      </c>
      <c r="B39" s="25"/>
      <c r="C39" s="136">
        <v>41490000</v>
      </c>
      <c r="D39" s="136">
        <v>41490000</v>
      </c>
      <c r="E39" s="143"/>
      <c r="F39" s="133">
        <v>41490000</v>
      </c>
      <c r="G39" s="111">
        <v>41490000</v>
      </c>
      <c r="H39" s="154"/>
      <c r="M39" s="149">
        <f>IFERROR(C39-W6Q3FY26!C39,"OOS")</f>
        <v>0</v>
      </c>
      <c r="N39" s="147" t="str">
        <f t="shared" si="0"/>
        <v/>
      </c>
      <c r="O39" s="150">
        <f>IFERROR(D39-W6Q3FY26!D39,"OOS")</f>
        <v>0</v>
      </c>
      <c r="P39" s="147" t="str">
        <f t="shared" si="1"/>
        <v/>
      </c>
      <c r="Q39" s="150">
        <f>IFERROR(E39-W6Q3FY26!E39,"OOS")</f>
        <v>0</v>
      </c>
      <c r="R39" s="147" t="str">
        <f t="shared" si="2"/>
        <v/>
      </c>
      <c r="S39" s="150">
        <f>IFERROR(F39-W6Q3FY26!F39,"OOS")</f>
        <v>0</v>
      </c>
      <c r="T39" s="147" t="str">
        <f t="shared" si="3"/>
        <v/>
      </c>
      <c r="U39" s="150">
        <f>IFERROR(G39-W6Q3FY26!G39,"OOS")</f>
        <v>0</v>
      </c>
      <c r="V39" s="147" t="str">
        <f t="shared" si="4"/>
        <v/>
      </c>
    </row>
    <row r="40" spans="1:22" ht="16" x14ac:dyDescent="0.2">
      <c r="A40" t="s">
        <v>265</v>
      </c>
      <c r="B40" s="25"/>
      <c r="C40" s="136" t="s">
        <v>31</v>
      </c>
      <c r="D40" s="136">
        <v>63990000</v>
      </c>
      <c r="E40" s="143"/>
      <c r="F40" s="133">
        <v>62990000</v>
      </c>
      <c r="G40" s="112">
        <v>72990000</v>
      </c>
      <c r="H40" s="154"/>
      <c r="M40" s="149" t="str">
        <f>IFERROR(C40-W6Q3FY26!C40,"OOS")</f>
        <v>OOS</v>
      </c>
      <c r="N40" s="147" t="e">
        <f t="shared" si="0"/>
        <v>#VALUE!</v>
      </c>
      <c r="O40" s="150">
        <f>IFERROR(D40-W6Q3FY26!D40,"OOS")</f>
        <v>0</v>
      </c>
      <c r="P40" s="147" t="str">
        <f t="shared" si="1"/>
        <v/>
      </c>
      <c r="Q40" s="150">
        <f>IFERROR(E40-W6Q3FY26!E40,"OOS")</f>
        <v>0</v>
      </c>
      <c r="R40" s="147" t="str">
        <f t="shared" si="2"/>
        <v/>
      </c>
      <c r="S40" s="150">
        <f>IFERROR(F40-W6Q3FY26!F40,"OOS")</f>
        <v>0</v>
      </c>
      <c r="T40" s="147" t="str">
        <f t="shared" si="3"/>
        <v/>
      </c>
      <c r="U40" s="150">
        <f>IFERROR(G40-W6Q3FY26!G40,"OOS")</f>
        <v>9000000</v>
      </c>
      <c r="V40" s="147" t="str">
        <f t="shared" si="4"/>
        <v>MacBook Pro 16" M5 Pro 24/1TB tăng 9000K = 72.990K</v>
      </c>
    </row>
    <row r="41" spans="1:22" ht="16" x14ac:dyDescent="0.2">
      <c r="C41" s="125"/>
      <c r="D41" s="125"/>
      <c r="V41" s="147" t="str">
        <f t="shared" si="4"/>
        <v/>
      </c>
    </row>
    <row r="42" spans="1:22" ht="16" x14ac:dyDescent="0.2">
      <c r="C42" s="125"/>
      <c r="D42" s="125"/>
    </row>
    <row r="43" spans="1:22" ht="16" x14ac:dyDescent="0.2">
      <c r="C43" s="125"/>
      <c r="D43" s="125"/>
    </row>
    <row r="44" spans="1:22" ht="16" x14ac:dyDescent="0.2">
      <c r="C44" s="125"/>
      <c r="D44" s="125"/>
    </row>
    <row r="45" spans="1:22" ht="16" x14ac:dyDescent="0.2">
      <c r="C45" s="125"/>
      <c r="D45" s="125"/>
    </row>
    <row r="46" spans="1:22" ht="16" x14ac:dyDescent="0.2">
      <c r="C46" s="125"/>
      <c r="D46" s="125"/>
    </row>
    <row r="47" spans="1:22" ht="16" x14ac:dyDescent="0.2">
      <c r="C47" s="125"/>
      <c r="D47" s="125"/>
    </row>
    <row r="48" spans="1:22" ht="16" x14ac:dyDescent="0.2">
      <c r="C48" s="125"/>
      <c r="D48" s="125"/>
    </row>
    <row r="49" spans="3:4" ht="16" x14ac:dyDescent="0.2">
      <c r="C49" s="125"/>
      <c r="D49" s="125"/>
    </row>
    <row r="50" spans="3:4" ht="16" x14ac:dyDescent="0.2">
      <c r="C50" s="125"/>
      <c r="D50" s="125"/>
    </row>
    <row r="51" spans="3:4" ht="16" x14ac:dyDescent="0.2">
      <c r="C51" s="125"/>
      <c r="D51" s="125"/>
    </row>
    <row r="52" spans="3:4" ht="16" x14ac:dyDescent="0.2">
      <c r="C52" s="125"/>
      <c r="D52" s="125"/>
    </row>
    <row r="53" spans="3:4" ht="16" x14ac:dyDescent="0.2">
      <c r="C53" s="125"/>
      <c r="D53" s="125"/>
    </row>
    <row r="54" spans="3:4" ht="16" x14ac:dyDescent="0.2">
      <c r="C54" s="125"/>
      <c r="D54" s="125"/>
    </row>
    <row r="55" spans="3:4" ht="16" x14ac:dyDescent="0.2">
      <c r="C55" s="125"/>
      <c r="D55" s="125"/>
    </row>
    <row r="56" spans="3:4" ht="16" x14ac:dyDescent="0.2">
      <c r="C56" s="125"/>
      <c r="D56" s="125"/>
    </row>
    <row r="57" spans="3:4" ht="16" x14ac:dyDescent="0.2">
      <c r="C57" s="125"/>
      <c r="D57" s="125"/>
    </row>
    <row r="58" spans="3:4" ht="16" x14ac:dyDescent="0.2">
      <c r="C58" s="125"/>
      <c r="D58" s="125"/>
    </row>
    <row r="59" spans="3:4" ht="16" x14ac:dyDescent="0.2">
      <c r="C59" s="125"/>
      <c r="D59" s="125"/>
    </row>
    <row r="60" spans="3:4" ht="16" x14ac:dyDescent="0.2">
      <c r="C60" s="125"/>
      <c r="D60" s="125"/>
    </row>
    <row r="61" spans="3:4" ht="16" x14ac:dyDescent="0.2">
      <c r="C61" s="125"/>
      <c r="D61" s="125"/>
    </row>
    <row r="62" spans="3:4" ht="16" x14ac:dyDescent="0.2">
      <c r="C62" s="125"/>
      <c r="D62" s="125"/>
    </row>
    <row r="63" spans="3:4" ht="16" x14ac:dyDescent="0.2">
      <c r="C63" s="125"/>
      <c r="D63" s="125"/>
    </row>
    <row r="64" spans="3:4" ht="16" x14ac:dyDescent="0.2">
      <c r="C64" s="125"/>
      <c r="D64" s="125"/>
    </row>
    <row r="65" spans="3:4" ht="16" x14ac:dyDescent="0.2">
      <c r="C65" s="125"/>
      <c r="D65" s="125"/>
    </row>
    <row r="66" spans="3:4" ht="16" x14ac:dyDescent="0.2">
      <c r="C66" s="125"/>
      <c r="D66" s="125"/>
    </row>
    <row r="67" spans="3:4" ht="16" x14ac:dyDescent="0.2">
      <c r="C67" s="125"/>
      <c r="D67" s="125"/>
    </row>
    <row r="68" spans="3:4" ht="16" x14ac:dyDescent="0.2">
      <c r="C68" s="125"/>
      <c r="D68" s="125"/>
    </row>
    <row r="69" spans="3:4" ht="16" x14ac:dyDescent="0.2">
      <c r="C69" s="125"/>
      <c r="D69" s="125"/>
    </row>
    <row r="70" spans="3:4" ht="16" x14ac:dyDescent="0.2">
      <c r="C70" s="125"/>
      <c r="D70" s="125"/>
    </row>
    <row r="71" spans="3:4" ht="16" x14ac:dyDescent="0.2">
      <c r="C71" s="125"/>
      <c r="D71" s="125"/>
    </row>
    <row r="72" spans="3:4" ht="16" x14ac:dyDescent="0.2">
      <c r="C72" s="125"/>
      <c r="D72" s="125"/>
    </row>
    <row r="73" spans="3:4" ht="16" x14ac:dyDescent="0.2">
      <c r="C73" s="125"/>
      <c r="D73" s="125"/>
    </row>
    <row r="74" spans="3:4" ht="16" x14ac:dyDescent="0.2">
      <c r="C74" s="125"/>
      <c r="D74" s="125"/>
    </row>
    <row r="75" spans="3:4" ht="16" x14ac:dyDescent="0.2">
      <c r="C75" s="125"/>
      <c r="D75" s="125"/>
    </row>
    <row r="76" spans="3:4" ht="16" x14ac:dyDescent="0.2">
      <c r="C76" s="125"/>
      <c r="D76" s="125"/>
    </row>
    <row r="77" spans="3:4" ht="16" x14ac:dyDescent="0.2">
      <c r="C77" s="125"/>
      <c r="D77" s="125"/>
    </row>
    <row r="78" spans="3:4" ht="16" x14ac:dyDescent="0.2">
      <c r="C78" s="125"/>
      <c r="D78" s="125"/>
    </row>
    <row r="79" spans="3:4" ht="16" x14ac:dyDescent="0.2">
      <c r="C79" s="125"/>
      <c r="D79" s="125"/>
    </row>
    <row r="80" spans="3:4" ht="16" x14ac:dyDescent="0.2">
      <c r="C80" s="125"/>
      <c r="D80" s="125"/>
    </row>
    <row r="81" spans="3:4" ht="16" x14ac:dyDescent="0.2">
      <c r="C81" s="125"/>
      <c r="D81" s="125"/>
    </row>
    <row r="82" spans="3:4" ht="16" x14ac:dyDescent="0.2">
      <c r="C82" s="125"/>
      <c r="D82" s="125"/>
    </row>
    <row r="83" spans="3:4" ht="16" x14ac:dyDescent="0.2">
      <c r="C83" s="125"/>
      <c r="D83" s="125"/>
    </row>
    <row r="84" spans="3:4" ht="16" x14ac:dyDescent="0.2">
      <c r="C84" s="125"/>
      <c r="D84" s="125"/>
    </row>
    <row r="85" spans="3:4" ht="16" x14ac:dyDescent="0.2">
      <c r="C85" s="125"/>
      <c r="D85" s="125"/>
    </row>
    <row r="86" spans="3:4" ht="16" x14ac:dyDescent="0.2">
      <c r="C86" s="125"/>
      <c r="D86" s="125"/>
    </row>
    <row r="87" spans="3:4" ht="16" x14ac:dyDescent="0.2">
      <c r="C87" s="125"/>
      <c r="D87" s="125"/>
    </row>
    <row r="88" spans="3:4" ht="16" x14ac:dyDescent="0.2">
      <c r="C88" s="125"/>
      <c r="D88" s="125"/>
    </row>
    <row r="89" spans="3:4" ht="16" x14ac:dyDescent="0.2">
      <c r="C89" s="125"/>
      <c r="D89" s="125"/>
    </row>
    <row r="90" spans="3:4" ht="16" x14ac:dyDescent="0.2">
      <c r="C90" s="125"/>
      <c r="D90" s="125"/>
    </row>
    <row r="91" spans="3:4" ht="16" x14ac:dyDescent="0.2">
      <c r="C91" s="125"/>
      <c r="D91" s="125"/>
    </row>
    <row r="92" spans="3:4" ht="16" x14ac:dyDescent="0.2">
      <c r="C92" s="125"/>
      <c r="D92" s="125"/>
    </row>
    <row r="93" spans="3:4" ht="16" x14ac:dyDescent="0.2">
      <c r="C93" s="125"/>
      <c r="D93" s="125"/>
    </row>
    <row r="94" spans="3:4" ht="16" x14ac:dyDescent="0.2">
      <c r="C94" s="125"/>
      <c r="D94" s="125"/>
    </row>
    <row r="95" spans="3:4" ht="16" x14ac:dyDescent="0.2">
      <c r="C95" s="125"/>
      <c r="D95" s="125"/>
    </row>
    <row r="96" spans="3:4" ht="16" x14ac:dyDescent="0.2">
      <c r="C96" s="125"/>
      <c r="D96" s="125"/>
    </row>
    <row r="97" spans="3:4" ht="16" x14ac:dyDescent="0.2">
      <c r="C97" s="125"/>
      <c r="D97" s="125"/>
    </row>
    <row r="98" spans="3:4" ht="16" x14ac:dyDescent="0.2">
      <c r="C98" s="125"/>
      <c r="D98" s="125"/>
    </row>
    <row r="99" spans="3:4" ht="16" x14ac:dyDescent="0.2">
      <c r="C99" s="125"/>
      <c r="D99" s="125"/>
    </row>
    <row r="100" spans="3:4" ht="16" x14ac:dyDescent="0.2">
      <c r="C100" s="125"/>
      <c r="D100" s="125"/>
    </row>
    <row r="101" spans="3:4" ht="16" x14ac:dyDescent="0.2">
      <c r="C101" s="125"/>
      <c r="D101" s="125"/>
    </row>
    <row r="102" spans="3:4" ht="16" x14ac:dyDescent="0.2">
      <c r="C102" s="125"/>
      <c r="D102" s="125"/>
    </row>
    <row r="103" spans="3:4" ht="16" x14ac:dyDescent="0.2">
      <c r="C103" s="125"/>
      <c r="D103" s="125"/>
    </row>
    <row r="104" spans="3:4" ht="16" x14ac:dyDescent="0.2">
      <c r="C104" s="125"/>
      <c r="D104" s="125"/>
    </row>
    <row r="105" spans="3:4" ht="16" x14ac:dyDescent="0.2">
      <c r="C105" s="125"/>
      <c r="D105" s="125"/>
    </row>
    <row r="106" spans="3:4" ht="16" x14ac:dyDescent="0.2">
      <c r="C106" s="125"/>
      <c r="D106" s="125"/>
    </row>
    <row r="107" spans="3:4" ht="16" x14ac:dyDescent="0.2">
      <c r="C107" s="125"/>
      <c r="D107" s="125"/>
    </row>
    <row r="108" spans="3:4" ht="16" x14ac:dyDescent="0.2">
      <c r="C108" s="125"/>
      <c r="D108" s="125"/>
    </row>
    <row r="109" spans="3:4" ht="16" x14ac:dyDescent="0.2">
      <c r="C109" s="125"/>
      <c r="D109" s="125"/>
    </row>
    <row r="110" spans="3:4" ht="16" x14ac:dyDescent="0.2">
      <c r="C110" s="125"/>
      <c r="D110" s="125"/>
    </row>
    <row r="111" spans="3:4" ht="16" x14ac:dyDescent="0.2">
      <c r="C111" s="125"/>
      <c r="D111" s="125"/>
    </row>
    <row r="112" spans="3:4" ht="16" x14ac:dyDescent="0.2">
      <c r="C112" s="125"/>
      <c r="D112" s="125"/>
    </row>
    <row r="113" spans="3:4" ht="16" x14ac:dyDescent="0.2">
      <c r="C113" s="125"/>
      <c r="D113" s="125"/>
    </row>
    <row r="114" spans="3:4" ht="16" x14ac:dyDescent="0.2">
      <c r="C114" s="125"/>
      <c r="D114" s="125"/>
    </row>
    <row r="115" spans="3:4" ht="16" x14ac:dyDescent="0.2">
      <c r="C115" s="125"/>
      <c r="D115" s="125"/>
    </row>
    <row r="116" spans="3:4" ht="16" x14ac:dyDescent="0.2">
      <c r="C116" s="125"/>
      <c r="D116" s="125"/>
    </row>
    <row r="117" spans="3:4" ht="16" x14ac:dyDescent="0.2">
      <c r="C117" s="125"/>
      <c r="D117" s="125"/>
    </row>
    <row r="118" spans="3:4" ht="16" x14ac:dyDescent="0.2">
      <c r="C118" s="125"/>
      <c r="D118" s="125"/>
    </row>
    <row r="119" spans="3:4" ht="16" x14ac:dyDescent="0.2">
      <c r="C119" s="125"/>
      <c r="D119" s="125"/>
    </row>
    <row r="120" spans="3:4" ht="16" x14ac:dyDescent="0.2">
      <c r="C120" s="125"/>
      <c r="D120" s="125"/>
    </row>
    <row r="121" spans="3:4" ht="16" x14ac:dyDescent="0.2">
      <c r="C121" s="125"/>
      <c r="D121" s="125"/>
    </row>
    <row r="122" spans="3:4" ht="16" x14ac:dyDescent="0.2">
      <c r="C122" s="125"/>
      <c r="D122" s="125"/>
    </row>
    <row r="123" spans="3:4" ht="16" x14ac:dyDescent="0.2">
      <c r="C123" s="125"/>
      <c r="D123" s="125"/>
    </row>
    <row r="124" spans="3:4" ht="16" x14ac:dyDescent="0.2">
      <c r="C124" s="125"/>
      <c r="D124" s="125"/>
    </row>
    <row r="125" spans="3:4" ht="16" x14ac:dyDescent="0.2">
      <c r="C125" s="125"/>
      <c r="D125" s="125"/>
    </row>
    <row r="126" spans="3:4" ht="16" x14ac:dyDescent="0.2">
      <c r="C126" s="125"/>
      <c r="D126" s="125"/>
    </row>
    <row r="127" spans="3:4" ht="16" x14ac:dyDescent="0.2">
      <c r="C127" s="125"/>
      <c r="D127" s="125"/>
    </row>
    <row r="128" spans="3:4" ht="16" x14ac:dyDescent="0.2">
      <c r="C128" s="125"/>
      <c r="D128" s="125"/>
    </row>
    <row r="129" spans="3:4" ht="16" x14ac:dyDescent="0.2">
      <c r="C129" s="125"/>
      <c r="D129" s="125"/>
    </row>
    <row r="130" spans="3:4" ht="16" x14ac:dyDescent="0.2">
      <c r="C130" s="125"/>
      <c r="D130" s="125"/>
    </row>
    <row r="131" spans="3:4" ht="16" x14ac:dyDescent="0.2">
      <c r="C131" s="125"/>
      <c r="D131" s="125"/>
    </row>
    <row r="132" spans="3:4" ht="16" x14ac:dyDescent="0.2">
      <c r="C132" s="125"/>
      <c r="D132" s="125"/>
    </row>
    <row r="133" spans="3:4" ht="16" x14ac:dyDescent="0.2">
      <c r="C133" s="125"/>
      <c r="D133" s="125"/>
    </row>
    <row r="134" spans="3:4" ht="16" x14ac:dyDescent="0.2">
      <c r="C134" s="125"/>
      <c r="D134" s="125"/>
    </row>
    <row r="135" spans="3:4" ht="16" x14ac:dyDescent="0.2">
      <c r="C135" s="125"/>
      <c r="D135" s="125"/>
    </row>
    <row r="136" spans="3:4" ht="16" x14ac:dyDescent="0.2">
      <c r="C136" s="125"/>
      <c r="D136" s="125"/>
    </row>
    <row r="137" spans="3:4" ht="16" x14ac:dyDescent="0.2">
      <c r="C137" s="125"/>
      <c r="D137" s="125"/>
    </row>
    <row r="138" spans="3:4" ht="16" x14ac:dyDescent="0.2">
      <c r="C138" s="125"/>
      <c r="D138" s="125"/>
    </row>
    <row r="139" spans="3:4" ht="16" x14ac:dyDescent="0.2">
      <c r="C139" s="125"/>
      <c r="D139" s="125"/>
    </row>
    <row r="140" spans="3:4" ht="16" x14ac:dyDescent="0.2">
      <c r="C140" s="125"/>
      <c r="D140" s="125"/>
    </row>
    <row r="141" spans="3:4" ht="16" x14ac:dyDescent="0.2">
      <c r="C141" s="125"/>
      <c r="D141" s="125"/>
    </row>
    <row r="142" spans="3:4" ht="16" x14ac:dyDescent="0.2">
      <c r="C142" s="125"/>
      <c r="D142" s="125"/>
    </row>
    <row r="143" spans="3:4" ht="16" x14ac:dyDescent="0.2">
      <c r="C143" s="125"/>
      <c r="D143" s="125"/>
    </row>
    <row r="144" spans="3:4" ht="16" x14ac:dyDescent="0.2">
      <c r="C144" s="125"/>
      <c r="D144" s="125"/>
    </row>
    <row r="145" spans="3:4" ht="16" x14ac:dyDescent="0.2">
      <c r="C145" s="125"/>
      <c r="D145" s="125"/>
    </row>
    <row r="146" spans="3:4" ht="16" x14ac:dyDescent="0.2">
      <c r="C146" s="125"/>
      <c r="D146" s="125"/>
    </row>
    <row r="147" spans="3:4" ht="16" x14ac:dyDescent="0.2">
      <c r="C147" s="125"/>
      <c r="D147" s="125"/>
    </row>
    <row r="148" spans="3:4" ht="16" x14ac:dyDescent="0.2">
      <c r="C148" s="125"/>
      <c r="D148" s="125"/>
    </row>
    <row r="149" spans="3:4" ht="16" x14ac:dyDescent="0.2">
      <c r="C149" s="125"/>
      <c r="D149" s="125"/>
    </row>
    <row r="150" spans="3:4" ht="16" x14ac:dyDescent="0.2">
      <c r="C150" s="125"/>
      <c r="D150" s="125"/>
    </row>
    <row r="151" spans="3:4" ht="16" x14ac:dyDescent="0.2">
      <c r="C151" s="125"/>
      <c r="D151" s="125"/>
    </row>
  </sheetData>
  <conditionalFormatting sqref="E2:E40">
    <cfRule type="expression" dxfId="5" priority="3" stopIfTrue="1">
      <formula>$Q2=0</formula>
    </cfRule>
    <cfRule type="expression" dxfId="4" priority="4" stopIfTrue="1">
      <formula>AND($Q2&lt;&gt;0,$Q2&lt;&gt;"")</formula>
    </cfRule>
  </conditionalFormatting>
  <conditionalFormatting sqref="N2:N40 P2:P40 R2:R40 T2:T40 V2:V41">
    <cfRule type="containsText" dxfId="3" priority="1" operator="containsText" text="Tăng">
      <formula>NOT(ISERROR(SEARCH("Tăng",N2)))</formula>
    </cfRule>
    <cfRule type="containsText" dxfId="2" priority="2"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BA6A4-198E-4A3C-9630-086F33F2DC82}">
  <dimension ref="A1:V151"/>
  <sheetViews>
    <sheetView zoomScale="75" workbookViewId="0">
      <selection activeCell="D7" sqref="D7"/>
    </sheetView>
  </sheetViews>
  <sheetFormatPr baseColWidth="10" defaultColWidth="8.83203125" defaultRowHeight="16" x14ac:dyDescent="0.2"/>
  <cols>
    <col min="1" max="1" width="30.5" customWidth="1"/>
    <col min="2" max="2" width="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2" x14ac:dyDescent="0.2">
      <c r="B1" s="191" t="s">
        <v>1</v>
      </c>
      <c r="C1" s="192" t="s">
        <v>0</v>
      </c>
      <c r="D1" s="192" t="s">
        <v>2</v>
      </c>
      <c r="E1" s="192" t="s">
        <v>6</v>
      </c>
      <c r="F1" s="192" t="s">
        <v>3</v>
      </c>
      <c r="G1" s="19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0">
        <v>17490000</v>
      </c>
      <c r="D2" s="171">
        <v>17490000</v>
      </c>
      <c r="E2" s="172">
        <v>17290000</v>
      </c>
      <c r="F2" s="173">
        <v>17390000</v>
      </c>
      <c r="G2" s="174">
        <v>17290000</v>
      </c>
      <c r="H2" s="154"/>
      <c r="M2" s="149">
        <f>IFERROR(C2-W7Q3FY26!C2,"OOS")</f>
        <v>-100000</v>
      </c>
      <c r="N2" s="147" t="str">
        <f t="shared" ref="N2:N16" si="0">IF(M2=0,"",$A2 &amp; IF(M2&gt;0," tăng "," giảm ") &amp; TEXT(ABS(M2)/1000,"0") &amp; "K = " &amp; TEXT(C2/1000,"#.##0") &amp; "K")</f>
        <v>iPhone 17e 256GB giảm 100K = 17.490K</v>
      </c>
      <c r="O2" s="175" t="s">
        <v>266</v>
      </c>
      <c r="P2" s="147" t="e">
        <f t="shared" ref="P2:P40" si="1">IF(O2=0,"",$A2 &amp; IF(O2&gt;0," tăng "," giảm ") &amp; TEXT(ABS(O2)/1000,"0") &amp; "K = " &amp; TEXT(D2/1000,"#.##0") &amp; "K")</f>
        <v>#VALUE!</v>
      </c>
      <c r="Q2" s="175">
        <f>IFERROR(E2-W7Q3FY26!E2,"OOS")</f>
        <v>0</v>
      </c>
      <c r="R2" s="147" t="str">
        <f t="shared" ref="R2:R40" si="2">IF(Q2=0,"",$A2 &amp; IF(Q2&gt;0," tăng "," giảm ") &amp; TEXT(ABS(Q2)/1000,"0") &amp; "K = " &amp; TEXT(E2/1000,"#.##0") &amp; "K")</f>
        <v/>
      </c>
      <c r="S2" s="175">
        <f>IFERROR(F2-W7Q3FY26!F2,"OOS")</f>
        <v>-100000</v>
      </c>
      <c r="T2" s="147" t="str">
        <f t="shared" ref="T2:T16" si="3">IF(S2=0,"",$A2 &amp; IF(S2&gt;0," tăng "," giảm ") &amp; TEXT(ABS(S2)/1000,"0") &amp; "K = " &amp; TEXT(F2/1000,"#.##0") &amp; "K")</f>
        <v>iPhone 17e 256GB giảm 100K = 17.390K</v>
      </c>
      <c r="U2" s="175">
        <f>IFERROR(G2-W7Q3FY26!G2,"OOS")</f>
        <v>0</v>
      </c>
      <c r="V2" s="147" t="str">
        <f t="shared" ref="V2:V18" si="4">IF(U2=0,"",$A2 &amp; IF(U2&gt;0," tăng "," giảm ") &amp; TEXT(ABS(U2)/1000,"0") &amp; "K = " &amp; TEXT(G2/1000,"#.##0") &amp; "K")</f>
        <v/>
      </c>
    </row>
    <row r="3" spans="1:22" ht="16" customHeight="1" x14ac:dyDescent="0.2">
      <c r="A3" t="s">
        <v>129</v>
      </c>
      <c r="B3" s="169"/>
      <c r="C3" s="170">
        <v>24490000</v>
      </c>
      <c r="D3" s="194">
        <v>24390000</v>
      </c>
      <c r="E3" s="176">
        <v>23290000</v>
      </c>
      <c r="F3" s="177">
        <v>23990000</v>
      </c>
      <c r="G3" s="174">
        <v>23790000</v>
      </c>
      <c r="H3" s="154"/>
      <c r="M3" s="149">
        <f>IFERROR(C3-W7Q3FY26!C3,"OOS")</f>
        <v>100000</v>
      </c>
      <c r="N3" s="147" t="str">
        <f t="shared" si="0"/>
        <v>iPhone 17  256GB tăng 100K = 24.490K</v>
      </c>
      <c r="O3" s="175">
        <f>IFERROR(D3-W7Q3FY26!D3,"OOS")</f>
        <v>0</v>
      </c>
      <c r="P3" s="147" t="str">
        <f t="shared" si="1"/>
        <v/>
      </c>
      <c r="Q3" s="175">
        <f>IFERROR(E3-W7Q3FY26!E3,"OOS")</f>
        <v>0</v>
      </c>
      <c r="R3" s="147" t="str">
        <f t="shared" si="2"/>
        <v/>
      </c>
      <c r="S3" s="175">
        <f>IFERROR(F3-W7Q3FY26!F3,"OOS")</f>
        <v>-400000</v>
      </c>
      <c r="T3" s="147" t="str">
        <f t="shared" si="3"/>
        <v>iPhone 17  256GB giảm 400K = 23.990K</v>
      </c>
      <c r="U3" s="175">
        <f>IFERROR(G3-W7Q3FY26!G3,"OOS")</f>
        <v>0</v>
      </c>
      <c r="V3" s="147" t="str">
        <f t="shared" si="4"/>
        <v/>
      </c>
    </row>
    <row r="4" spans="1:22" ht="16" customHeight="1" x14ac:dyDescent="0.2">
      <c r="A4" t="s">
        <v>130</v>
      </c>
      <c r="B4" s="169"/>
      <c r="C4" s="171">
        <v>22990000</v>
      </c>
      <c r="D4" s="194">
        <v>22890000</v>
      </c>
      <c r="E4" s="176">
        <v>22990000</v>
      </c>
      <c r="F4" s="178">
        <v>22890000</v>
      </c>
      <c r="G4" s="174">
        <v>22890000</v>
      </c>
      <c r="H4" s="154"/>
      <c r="M4" s="149">
        <f>IFERROR(C4-W7Q3FY26!C4,"OOS")</f>
        <v>0</v>
      </c>
      <c r="N4" s="147" t="str">
        <f t="shared" si="0"/>
        <v/>
      </c>
      <c r="O4" s="175">
        <f>IFERROR(D4-W7Q3FY26!D4,"OOS")</f>
        <v>0</v>
      </c>
      <c r="P4" s="147" t="str">
        <f t="shared" si="1"/>
        <v/>
      </c>
      <c r="Q4" s="175">
        <f>IFERROR(E4-W7Q3FY26!E4,"OOS")</f>
        <v>0</v>
      </c>
      <c r="R4" s="147" t="str">
        <f t="shared" si="2"/>
        <v/>
      </c>
      <c r="S4" s="175">
        <f>IFERROR(F4-W7Q3FY26!F4,"OOS")</f>
        <v>0</v>
      </c>
      <c r="T4" s="147" t="str">
        <f t="shared" si="3"/>
        <v/>
      </c>
      <c r="U4" s="175">
        <f>IFERROR(G4-W7Q3FY26!G4,"OOS")</f>
        <v>0</v>
      </c>
      <c r="V4" s="147" t="str">
        <f t="shared" si="4"/>
        <v/>
      </c>
    </row>
    <row r="5" spans="1:22" ht="16" customHeight="1" x14ac:dyDescent="0.2">
      <c r="A5" t="s">
        <v>131</v>
      </c>
      <c r="B5" s="169"/>
      <c r="C5" s="170">
        <v>33890000</v>
      </c>
      <c r="D5" s="170">
        <v>33990000</v>
      </c>
      <c r="E5" s="193">
        <v>32690000</v>
      </c>
      <c r="F5" s="179">
        <v>33790000</v>
      </c>
      <c r="G5" s="174">
        <v>33990000</v>
      </c>
      <c r="H5" s="154"/>
      <c r="M5" s="149">
        <f>IFERROR(C5-W7Q3FY26!C5,"OOS")</f>
        <v>-800000</v>
      </c>
      <c r="N5" s="147" t="str">
        <f t="shared" si="0"/>
        <v>iPhone 17 Pro 256GB giảm 800K = 33.890K</v>
      </c>
      <c r="O5" s="175">
        <f>IFERROR(D5-W7Q3FY26!D5,"OOS")</f>
        <v>-600000</v>
      </c>
      <c r="P5" s="147" t="str">
        <f t="shared" si="1"/>
        <v>iPhone 17 Pro 256GB giảm 600K = 33.990K</v>
      </c>
      <c r="Q5" s="175">
        <f>IFERROR(E5-W7Q3FY26!E5,"OOS")</f>
        <v>-500000</v>
      </c>
      <c r="R5" s="147" t="str">
        <f t="shared" si="2"/>
        <v>iPhone 17 Pro 256GB giảm 500K = 32.690K</v>
      </c>
      <c r="S5" s="175">
        <f>IFERROR(F5-W7Q3FY26!F5,"OOS")</f>
        <v>-800000</v>
      </c>
      <c r="T5" s="147" t="str">
        <f t="shared" si="3"/>
        <v>iPhone 17 Pro 256GB giảm 800K = 33.790K</v>
      </c>
      <c r="U5" s="175">
        <f>IFERROR(G5-W7Q3FY26!G5,"OOS")</f>
        <v>0</v>
      </c>
      <c r="V5" s="147" t="str">
        <f t="shared" si="4"/>
        <v/>
      </c>
    </row>
    <row r="6" spans="1:22" ht="16" customHeight="1" x14ac:dyDescent="0.2">
      <c r="A6" t="s">
        <v>132</v>
      </c>
      <c r="B6" s="169"/>
      <c r="C6" s="171">
        <v>36990000</v>
      </c>
      <c r="D6" s="170">
        <v>36990000</v>
      </c>
      <c r="E6" s="180">
        <v>35990000</v>
      </c>
      <c r="F6" s="178">
        <v>36890000</v>
      </c>
      <c r="G6" s="181">
        <v>36490000</v>
      </c>
      <c r="H6" s="154"/>
      <c r="M6" s="149">
        <f>IFERROR(C6-W7Q3FY26!C6,"OOS")</f>
        <v>0</v>
      </c>
      <c r="N6" s="147" t="str">
        <f t="shared" si="0"/>
        <v/>
      </c>
      <c r="O6" s="175">
        <f>IFERROR(D6-W7Q3FY26!D6,"OOS")</f>
        <v>300000</v>
      </c>
      <c r="P6" s="147" t="str">
        <f t="shared" si="1"/>
        <v>iPhone 17 Pro Max 256GB tăng 300K = 36.990K</v>
      </c>
      <c r="Q6" s="175">
        <f>IFERROR(E6-W7Q3FY26!E6,"OOS")</f>
        <v>-300000</v>
      </c>
      <c r="R6" s="147" t="str">
        <f t="shared" si="2"/>
        <v>iPhone 17 Pro Max 256GB giảm 300K = 35.990K</v>
      </c>
      <c r="S6" s="175">
        <f>IFERROR(F6-W7Q3FY26!F6,"OOS")</f>
        <v>0</v>
      </c>
      <c r="T6" s="147" t="str">
        <f t="shared" si="3"/>
        <v/>
      </c>
      <c r="U6" s="175">
        <f>IFERROR(G6-W7Q3FY26!G6,"OOS")</f>
        <v>-300000</v>
      </c>
      <c r="V6" s="147" t="str">
        <f t="shared" si="4"/>
        <v>iPhone 17 Pro Max 256GB giảm 300K = 36.490K</v>
      </c>
    </row>
    <row r="7" spans="1:22" ht="16" customHeight="1" x14ac:dyDescent="0.2">
      <c r="A7" t="s">
        <v>133</v>
      </c>
      <c r="B7" s="169"/>
      <c r="C7" s="171">
        <v>16990000</v>
      </c>
      <c r="D7" s="182">
        <v>14990000</v>
      </c>
      <c r="E7" s="172">
        <v>11990000</v>
      </c>
      <c r="F7" s="183">
        <v>12190000</v>
      </c>
      <c r="G7" s="174">
        <v>15190000</v>
      </c>
      <c r="H7" s="154"/>
      <c r="M7" s="149" t="str">
        <f>IFERROR(C7-W7Q3FY26!C7,"OOS")</f>
        <v>OOS</v>
      </c>
      <c r="N7" s="147" t="e">
        <f t="shared" si="0"/>
        <v>#VALUE!</v>
      </c>
      <c r="O7" s="175">
        <f>IFERROR(D7-W7Q3FY26!D7,"OOS")</f>
        <v>0</v>
      </c>
      <c r="P7" s="147" t="str">
        <f t="shared" si="1"/>
        <v/>
      </c>
      <c r="Q7" s="175">
        <f>IFERROR(E7-W7Q3FY26!E7,"OOS")</f>
        <v>0</v>
      </c>
      <c r="R7" s="147" t="str">
        <f t="shared" si="2"/>
        <v/>
      </c>
      <c r="S7" s="175">
        <f>IFERROR(F7-W7Q3FY26!F7,"OOS")</f>
        <v>-800000</v>
      </c>
      <c r="T7" s="147" t="str">
        <f t="shared" si="3"/>
        <v>iPhone 16e  128GB giảm 800K = 12.190K</v>
      </c>
      <c r="U7" s="175">
        <f>IFERROR(G7-W7Q3FY26!G7,"OOS")</f>
        <v>0</v>
      </c>
      <c r="V7" s="147" t="str">
        <f t="shared" si="4"/>
        <v/>
      </c>
    </row>
    <row r="8" spans="1:22" ht="16" customHeight="1" x14ac:dyDescent="0.2">
      <c r="A8" t="s">
        <v>246</v>
      </c>
      <c r="B8" s="184"/>
      <c r="C8" s="185">
        <v>20690000</v>
      </c>
      <c r="D8" s="185">
        <v>20590000</v>
      </c>
      <c r="E8" s="186">
        <v>20490000</v>
      </c>
      <c r="F8" s="178">
        <v>20590000</v>
      </c>
      <c r="G8" s="174">
        <v>20490000</v>
      </c>
      <c r="H8" s="154"/>
      <c r="M8" s="149">
        <f>IFERROR(C8-W7Q3FY26!C8,"OOS")</f>
        <v>0</v>
      </c>
      <c r="N8" s="147" t="str">
        <f t="shared" si="0"/>
        <v/>
      </c>
      <c r="O8" s="175">
        <f>IFERROR(D8-W7Q3FY26!D8,"OOS")</f>
        <v>0</v>
      </c>
      <c r="P8" s="147" t="str">
        <f t="shared" si="1"/>
        <v/>
      </c>
      <c r="Q8" s="175">
        <f>IFERROR(E8-W7Q3FY26!E8,"OOS")</f>
        <v>0</v>
      </c>
      <c r="R8" s="147" t="str">
        <f t="shared" si="2"/>
        <v/>
      </c>
      <c r="S8" s="175">
        <f>IFERROR(F8-W7Q3FY26!F8,"OOS")</f>
        <v>0</v>
      </c>
      <c r="T8" s="147" t="str">
        <f t="shared" si="3"/>
        <v/>
      </c>
      <c r="U8" s="175">
        <f>IFERROR(G8-W7Q3FY26!G8,"OOS")</f>
        <v>0</v>
      </c>
      <c r="V8" s="147" t="str">
        <f t="shared" si="4"/>
        <v/>
      </c>
    </row>
    <row r="9" spans="1:22" ht="16" customHeight="1" x14ac:dyDescent="0.2">
      <c r="A9" t="s">
        <v>135</v>
      </c>
      <c r="B9" s="39"/>
      <c r="C9" s="187">
        <v>24390000</v>
      </c>
      <c r="D9" s="182">
        <v>23990000</v>
      </c>
      <c r="E9" s="186">
        <v>24790000</v>
      </c>
      <c r="F9" s="178">
        <v>24290000</v>
      </c>
      <c r="G9" s="174">
        <v>24290000</v>
      </c>
      <c r="H9" s="154"/>
      <c r="M9" s="149">
        <f>IFERROR(C9-W7Q3FY26!C9,"OOS")</f>
        <v>-100000</v>
      </c>
      <c r="N9" s="147" t="str">
        <f t="shared" si="0"/>
        <v>iPhone 16  Plus 128GB giảm 100K = 24.390K</v>
      </c>
      <c r="O9" s="175">
        <f>IFERROR(D9-W7Q3FY26!D9,"OOS")</f>
        <v>0</v>
      </c>
      <c r="P9" s="147" t="str">
        <f t="shared" si="1"/>
        <v/>
      </c>
      <c r="Q9" s="175">
        <f>IFERROR(E9-W7Q3FY26!E9,"OOS")</f>
        <v>0</v>
      </c>
      <c r="R9" s="147" t="str">
        <f t="shared" si="2"/>
        <v/>
      </c>
      <c r="S9" s="175">
        <f>IFERROR(F9-W7Q3FY26!F9,"OOS")</f>
        <v>0</v>
      </c>
      <c r="T9" s="147" t="str">
        <f t="shared" si="3"/>
        <v/>
      </c>
      <c r="U9" s="175">
        <f>IFERROR(G9-W7Q3FY26!G9,"OOS")</f>
        <v>0</v>
      </c>
      <c r="V9" s="147" t="str">
        <f t="shared" si="4"/>
        <v/>
      </c>
    </row>
    <row r="10" spans="1:22" ht="16" customHeight="1" x14ac:dyDescent="0.2">
      <c r="A10" t="s">
        <v>102</v>
      </c>
      <c r="B10" s="39"/>
      <c r="C10" s="182">
        <v>17990000</v>
      </c>
      <c r="D10" s="171">
        <v>17690000</v>
      </c>
      <c r="E10" s="176">
        <v>17190000</v>
      </c>
      <c r="F10" s="178">
        <v>17890000</v>
      </c>
      <c r="G10" s="174">
        <v>17390000</v>
      </c>
      <c r="H10" s="154"/>
      <c r="M10" s="149">
        <f>IFERROR(C10-W7Q3FY26!C10,"OOS")</f>
        <v>0</v>
      </c>
      <c r="N10" s="147" t="str">
        <f t="shared" si="0"/>
        <v/>
      </c>
      <c r="O10" s="175">
        <f>IFERROR(D10-W7Q3FY26!D10,"OOS")</f>
        <v>0</v>
      </c>
      <c r="P10" s="147" t="str">
        <f t="shared" si="1"/>
        <v/>
      </c>
      <c r="Q10" s="175">
        <f>IFERROR(E10-W7Q3FY26!E10,"OOS")</f>
        <v>0</v>
      </c>
      <c r="R10" s="147" t="str">
        <f t="shared" si="2"/>
        <v/>
      </c>
      <c r="S10" s="175">
        <f>IFERROR(F10-W7Q3FY26!F10,"OOS")</f>
        <v>0</v>
      </c>
      <c r="T10" s="147" t="str">
        <f t="shared" si="3"/>
        <v/>
      </c>
      <c r="U10" s="175">
        <f>IFERROR(G10-W7Q3FY26!G10,"OOS")</f>
        <v>0</v>
      </c>
      <c r="V10" s="147" t="str">
        <f t="shared" si="4"/>
        <v/>
      </c>
    </row>
    <row r="11" spans="1:22" x14ac:dyDescent="0.2">
      <c r="A11" t="s">
        <v>103</v>
      </c>
      <c r="B11" s="39"/>
      <c r="C11" s="182">
        <v>17990000</v>
      </c>
      <c r="D11" s="182" t="s">
        <v>31</v>
      </c>
      <c r="E11" s="176" t="s">
        <v>31</v>
      </c>
      <c r="F11" s="174" t="s">
        <v>31</v>
      </c>
      <c r="G11" s="174" t="s">
        <v>31</v>
      </c>
      <c r="H11" s="154"/>
      <c r="M11" s="149">
        <f>IFERROR(C11-W7Q3FY26!C11,"OOS")</f>
        <v>0</v>
      </c>
      <c r="N11" s="147" t="str">
        <f t="shared" si="0"/>
        <v/>
      </c>
      <c r="O11" s="175" t="str">
        <f>IFERROR(D11-W7Q3FY26!D11,"OOS")</f>
        <v>OOS</v>
      </c>
      <c r="P11" s="147" t="e">
        <f t="shared" si="1"/>
        <v>#VALUE!</v>
      </c>
      <c r="Q11" s="175" t="str">
        <f>IFERROR(E11-W7Q3FY26!E11,"OOS")</f>
        <v>OOS</v>
      </c>
      <c r="R11" s="147" t="e">
        <f t="shared" si="2"/>
        <v>#VALUE!</v>
      </c>
      <c r="S11" s="175" t="str">
        <f>IFERROR(F11-W7Q3FY26!F11,"OOS")</f>
        <v>OOS</v>
      </c>
      <c r="T11" s="147" t="e">
        <f t="shared" si="3"/>
        <v>#VALUE!</v>
      </c>
      <c r="U11" s="175" t="str">
        <f>IFERROR(G11-W7Q3FY26!G11,"OOS")</f>
        <v>OOS</v>
      </c>
      <c r="V11" s="147" t="e">
        <f t="shared" si="4"/>
        <v>#VALUE!</v>
      </c>
    </row>
    <row r="12" spans="1:22" ht="16" customHeight="1" x14ac:dyDescent="0.2">
      <c r="A12" t="s">
        <v>40</v>
      </c>
      <c r="B12" s="39"/>
      <c r="C12" s="182">
        <v>13990000</v>
      </c>
      <c r="D12" s="182">
        <v>13990000</v>
      </c>
      <c r="E12" s="176">
        <v>13790000</v>
      </c>
      <c r="F12" s="178">
        <v>13990000</v>
      </c>
      <c r="G12" s="174">
        <v>12990000</v>
      </c>
      <c r="H12" s="154"/>
      <c r="M12" s="149">
        <f>IFERROR(C12-W7Q3FY26!C12,"OOS")</f>
        <v>0</v>
      </c>
      <c r="N12" s="147" t="str">
        <f t="shared" si="0"/>
        <v/>
      </c>
      <c r="O12" s="175">
        <f>IFERROR(D12-W7Q3FY26!D12,"OOS")</f>
        <v>0</v>
      </c>
      <c r="P12" s="147" t="str">
        <f t="shared" si="1"/>
        <v/>
      </c>
      <c r="Q12" s="175">
        <f>IFERROR(E12-W7Q3FY26!E12,"OOS")</f>
        <v>0</v>
      </c>
      <c r="R12" s="147" t="str">
        <f t="shared" si="2"/>
        <v/>
      </c>
      <c r="S12" s="175">
        <f>IFERROR(F12-W7Q3FY26!F12,"OOS")</f>
        <v>0</v>
      </c>
      <c r="T12" s="147" t="str">
        <f t="shared" si="3"/>
        <v/>
      </c>
      <c r="U12" s="175">
        <f>IFERROR(G12-W7Q3FY26!G12,"OOS")</f>
        <v>0</v>
      </c>
      <c r="V12" s="147" t="str">
        <f t="shared" si="4"/>
        <v/>
      </c>
    </row>
    <row r="13" spans="1:22" ht="16" customHeight="1" x14ac:dyDescent="0.2">
      <c r="A13" t="s">
        <v>37</v>
      </c>
      <c r="B13" s="39"/>
      <c r="C13" s="182">
        <v>11990000</v>
      </c>
      <c r="D13" s="182">
        <v>11990000</v>
      </c>
      <c r="E13" s="186">
        <v>12090000</v>
      </c>
      <c r="F13" s="178">
        <v>11990000</v>
      </c>
      <c r="G13" s="181">
        <v>11990000</v>
      </c>
      <c r="H13" s="154"/>
      <c r="M13" s="149">
        <f>IFERROR(C13-W7Q3FY26!C13,"OOS")</f>
        <v>0</v>
      </c>
      <c r="N13" s="147" t="str">
        <f t="shared" si="0"/>
        <v/>
      </c>
      <c r="O13" s="175">
        <f>IFERROR(D13-W7Q3FY26!D13,"OOS")</f>
        <v>0</v>
      </c>
      <c r="P13" s="147" t="str">
        <f t="shared" si="1"/>
        <v/>
      </c>
      <c r="Q13" s="175">
        <f>IFERROR(E13-W7Q3FY26!E13,"OOS")</f>
        <v>0</v>
      </c>
      <c r="R13" s="147" t="str">
        <f t="shared" si="2"/>
        <v/>
      </c>
      <c r="S13" s="175">
        <f>IFERROR(F13-W7Q3FY26!F13,"OOS")</f>
        <v>0</v>
      </c>
      <c r="T13" s="147" t="str">
        <f t="shared" si="3"/>
        <v/>
      </c>
      <c r="U13" s="175">
        <f>IFERROR(G13-W7Q3FY26!G13,"OOS")</f>
        <v>100000</v>
      </c>
      <c r="V13" s="147" t="str">
        <f t="shared" si="4"/>
        <v>iPhone 13  128GB tăng 100K = 11.990K</v>
      </c>
    </row>
    <row r="14" spans="1:22" ht="16" customHeight="1" x14ac:dyDescent="0.2">
      <c r="A14" t="s">
        <v>138</v>
      </c>
      <c r="B14" s="39"/>
      <c r="C14" s="182">
        <v>13290000</v>
      </c>
      <c r="D14" s="187">
        <v>13490000</v>
      </c>
      <c r="E14" s="186">
        <v>13290000</v>
      </c>
      <c r="F14" s="179">
        <v>12890000</v>
      </c>
      <c r="G14" s="174">
        <v>12890000</v>
      </c>
      <c r="H14" s="154"/>
      <c r="M14" s="149">
        <f>IFERROR(C14-W7Q3FY26!C14,"OOS")</f>
        <v>0</v>
      </c>
      <c r="N14" s="147" t="str">
        <f t="shared" si="0"/>
        <v/>
      </c>
      <c r="O14" s="175">
        <f>IFERROR(D14-W7Q3FY26!D14,"OOS")</f>
        <v>200000</v>
      </c>
      <c r="P14" s="147" t="str">
        <f t="shared" si="1"/>
        <v>iPad Mini 7 128GB Wifi tăng 200K = 13.490K</v>
      </c>
      <c r="Q14" s="175">
        <f>IFERROR(E14-W7Q3FY26!E14,"OOS")</f>
        <v>0</v>
      </c>
      <c r="R14" s="147" t="str">
        <f t="shared" si="2"/>
        <v/>
      </c>
      <c r="S14" s="175">
        <f>IFERROR(F14-W7Q3FY26!F14,"OOS")</f>
        <v>0</v>
      </c>
      <c r="T14" s="147" t="str">
        <f t="shared" si="3"/>
        <v/>
      </c>
      <c r="U14" s="175">
        <f>IFERROR(G14-W7Q3FY26!G14,"OOS")</f>
        <v>0</v>
      </c>
      <c r="V14" s="147" t="str">
        <f t="shared" si="4"/>
        <v/>
      </c>
    </row>
    <row r="15" spans="1:22" ht="16" customHeight="1" x14ac:dyDescent="0.2">
      <c r="A15" t="s">
        <v>139</v>
      </c>
      <c r="B15" s="39"/>
      <c r="C15" s="182">
        <v>9290000</v>
      </c>
      <c r="D15" s="182">
        <v>9290000</v>
      </c>
      <c r="E15" s="188">
        <v>8990000</v>
      </c>
      <c r="F15" s="178">
        <v>9290000</v>
      </c>
      <c r="G15" s="174">
        <v>9190000</v>
      </c>
      <c r="H15" s="154"/>
      <c r="M15" s="149">
        <f>IFERROR(C15-W7Q3FY26!C15,"OOS")</f>
        <v>0</v>
      </c>
      <c r="N15" s="147" t="str">
        <f t="shared" si="0"/>
        <v/>
      </c>
      <c r="O15" s="175">
        <f>IFERROR(D15-W7Q3FY26!D15,"OOS")</f>
        <v>0</v>
      </c>
      <c r="P15" s="147" t="str">
        <f t="shared" si="1"/>
        <v/>
      </c>
      <c r="Q15" s="175">
        <f>IFERROR(E15-W7Q3FY26!E15,"OOS")</f>
        <v>-200000</v>
      </c>
      <c r="R15" s="147" t="str">
        <f t="shared" si="2"/>
        <v>iPad Gen 11th  128GB Wifi giảm 200K = 8.990K</v>
      </c>
      <c r="S15" s="175">
        <f>IFERROR(F15-W7Q3FY26!F15,"OOS")</f>
        <v>0</v>
      </c>
      <c r="T15" s="147" t="str">
        <f t="shared" si="3"/>
        <v/>
      </c>
      <c r="U15" s="175">
        <f>IFERROR(G15-W7Q3FY26!G15,"OOS")</f>
        <v>0</v>
      </c>
      <c r="V15" s="147" t="str">
        <f t="shared" si="4"/>
        <v/>
      </c>
    </row>
    <row r="16" spans="1:22" ht="16" customHeight="1" x14ac:dyDescent="0.2">
      <c r="A16" t="s">
        <v>142</v>
      </c>
      <c r="B16" s="39"/>
      <c r="C16" s="187">
        <v>14990000</v>
      </c>
      <c r="D16" s="182">
        <v>14990000</v>
      </c>
      <c r="E16" s="176">
        <v>14290000</v>
      </c>
      <c r="F16" s="179">
        <v>14990000</v>
      </c>
      <c r="G16" s="174" t="s">
        <v>31</v>
      </c>
      <c r="H16" s="154"/>
      <c r="M16" s="149">
        <f>IFERROR(C16-W7Q3FY26!C16,"OOS")</f>
        <v>-300000</v>
      </c>
      <c r="N16" s="147" t="str">
        <f t="shared" si="0"/>
        <v>iPad Air M3  11" 128 GB Wifi giảm 300K = 14.990K</v>
      </c>
      <c r="O16" s="175">
        <f>IFERROR(D16-W7Q3FY26!D16,"OOS")</f>
        <v>0</v>
      </c>
      <c r="P16" s="147" t="str">
        <f t="shared" si="1"/>
        <v/>
      </c>
      <c r="Q16" s="175">
        <f>IFERROR(E16-W7Q3FY26!E16,"OOS")</f>
        <v>0</v>
      </c>
      <c r="R16" s="147" t="str">
        <f t="shared" si="2"/>
        <v/>
      </c>
      <c r="S16" s="175">
        <f>IFERROR(F16-W7Q3FY26!F16,"OOS")</f>
        <v>-200000</v>
      </c>
      <c r="T16" s="147" t="str">
        <f t="shared" si="3"/>
        <v>iPad Air M3  11" 128 GB Wifi giảm 200K = 14.990K</v>
      </c>
      <c r="U16" s="175" t="str">
        <f>IFERROR(G16-W7Q3FY26!G16,"OOS")</f>
        <v>OOS</v>
      </c>
      <c r="V16" s="147" t="e">
        <f t="shared" si="4"/>
        <v>#VALUE!</v>
      </c>
    </row>
    <row r="17" spans="1:22" ht="16" customHeight="1" x14ac:dyDescent="0.2">
      <c r="A17" t="s">
        <v>262</v>
      </c>
      <c r="B17" s="39"/>
      <c r="C17" s="182">
        <v>16390000</v>
      </c>
      <c r="D17" s="182">
        <v>16390000</v>
      </c>
      <c r="E17" s="176">
        <v>15790000</v>
      </c>
      <c r="F17" s="174">
        <v>16390000</v>
      </c>
      <c r="G17" s="174">
        <v>16090000</v>
      </c>
      <c r="H17" s="154"/>
      <c r="M17" s="149">
        <f>IFERROR(C17-W7Q3FY26!C17,"OOS")</f>
        <v>0</v>
      </c>
      <c r="N17" s="147"/>
      <c r="O17" s="175">
        <f>IFERROR(D17-W7Q3FY26!D17,"OOS")</f>
        <v>0</v>
      </c>
      <c r="P17" s="147" t="str">
        <f t="shared" si="1"/>
        <v/>
      </c>
      <c r="Q17" s="175">
        <f>IFERROR(E17-W7Q3FY26!E17,"OOS")</f>
        <v>0</v>
      </c>
      <c r="R17" s="147" t="str">
        <f t="shared" si="2"/>
        <v/>
      </c>
      <c r="S17" s="175">
        <f>IFERROR(F17-W7Q3FY26!F17,"OOS")</f>
        <v>0</v>
      </c>
      <c r="T17" s="147"/>
      <c r="U17" s="175">
        <f>IFERROR(G17-W7Q3FY26!G17,"OOS")</f>
        <v>0</v>
      </c>
      <c r="V17" s="147" t="str">
        <f t="shared" si="4"/>
        <v/>
      </c>
    </row>
    <row r="18" spans="1:22" x14ac:dyDescent="0.2">
      <c r="A18" t="s">
        <v>144</v>
      </c>
      <c r="B18" s="39"/>
      <c r="C18" s="182">
        <v>18890000</v>
      </c>
      <c r="D18" s="187">
        <v>18890000</v>
      </c>
      <c r="E18" s="176">
        <v>19190000</v>
      </c>
      <c r="F18" s="178">
        <v>18790000</v>
      </c>
      <c r="G18" s="174" t="s">
        <v>31</v>
      </c>
      <c r="H18" s="154"/>
      <c r="M18" s="149">
        <f>IFERROR(C18-W7Q3FY26!C18,"OOS")</f>
        <v>0</v>
      </c>
      <c r="N18" s="147" t="str">
        <f>IF(M18=0,"",$A18 &amp; IF(M18&gt;0," tăng "," giảm ") &amp; TEXT(ABS(M18)/1000,"0") &amp; "K = " &amp; TEXT(C18/1000,"#.##0") &amp; "K")</f>
        <v/>
      </c>
      <c r="O18" s="175">
        <f>IFERROR(D18-W7Q3FY26!D18,"OOS")</f>
        <v>-1100000</v>
      </c>
      <c r="P18" s="147" t="str">
        <f t="shared" si="1"/>
        <v>iPad Air M3  13" 128 GB Wifi giảm 1100K = 18.890K</v>
      </c>
      <c r="Q18" s="175">
        <f>IFERROR(E18-W7Q3FY26!E18,"OOS")</f>
        <v>0</v>
      </c>
      <c r="R18" s="147" t="str">
        <f t="shared" si="2"/>
        <v/>
      </c>
      <c r="S18" s="175">
        <f>IFERROR(F18-W7Q3FY26!F18,"OOS")</f>
        <v>0</v>
      </c>
      <c r="T18" s="147" t="str">
        <f>IF(S18=0,"",$A18 &amp; IF(S18&gt;0," tăng "," giảm ") &amp; TEXT(ABS(S18)/1000,"0") &amp; "K = " &amp; TEXT(F18/1000,"#.##0") &amp; "K")</f>
        <v/>
      </c>
      <c r="U18" s="175" t="str">
        <f>IFERROR(G18-W7Q3FY26!G18,"OOS")</f>
        <v>OOS</v>
      </c>
      <c r="V18" s="147" t="e">
        <f t="shared" si="4"/>
        <v>#VALUE!</v>
      </c>
    </row>
    <row r="19" spans="1:22" ht="16" customHeight="1" x14ac:dyDescent="0.2">
      <c r="A19" t="s">
        <v>263</v>
      </c>
      <c r="B19" s="39"/>
      <c r="C19" s="182">
        <v>22090000</v>
      </c>
      <c r="D19" s="182">
        <v>21590000</v>
      </c>
      <c r="E19" s="189">
        <v>21290000</v>
      </c>
      <c r="F19" s="187">
        <v>21590000</v>
      </c>
      <c r="G19" s="181">
        <v>21490000</v>
      </c>
      <c r="H19" s="154"/>
      <c r="M19" s="149">
        <f>IFERROR(C19-W7Q3FY26!C19,"OOS")</f>
        <v>0</v>
      </c>
      <c r="N19" s="147"/>
      <c r="O19" s="175">
        <f>IFERROR(D19-W7Q3FY26!D19,"OOS")</f>
        <v>0</v>
      </c>
      <c r="P19" s="147" t="str">
        <f t="shared" si="1"/>
        <v/>
      </c>
      <c r="Q19" s="175">
        <f>IFERROR(E19-W7Q3FY26!E19,"OOS")</f>
        <v>0</v>
      </c>
      <c r="R19" s="147" t="str">
        <f t="shared" si="2"/>
        <v/>
      </c>
      <c r="S19" s="175">
        <f>IFERROR(F19-W7Q3FY26!F19,"OOS")</f>
        <v>-400000</v>
      </c>
      <c r="T19" s="147"/>
      <c r="U19" s="175">
        <f>IFERROR(G19-W7Q3FY26!G19,"OOS")</f>
        <v>-100000</v>
      </c>
      <c r="V19" s="147"/>
    </row>
    <row r="20" spans="1:22" ht="16" customHeight="1" x14ac:dyDescent="0.2">
      <c r="A20" t="s">
        <v>151</v>
      </c>
      <c r="B20" s="39"/>
      <c r="C20" s="182">
        <v>28090000</v>
      </c>
      <c r="D20" s="182">
        <v>28090000</v>
      </c>
      <c r="E20" s="186">
        <v>28490000</v>
      </c>
      <c r="F20" s="178">
        <v>28090000</v>
      </c>
      <c r="G20" s="174">
        <v>28090000</v>
      </c>
      <c r="H20" s="154"/>
      <c r="M20" s="149">
        <f>IFERROR(C20-W7Q3FY26!C20,"OOS")</f>
        <v>0</v>
      </c>
      <c r="N20" s="147" t="str">
        <f t="shared" ref="N20:N40" si="5">IF(M20=0,"",$A20 &amp; IF(M20&gt;0," tăng "," giảm ") &amp; TEXT(ABS(M20)/1000,"0") &amp; "K = " &amp; TEXT(C20/1000,"#.##0") &amp; "K")</f>
        <v/>
      </c>
      <c r="O20" s="175">
        <f>IFERROR(D20-W7Q3FY26!D20,"OOS")</f>
        <v>0</v>
      </c>
      <c r="P20" s="147" t="str">
        <f t="shared" si="1"/>
        <v/>
      </c>
      <c r="Q20" s="175">
        <f>IFERROR(E20-W7Q3FY26!E20,"OOS")</f>
        <v>0</v>
      </c>
      <c r="R20" s="147" t="str">
        <f t="shared" si="2"/>
        <v/>
      </c>
      <c r="S20" s="175">
        <f>IFERROR(F20-W7Q3FY26!F20,"OOS")</f>
        <v>0</v>
      </c>
      <c r="T20" s="147" t="str">
        <f t="shared" ref="T20:T40" si="6">IF(S20=0,"",$A20 &amp; IF(S20&gt;0," tăng "," giảm ") &amp; TEXT(ABS(S20)/1000,"0") &amp; "K = " &amp; TEXT(F20/1000,"#.##0") &amp; "K")</f>
        <v/>
      </c>
      <c r="U20" s="175">
        <f>IFERROR(G20-W7Q3FY26!G20,"OOS")</f>
        <v>0</v>
      </c>
      <c r="V20" s="147" t="str">
        <f t="shared" ref="V20:V41" si="7">IF(U20=0,"",$A20 &amp; IF(U20&gt;0," tăng "," giảm ") &amp; TEXT(ABS(U20)/1000,"0") &amp; "K = " &amp; TEXT(G20/1000,"#.##0") &amp; "K")</f>
        <v/>
      </c>
    </row>
    <row r="21" spans="1:22" ht="16" customHeight="1" x14ac:dyDescent="0.2">
      <c r="A21" t="s">
        <v>152</v>
      </c>
      <c r="B21" s="39"/>
      <c r="C21" s="187">
        <v>38690000</v>
      </c>
      <c r="D21" s="186">
        <v>38690000</v>
      </c>
      <c r="E21" s="186">
        <v>37990000</v>
      </c>
      <c r="F21" s="178">
        <v>38690000</v>
      </c>
      <c r="G21" s="174">
        <v>38990000</v>
      </c>
      <c r="H21" s="154"/>
      <c r="M21" s="149">
        <f>IFERROR(C21-W7Q3FY26!C21,"OOS")</f>
        <v>-200000</v>
      </c>
      <c r="N21" s="147" t="str">
        <f t="shared" si="5"/>
        <v>iPad Pro M5 13” 256GB Wifi giảm 200K = 38.690K</v>
      </c>
      <c r="O21" s="175">
        <f>IFERROR(D21-W7Q3FY26!D21,"OOS")</f>
        <v>0</v>
      </c>
      <c r="P21" s="147" t="str">
        <f t="shared" si="1"/>
        <v/>
      </c>
      <c r="Q21" s="175">
        <f>IFERROR(E21-W7Q3FY26!E21,"OOS")</f>
        <v>0</v>
      </c>
      <c r="R21" s="147" t="str">
        <f t="shared" si="2"/>
        <v/>
      </c>
      <c r="S21" s="175">
        <f>IFERROR(F21-W7Q3FY26!F21,"OOS")</f>
        <v>0</v>
      </c>
      <c r="T21" s="147" t="str">
        <f t="shared" si="6"/>
        <v/>
      </c>
      <c r="U21" s="175">
        <f>IFERROR(G21-W7Q3FY26!G21,"OOS")</f>
        <v>0</v>
      </c>
      <c r="V21" s="147" t="str">
        <f t="shared" si="7"/>
        <v/>
      </c>
    </row>
    <row r="22" spans="1:22" x14ac:dyDescent="0.2">
      <c r="A22" t="s">
        <v>153</v>
      </c>
      <c r="B22" s="39"/>
      <c r="C22" s="182">
        <v>6790000</v>
      </c>
      <c r="D22" s="182">
        <v>6790000</v>
      </c>
      <c r="E22" s="186">
        <v>6490000</v>
      </c>
      <c r="F22" s="178">
        <v>6790000</v>
      </c>
      <c r="G22" s="174">
        <v>6590000</v>
      </c>
      <c r="H22" s="154"/>
      <c r="M22" s="149">
        <f>IFERROR(C22-W7Q3FY26!C22,"OOS")</f>
        <v>0</v>
      </c>
      <c r="N22" s="147" t="str">
        <f t="shared" si="5"/>
        <v/>
      </c>
      <c r="O22" s="175">
        <f>IFERROR(D22-W7Q3FY26!D22,"OOS")</f>
        <v>0</v>
      </c>
      <c r="P22" s="147" t="str">
        <f t="shared" si="1"/>
        <v/>
      </c>
      <c r="Q22" s="175">
        <f>IFERROR(E22-W7Q3FY26!E22,"OOS")</f>
        <v>0</v>
      </c>
      <c r="R22" s="147" t="str">
        <f t="shared" si="2"/>
        <v/>
      </c>
      <c r="S22" s="175">
        <f>IFERROR(F22-W7Q3FY26!F22,"OOS")</f>
        <v>0</v>
      </c>
      <c r="T22" s="147" t="str">
        <f t="shared" si="6"/>
        <v/>
      </c>
      <c r="U22" s="175">
        <f>IFERROR(G22-W7Q3FY26!G22,"OOS")</f>
        <v>0</v>
      </c>
      <c r="V22" s="147" t="str">
        <f t="shared" si="7"/>
        <v/>
      </c>
    </row>
    <row r="23" spans="1:22" x14ac:dyDescent="0.2">
      <c r="A23" t="s">
        <v>154</v>
      </c>
      <c r="B23" s="39"/>
      <c r="C23" s="182">
        <v>8390000</v>
      </c>
      <c r="D23" s="182">
        <v>8290000</v>
      </c>
      <c r="E23" s="176">
        <v>7990000</v>
      </c>
      <c r="F23" s="178">
        <v>8390000</v>
      </c>
      <c r="G23" s="174">
        <v>7990000</v>
      </c>
      <c r="H23" s="154"/>
      <c r="M23" s="149">
        <f>IFERROR(C23-W7Q3FY26!C23,"OOS")</f>
        <v>0</v>
      </c>
      <c r="N23" s="147" t="str">
        <f t="shared" si="5"/>
        <v/>
      </c>
      <c r="O23" s="175">
        <f>IFERROR(D23-W7Q3FY26!D23,"OOS")</f>
        <v>0</v>
      </c>
      <c r="P23" s="147" t="str">
        <f t="shared" si="1"/>
        <v/>
      </c>
      <c r="Q23" s="175">
        <f>IFERROR(E23-W7Q3FY26!E23,"OOS")</f>
        <v>0</v>
      </c>
      <c r="R23" s="147" t="str">
        <f t="shared" si="2"/>
        <v/>
      </c>
      <c r="S23" s="175">
        <f>IFERROR(F23-W7Q3FY26!F23,"OOS")</f>
        <v>0</v>
      </c>
      <c r="T23" s="147" t="str">
        <f t="shared" si="6"/>
        <v/>
      </c>
      <c r="U23" s="175">
        <f>IFERROR(G23-W7Q3FY26!G23,"OOS")</f>
        <v>0</v>
      </c>
      <c r="V23" s="147" t="str">
        <f t="shared" si="7"/>
        <v/>
      </c>
    </row>
    <row r="24" spans="1:22" x14ac:dyDescent="0.2">
      <c r="A24" t="s">
        <v>155</v>
      </c>
      <c r="B24" s="39"/>
      <c r="C24" s="182">
        <v>7690000</v>
      </c>
      <c r="D24" s="182">
        <v>7690000</v>
      </c>
      <c r="E24" s="186">
        <v>7390000</v>
      </c>
      <c r="F24" s="178">
        <v>7690000</v>
      </c>
      <c r="G24" s="190">
        <v>7390000</v>
      </c>
      <c r="H24" s="154"/>
      <c r="M24" s="149">
        <f>IFERROR(C24-W7Q3FY26!C24,"OOS")</f>
        <v>0</v>
      </c>
      <c r="N24" s="147" t="str">
        <f t="shared" si="5"/>
        <v/>
      </c>
      <c r="O24" s="175">
        <f>IFERROR(D24-W7Q3FY26!D24,"OOS")</f>
        <v>0</v>
      </c>
      <c r="P24" s="147" t="str">
        <f t="shared" si="1"/>
        <v/>
      </c>
      <c r="Q24" s="175">
        <f>IFERROR(E24-W7Q3FY26!E24,"OOS")</f>
        <v>0</v>
      </c>
      <c r="R24" s="147" t="str">
        <f t="shared" si="2"/>
        <v/>
      </c>
      <c r="S24" s="175">
        <f>IFERROR(F24-W7Q3FY26!F24,"OOS")</f>
        <v>0</v>
      </c>
      <c r="T24" s="147" t="str">
        <f t="shared" si="6"/>
        <v/>
      </c>
      <c r="U24" s="175">
        <f>IFERROR(G24-W7Q3FY26!G24,"OOS")</f>
        <v>0</v>
      </c>
      <c r="V24" s="147" t="str">
        <f t="shared" si="7"/>
        <v/>
      </c>
    </row>
    <row r="25" spans="1:22" x14ac:dyDescent="0.2">
      <c r="A25" t="s">
        <v>156</v>
      </c>
      <c r="B25" s="39"/>
      <c r="C25" s="182">
        <v>9190000</v>
      </c>
      <c r="D25" s="182">
        <v>9190000</v>
      </c>
      <c r="E25" s="186">
        <v>8990000</v>
      </c>
      <c r="F25" s="179">
        <v>9190000</v>
      </c>
      <c r="G25" s="174">
        <v>8790000</v>
      </c>
      <c r="H25" s="154"/>
      <c r="M25" s="149">
        <f>IFERROR(C25-W7Q3FY26!C25,"OOS")</f>
        <v>0</v>
      </c>
      <c r="N25" s="147" t="str">
        <f t="shared" si="5"/>
        <v/>
      </c>
      <c r="O25" s="175">
        <f>IFERROR(D25-W7Q3FY26!D25,"OOS")</f>
        <v>0</v>
      </c>
      <c r="P25" s="147" t="str">
        <f t="shared" si="1"/>
        <v/>
      </c>
      <c r="Q25" s="175">
        <f>IFERROR(E25-W7Q3FY26!E25,"OOS")</f>
        <v>0</v>
      </c>
      <c r="R25" s="147" t="str">
        <f t="shared" si="2"/>
        <v/>
      </c>
      <c r="S25" s="175">
        <f>IFERROR(F25-W7Q3FY26!F25,"OOS")</f>
        <v>0</v>
      </c>
      <c r="T25" s="147" t="str">
        <f t="shared" si="6"/>
        <v/>
      </c>
      <c r="U25" s="175">
        <f>IFERROR(G25-W7Q3FY26!G25,"OOS")</f>
        <v>0</v>
      </c>
      <c r="V25" s="147" t="str">
        <f t="shared" si="7"/>
        <v/>
      </c>
    </row>
    <row r="26" spans="1:22" x14ac:dyDescent="0.2">
      <c r="A26" t="s">
        <v>157</v>
      </c>
      <c r="B26" s="39"/>
      <c r="C26" s="182">
        <v>11190000</v>
      </c>
      <c r="D26" s="187">
        <v>11190000</v>
      </c>
      <c r="E26" s="186">
        <v>10690000</v>
      </c>
      <c r="F26" s="178">
        <v>11190000</v>
      </c>
      <c r="G26" s="174">
        <v>10890000</v>
      </c>
      <c r="H26" s="154"/>
      <c r="M26" s="149">
        <f>IFERROR(C26-W7Q3FY26!C26,"OOS")</f>
        <v>0</v>
      </c>
      <c r="N26" s="147" t="str">
        <f t="shared" si="5"/>
        <v/>
      </c>
      <c r="O26" s="175">
        <f>IFERROR(D26-W7Q3FY26!D26,"OOS")</f>
        <v>-800000</v>
      </c>
      <c r="P26" s="147" t="str">
        <f t="shared" si="1"/>
        <v>AW S11 (42mm GPS) giảm 800K = 11.190K</v>
      </c>
      <c r="Q26" s="175">
        <f>IFERROR(E26-W7Q3FY26!E26,"OOS")</f>
        <v>0</v>
      </c>
      <c r="R26" s="147" t="str">
        <f t="shared" si="2"/>
        <v/>
      </c>
      <c r="S26" s="175">
        <f>IFERROR(F26-W7Q3FY26!F26,"OOS")</f>
        <v>0</v>
      </c>
      <c r="T26" s="147" t="str">
        <f t="shared" si="6"/>
        <v/>
      </c>
      <c r="U26" s="175">
        <f>IFERROR(G26-W7Q3FY26!G26,"OOS")</f>
        <v>0</v>
      </c>
      <c r="V26" s="147" t="str">
        <f t="shared" si="7"/>
        <v/>
      </c>
    </row>
    <row r="27" spans="1:22" x14ac:dyDescent="0.2">
      <c r="A27" t="s">
        <v>158</v>
      </c>
      <c r="B27" s="39"/>
      <c r="C27" s="182" t="s">
        <v>31</v>
      </c>
      <c r="D27" s="182">
        <v>14090000</v>
      </c>
      <c r="E27" s="186">
        <v>13990000</v>
      </c>
      <c r="F27" s="178">
        <v>13990000</v>
      </c>
      <c r="G27" s="174">
        <v>13990000</v>
      </c>
      <c r="H27" s="154"/>
      <c r="M27" s="149" t="str">
        <f>IFERROR(C27-W7Q3FY26!C27,"OOS")</f>
        <v>OOS</v>
      </c>
      <c r="N27" s="147" t="e">
        <f t="shared" si="5"/>
        <v>#VALUE!</v>
      </c>
      <c r="O27" s="175">
        <f>IFERROR(D27-W7Q3FY26!D27,"OOS")</f>
        <v>0</v>
      </c>
      <c r="P27" s="147" t="str">
        <f t="shared" si="1"/>
        <v/>
      </c>
      <c r="Q27" s="175">
        <f>IFERROR(E27-W7Q3FY26!E27,"OOS")</f>
        <v>0</v>
      </c>
      <c r="R27" s="147" t="str">
        <f t="shared" si="2"/>
        <v/>
      </c>
      <c r="S27" s="175">
        <f>IFERROR(F27-W7Q3FY26!F27,"OOS")</f>
        <v>0</v>
      </c>
      <c r="T27" s="147" t="str">
        <f>IF(S27=0,"",$A27 &amp; IF(S27&gt;0," tăng "," giảm ") &amp; TEXT(ABS(S27)/1000,"0") &amp; "K = " &amp; TEXT(F27/1000,"#.##0") &amp; "K")</f>
        <v/>
      </c>
      <c r="U27" s="175">
        <f>IFERROR(G27-W7Q3FY26!G27,"OOS")</f>
        <v>0</v>
      </c>
      <c r="V27" s="147" t="str">
        <f t="shared" si="7"/>
        <v/>
      </c>
    </row>
    <row r="28" spans="1:22" x14ac:dyDescent="0.2">
      <c r="A28" t="s">
        <v>159</v>
      </c>
      <c r="B28" s="39"/>
      <c r="C28" s="182">
        <v>11990000</v>
      </c>
      <c r="D28" s="182">
        <v>11990000</v>
      </c>
      <c r="E28" s="186">
        <v>11490000</v>
      </c>
      <c r="F28" s="178">
        <v>11990000</v>
      </c>
      <c r="G28" s="174">
        <v>11990000</v>
      </c>
      <c r="H28" s="154"/>
      <c r="M28" s="149">
        <f>IFERROR(C28-W7Q3FY26!C28,"OOS")</f>
        <v>0</v>
      </c>
      <c r="N28" s="147" t="str">
        <f t="shared" si="5"/>
        <v/>
      </c>
      <c r="O28" s="175">
        <f>IFERROR(D28-W7Q3FY26!D28,"OOS")</f>
        <v>0</v>
      </c>
      <c r="P28" s="147" t="str">
        <f t="shared" si="1"/>
        <v/>
      </c>
      <c r="Q28" s="175">
        <f>IFERROR(E28-W7Q3FY26!E28,"OOS")</f>
        <v>0</v>
      </c>
      <c r="R28" s="147" t="str">
        <f t="shared" si="2"/>
        <v/>
      </c>
      <c r="S28" s="175">
        <f>IFERROR(F28-W7Q3FY26!F28,"OOS")</f>
        <v>0</v>
      </c>
      <c r="T28" s="147" t="str">
        <f>IF(S28=0,"",$A28 &amp; IF(S28&gt;0," tăng "," giảm ") &amp; TEXT(ABS(S28)/1000,"0") &amp; "K = " &amp; TEXT(F28/1000,"#.##0") &amp; "K")</f>
        <v/>
      </c>
      <c r="U28" s="175">
        <f>IFERROR(G28-W7Q3FY26!G28,"OOS")</f>
        <v>0</v>
      </c>
      <c r="V28" s="147" t="str">
        <f t="shared" si="7"/>
        <v/>
      </c>
    </row>
    <row r="29" spans="1:22" x14ac:dyDescent="0.2">
      <c r="A29" t="s">
        <v>160</v>
      </c>
      <c r="B29" s="39"/>
      <c r="C29" s="182">
        <v>14990000</v>
      </c>
      <c r="D29" s="182">
        <v>14990000</v>
      </c>
      <c r="E29" s="186">
        <v>14490000</v>
      </c>
      <c r="F29" s="178">
        <v>14990000</v>
      </c>
      <c r="G29" s="174">
        <v>14990000</v>
      </c>
      <c r="H29" s="154"/>
      <c r="M29" s="149">
        <f>IFERROR(C29-W7Q3FY26!C29,"OOS")</f>
        <v>0</v>
      </c>
      <c r="N29" s="147" t="str">
        <f t="shared" si="5"/>
        <v/>
      </c>
      <c r="O29" s="175">
        <f>IFERROR(D29-W7Q3FY26!D29,"OOS")</f>
        <v>0</v>
      </c>
      <c r="P29" s="147" t="str">
        <f t="shared" si="1"/>
        <v/>
      </c>
      <c r="Q29" s="175">
        <f>IFERROR(E29-W7Q3FY26!E29,"OOS")</f>
        <v>0</v>
      </c>
      <c r="R29" s="147" t="str">
        <f t="shared" si="2"/>
        <v/>
      </c>
      <c r="S29" s="175">
        <f>IFERROR(F29-W7Q3FY26!F29,"OOS")</f>
        <v>0</v>
      </c>
      <c r="T29" s="147" t="str">
        <f t="shared" si="6"/>
        <v/>
      </c>
      <c r="U29" s="175">
        <f>IFERROR(G29-W7Q3FY26!G29,"OOS")</f>
        <v>0</v>
      </c>
      <c r="V29" s="147" t="str">
        <f t="shared" si="7"/>
        <v/>
      </c>
    </row>
    <row r="30" spans="1:22" ht="16" customHeight="1" x14ac:dyDescent="0.2">
      <c r="A30" t="s">
        <v>161</v>
      </c>
      <c r="B30" s="39"/>
      <c r="C30" s="182">
        <v>23490000</v>
      </c>
      <c r="D30" s="182">
        <v>22990000</v>
      </c>
      <c r="E30" s="186">
        <v>22490000</v>
      </c>
      <c r="F30" s="178">
        <v>22990000</v>
      </c>
      <c r="G30" s="174">
        <v>22990000</v>
      </c>
      <c r="H30" s="154"/>
      <c r="M30" s="149">
        <f>IFERROR(C30-W7Q3FY26!C30,"OOS")</f>
        <v>0</v>
      </c>
      <c r="N30" s="147" t="str">
        <f t="shared" si="5"/>
        <v/>
      </c>
      <c r="O30" s="175">
        <f>IFERROR(D30-W7Q3FY26!D30,"OOS")</f>
        <v>0</v>
      </c>
      <c r="P30" s="147" t="str">
        <f t="shared" si="1"/>
        <v/>
      </c>
      <c r="Q30" s="175">
        <f>IFERROR(E30-W7Q3FY26!E30,"OOS")</f>
        <v>0</v>
      </c>
      <c r="R30" s="147" t="str">
        <f t="shared" si="2"/>
        <v/>
      </c>
      <c r="S30" s="175">
        <f>IFERROR(F30-W7Q3FY26!F30,"OOS")</f>
        <v>0</v>
      </c>
      <c r="T30" s="147" t="str">
        <f t="shared" si="6"/>
        <v/>
      </c>
      <c r="U30" s="175">
        <f>IFERROR(G30-W7Q3FY26!G30,"OOS")</f>
        <v>0</v>
      </c>
      <c r="V30" s="147" t="str">
        <f t="shared" si="7"/>
        <v/>
      </c>
    </row>
    <row r="31" spans="1:22" ht="16" customHeight="1" x14ac:dyDescent="0.2">
      <c r="A31" t="s">
        <v>120</v>
      </c>
      <c r="B31" s="39"/>
      <c r="C31" s="187">
        <v>5190000</v>
      </c>
      <c r="D31" s="187">
        <v>4990000</v>
      </c>
      <c r="E31" s="176" t="s">
        <v>31</v>
      </c>
      <c r="F31" s="178">
        <v>4990000</v>
      </c>
      <c r="G31" s="174">
        <v>5590000</v>
      </c>
      <c r="H31" s="154"/>
      <c r="M31" s="149" t="str">
        <f>IFERROR(C31-W7Q3FY26!C31,"OOS")</f>
        <v>OOS</v>
      </c>
      <c r="N31" s="147" t="e">
        <f t="shared" si="5"/>
        <v>#VALUE!</v>
      </c>
      <c r="O31" s="175" t="str">
        <f>IFERROR(D31-W7Q3FY26!D31,"OOS")</f>
        <v>OOS</v>
      </c>
      <c r="P31" s="147" t="e">
        <f t="shared" si="1"/>
        <v>#VALUE!</v>
      </c>
      <c r="Q31" s="175" t="str">
        <f>IFERROR(E31-W7Q3FY26!E31,"OOS")</f>
        <v>OOS</v>
      </c>
      <c r="R31" s="147" t="e">
        <f t="shared" si="2"/>
        <v>#VALUE!</v>
      </c>
      <c r="S31" s="175">
        <f>IFERROR(F31-W7Q3FY26!F31,"OOS")</f>
        <v>0</v>
      </c>
      <c r="T31" s="147" t="str">
        <f t="shared" si="6"/>
        <v/>
      </c>
      <c r="U31" s="175">
        <f>IFERROR(G31-W7Q3FY26!G31,"OOS")</f>
        <v>0</v>
      </c>
      <c r="V31" s="147" t="str">
        <f t="shared" si="7"/>
        <v/>
      </c>
    </row>
    <row r="32" spans="1:22" x14ac:dyDescent="0.2">
      <c r="A32" t="s">
        <v>162</v>
      </c>
      <c r="B32" s="39"/>
      <c r="C32" s="182">
        <v>4590000</v>
      </c>
      <c r="D32" s="182">
        <v>4590000</v>
      </c>
      <c r="E32" s="176">
        <v>4490000</v>
      </c>
      <c r="F32" s="178">
        <v>4590000</v>
      </c>
      <c r="G32" s="174">
        <v>4450000</v>
      </c>
      <c r="H32" s="154"/>
      <c r="M32" s="149">
        <f>IFERROR(C32-W7Q3FY26!C32,"OOS")</f>
        <v>0</v>
      </c>
      <c r="N32" s="147" t="str">
        <f t="shared" si="5"/>
        <v/>
      </c>
      <c r="O32" s="175">
        <f>IFERROR(D32-W7Q3FY26!D32,"OOS")</f>
        <v>0</v>
      </c>
      <c r="P32" s="147" t="str">
        <f t="shared" si="1"/>
        <v/>
      </c>
      <c r="Q32" s="175">
        <f>IFERROR(E32-W7Q3FY26!E32,"OOS")</f>
        <v>0</v>
      </c>
      <c r="R32" s="147" t="str">
        <f t="shared" si="2"/>
        <v/>
      </c>
      <c r="S32" s="175">
        <f>IFERROR(F32-W7Q3FY26!F32,"OOS")</f>
        <v>0</v>
      </c>
      <c r="T32" s="147" t="str">
        <f t="shared" si="6"/>
        <v/>
      </c>
      <c r="U32" s="175">
        <f>IFERROR(G32-W7Q3FY26!G32,"OOS")</f>
        <v>0</v>
      </c>
      <c r="V32" s="147" t="str">
        <f t="shared" si="7"/>
        <v/>
      </c>
    </row>
    <row r="33" spans="1:22" x14ac:dyDescent="0.2">
      <c r="A33" t="s">
        <v>163</v>
      </c>
      <c r="B33" s="39"/>
      <c r="C33" s="182">
        <v>3490000</v>
      </c>
      <c r="D33" s="182">
        <v>3490000</v>
      </c>
      <c r="E33" s="176">
        <v>3390000</v>
      </c>
      <c r="F33" s="179">
        <v>3590000</v>
      </c>
      <c r="G33" s="181">
        <v>3090000</v>
      </c>
      <c r="H33" s="154"/>
      <c r="M33" s="149">
        <f>IFERROR(C33-W7Q3FY26!C33,"OOS")</f>
        <v>0</v>
      </c>
      <c r="N33" s="147" t="str">
        <f t="shared" si="5"/>
        <v/>
      </c>
      <c r="O33" s="175">
        <f>IFERROR(D33-W7Q3FY26!D33,"OOS")</f>
        <v>0</v>
      </c>
      <c r="P33" s="147" t="str">
        <f t="shared" si="1"/>
        <v/>
      </c>
      <c r="Q33" s="175">
        <f>IFERROR(E33-W7Q3FY26!E33,"OOS")</f>
        <v>0</v>
      </c>
      <c r="R33" s="147" t="str">
        <f t="shared" si="2"/>
        <v/>
      </c>
      <c r="S33" s="175">
        <f>IFERROR(F33-W7Q3FY26!F33,"OOS")</f>
        <v>0</v>
      </c>
      <c r="T33" s="147" t="str">
        <f t="shared" si="6"/>
        <v/>
      </c>
      <c r="U33" s="175">
        <f>IFERROR(G33-W7Q3FY26!G33,"OOS")</f>
        <v>-100000</v>
      </c>
      <c r="V33" s="147" t="str">
        <f t="shared" si="7"/>
        <v>AirPods 4 with charging case giảm 100K = 3.090K</v>
      </c>
    </row>
    <row r="34" spans="1:22" x14ac:dyDescent="0.2">
      <c r="A34" t="s">
        <v>164</v>
      </c>
      <c r="B34" s="39"/>
      <c r="C34" s="182">
        <v>6590000</v>
      </c>
      <c r="D34" s="182">
        <v>6590000</v>
      </c>
      <c r="E34" s="172">
        <v>6190000</v>
      </c>
      <c r="F34" s="178">
        <v>6490000</v>
      </c>
      <c r="G34" s="181">
        <v>6190000</v>
      </c>
      <c r="H34" s="154"/>
      <c r="M34" s="149">
        <f>IFERROR(C34-W7Q3FY26!C34,"OOS")</f>
        <v>0</v>
      </c>
      <c r="N34" s="147" t="str">
        <f t="shared" si="5"/>
        <v/>
      </c>
      <c r="O34" s="175">
        <f>IFERROR(D34-W7Q3FY26!D34,"OOS")</f>
        <v>0</v>
      </c>
      <c r="P34" s="147" t="str">
        <f t="shared" si="1"/>
        <v/>
      </c>
      <c r="Q34" s="175">
        <f>IFERROR(E34-W7Q3FY26!E34,"OOS")</f>
        <v>0</v>
      </c>
      <c r="R34" s="147" t="str">
        <f t="shared" si="2"/>
        <v/>
      </c>
      <c r="S34" s="175">
        <f>IFERROR(F34-W7Q3FY26!F34,"OOS")</f>
        <v>0</v>
      </c>
      <c r="T34" s="147" t="str">
        <f t="shared" si="6"/>
        <v/>
      </c>
      <c r="U34" s="175">
        <f>IFERROR(G34-W7Q3FY26!G34,"OOS")</f>
        <v>-100000</v>
      </c>
      <c r="V34" s="147" t="str">
        <f t="shared" si="7"/>
        <v>AirPods Pro 3 giảm 100K = 6.190K</v>
      </c>
    </row>
    <row r="35" spans="1:22" x14ac:dyDescent="0.2">
      <c r="A35" t="s">
        <v>259</v>
      </c>
      <c r="B35" s="39"/>
      <c r="C35" s="182">
        <v>29490000</v>
      </c>
      <c r="D35" s="182">
        <v>29490000</v>
      </c>
      <c r="E35" s="174"/>
      <c r="F35" s="174">
        <v>29490000</v>
      </c>
      <c r="G35" s="174">
        <v>29290000</v>
      </c>
      <c r="H35" s="154"/>
      <c r="M35" s="149">
        <f>IFERROR(C35-W7Q3FY26!C35,"OOS")</f>
        <v>0</v>
      </c>
      <c r="N35" s="147" t="str">
        <f t="shared" si="5"/>
        <v/>
      </c>
      <c r="O35" s="175">
        <f>IFERROR(D35-W7Q3FY26!D35,"OOS")</f>
        <v>0</v>
      </c>
      <c r="P35" s="147" t="str">
        <f t="shared" si="1"/>
        <v/>
      </c>
      <c r="Q35" s="175">
        <f>IFERROR(E35-W7Q3FY26!E35,"OOS")</f>
        <v>0</v>
      </c>
      <c r="R35" s="147" t="str">
        <f t="shared" si="2"/>
        <v/>
      </c>
      <c r="S35" s="175">
        <f>IFERROR(F35-W7Q3FY26!F35,"OOS")</f>
        <v>0</v>
      </c>
      <c r="T35" s="147" t="str">
        <f t="shared" si="6"/>
        <v/>
      </c>
      <c r="U35" s="175">
        <f>IFERROR(G35-W7Q3FY26!G35,"OOS")</f>
        <v>0</v>
      </c>
      <c r="V35" s="147" t="str">
        <f t="shared" si="7"/>
        <v/>
      </c>
    </row>
    <row r="36" spans="1:22" ht="16" customHeight="1" x14ac:dyDescent="0.2">
      <c r="A36" t="s">
        <v>260</v>
      </c>
      <c r="B36" s="39"/>
      <c r="C36" s="182">
        <v>15990000</v>
      </c>
      <c r="D36" s="182">
        <v>15990000</v>
      </c>
      <c r="E36" s="174"/>
      <c r="F36" s="174">
        <v>15990000</v>
      </c>
      <c r="G36" s="181">
        <v>15990000</v>
      </c>
      <c r="H36" s="154"/>
      <c r="M36" s="149">
        <f>IFERROR(C36-W7Q3FY26!C36,"OOS")</f>
        <v>0</v>
      </c>
      <c r="N36" s="147" t="str">
        <f t="shared" si="5"/>
        <v/>
      </c>
      <c r="O36" s="175">
        <f>IFERROR(D36-W7Q3FY26!D36,"OOS")</f>
        <v>0</v>
      </c>
      <c r="P36" s="147" t="str">
        <f t="shared" si="1"/>
        <v/>
      </c>
      <c r="Q36" s="175">
        <f>IFERROR(E36-W7Q3FY26!E36,"OOS")</f>
        <v>0</v>
      </c>
      <c r="R36" s="147" t="str">
        <f t="shared" si="2"/>
        <v/>
      </c>
      <c r="S36" s="175">
        <f>IFERROR(F36-W7Q3FY26!F36,"OOS")</f>
        <v>0</v>
      </c>
      <c r="T36" s="147" t="str">
        <f t="shared" si="6"/>
        <v/>
      </c>
      <c r="U36" s="175">
        <f>IFERROR(G36-W7Q3FY26!G36,"OOS")</f>
        <v>100000</v>
      </c>
      <c r="V36" s="147" t="str">
        <f t="shared" si="7"/>
        <v>MacBook NEO A18 Pro ( 8/256GB) tăng 100K = 15.990K</v>
      </c>
    </row>
    <row r="37" spans="1:22" ht="16" customHeight="1" x14ac:dyDescent="0.2">
      <c r="A37" t="s">
        <v>166</v>
      </c>
      <c r="B37" s="39"/>
      <c r="C37" s="182">
        <v>25890000</v>
      </c>
      <c r="D37" s="182" t="s">
        <v>31</v>
      </c>
      <c r="E37" s="174"/>
      <c r="F37" s="178">
        <v>25890000</v>
      </c>
      <c r="G37" s="174">
        <v>24590000</v>
      </c>
      <c r="H37" s="154"/>
      <c r="J37" t="s">
        <v>261</v>
      </c>
      <c r="M37" s="149">
        <f>IFERROR(C37-W7Q3FY26!C37,"OOS")</f>
        <v>0</v>
      </c>
      <c r="N37" s="147" t="str">
        <f t="shared" si="5"/>
        <v/>
      </c>
      <c r="O37" s="175" t="str">
        <f>IFERROR(D37-W7Q3FY26!D37,"OOS")</f>
        <v>OOS</v>
      </c>
      <c r="P37" s="147" t="e">
        <f t="shared" si="1"/>
        <v>#VALUE!</v>
      </c>
      <c r="Q37" s="175">
        <f>IFERROR(E37-W7Q3FY26!E37,"OOS")</f>
        <v>0</v>
      </c>
      <c r="R37" s="147" t="str">
        <f t="shared" si="2"/>
        <v/>
      </c>
      <c r="S37" s="175">
        <f>IFERROR(F37-W7Q3FY26!F37,"OOS")</f>
        <v>0</v>
      </c>
      <c r="T37" s="147" t="str">
        <f t="shared" si="6"/>
        <v/>
      </c>
      <c r="U37" s="175">
        <f>IFERROR(G37-W7Q3FY26!G37,"OOS")</f>
        <v>0</v>
      </c>
      <c r="V37" s="147" t="str">
        <f t="shared" si="7"/>
        <v/>
      </c>
    </row>
    <row r="38" spans="1:22" ht="16" customHeight="1" x14ac:dyDescent="0.2">
      <c r="A38" t="s">
        <v>267</v>
      </c>
      <c r="B38" s="39"/>
      <c r="C38" s="182"/>
      <c r="D38" s="182"/>
      <c r="E38" s="174"/>
      <c r="F38" s="178"/>
      <c r="G38" s="174"/>
      <c r="H38" s="154"/>
      <c r="M38" s="149" t="str">
        <f>IFERROR(C38-W7Q3FY26!C38,"OOS")</f>
        <v>OOS</v>
      </c>
      <c r="N38" s="147" t="e">
        <f t="shared" si="5"/>
        <v>#VALUE!</v>
      </c>
      <c r="O38" s="175" t="str">
        <f>IFERROR(D38-W7Q3FY26!D38,"OOS")</f>
        <v>OOS</v>
      </c>
      <c r="P38" s="147" t="e">
        <f t="shared" si="1"/>
        <v>#VALUE!</v>
      </c>
      <c r="Q38" s="175">
        <f>IFERROR(E38-W7Q3FY26!E38,"OOS")</f>
        <v>0</v>
      </c>
      <c r="R38" s="147" t="str">
        <f t="shared" si="2"/>
        <v/>
      </c>
      <c r="S38" s="175">
        <f>IFERROR(F38-W7Q3FY26!F38,"OOS")</f>
        <v>-29990000</v>
      </c>
      <c r="T38" s="147" t="str">
        <f t="shared" si="6"/>
        <v>MacBook Air 15" M5 16/512GB giảm 29990K = 0K</v>
      </c>
      <c r="U38" s="175" t="str">
        <f>IFERROR(G38-W7Q3FY26!G38,"OOS")</f>
        <v>OOS</v>
      </c>
      <c r="V38" s="147" t="e">
        <f t="shared" si="7"/>
        <v>#VALUE!</v>
      </c>
    </row>
    <row r="39" spans="1:22" ht="16" customHeight="1" x14ac:dyDescent="0.2">
      <c r="A39" t="s">
        <v>169</v>
      </c>
      <c r="B39" s="39"/>
      <c r="C39" s="182">
        <v>41490000</v>
      </c>
      <c r="D39" s="187">
        <v>44490000</v>
      </c>
      <c r="E39" s="174"/>
      <c r="F39" s="178">
        <v>41490000</v>
      </c>
      <c r="G39" s="174">
        <v>41490000</v>
      </c>
      <c r="H39" s="154"/>
      <c r="M39" s="149">
        <f>IFERROR(C39-W7Q3FY26!C39,"OOS")</f>
        <v>0</v>
      </c>
      <c r="N39" s="147" t="str">
        <f t="shared" si="5"/>
        <v/>
      </c>
      <c r="O39" s="175">
        <f>IFERROR(D39-W7Q3FY26!D39,"OOS")</f>
        <v>3000000</v>
      </c>
      <c r="P39" s="147" t="str">
        <f t="shared" si="1"/>
        <v>MacBook Pro 14" M5 16/512GB tăng 3000K = 44.490K</v>
      </c>
      <c r="Q39" s="175">
        <f>IFERROR(E39-W7Q3FY26!E39,"OOS")</f>
        <v>0</v>
      </c>
      <c r="R39" s="147" t="str">
        <f t="shared" si="2"/>
        <v/>
      </c>
      <c r="S39" s="175">
        <f>IFERROR(F39-W7Q3FY26!F39,"OOS")</f>
        <v>0</v>
      </c>
      <c r="T39" s="147" t="str">
        <f t="shared" si="6"/>
        <v/>
      </c>
      <c r="U39" s="175">
        <f>IFERROR(G39-W7Q3FY26!G39,"OOS")</f>
        <v>0</v>
      </c>
      <c r="V39" s="147" t="str">
        <f t="shared" si="7"/>
        <v/>
      </c>
    </row>
    <row r="40" spans="1:22" ht="16" customHeight="1" x14ac:dyDescent="0.2">
      <c r="A40" t="s">
        <v>265</v>
      </c>
      <c r="B40" s="39"/>
      <c r="C40" s="182" t="s">
        <v>31</v>
      </c>
      <c r="D40" s="187">
        <v>72490000</v>
      </c>
      <c r="E40" s="174"/>
      <c r="F40" s="179">
        <v>72490000</v>
      </c>
      <c r="G40" s="174">
        <v>72990000</v>
      </c>
      <c r="H40" s="154"/>
      <c r="M40" s="149" t="str">
        <f>IFERROR(C40-W7Q3FY26!C40,"OOS")</f>
        <v>OOS</v>
      </c>
      <c r="N40" s="147" t="e">
        <f t="shared" si="5"/>
        <v>#VALUE!</v>
      </c>
      <c r="O40" s="175">
        <f>IFERROR(D40-W7Q3FY26!D40,"OOS")</f>
        <v>8500000</v>
      </c>
      <c r="P40" s="147" t="str">
        <f t="shared" si="1"/>
        <v>MacBook Pro 16" M5 Pro 24/1TB tăng 8500K = 72.490K</v>
      </c>
      <c r="Q40" s="175">
        <f>IFERROR(E40-W7Q3FY26!E40,"OOS")</f>
        <v>0</v>
      </c>
      <c r="R40" s="147" t="str">
        <f t="shared" si="2"/>
        <v/>
      </c>
      <c r="S40" s="175">
        <f>IFERROR(F40-W7Q3FY26!F40,"OOS")</f>
        <v>9500000</v>
      </c>
      <c r="T40" s="147" t="str">
        <f t="shared" si="6"/>
        <v>MacBook Pro 16" M5 Pro 24/1TB tăng 9500K = 72.490K</v>
      </c>
      <c r="U40" s="175">
        <f>IFERROR(G40-W7Q3FY26!G40,"OOS")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conditionalFormatting sqref="M1:Y41">
    <cfRule type="containsText" dxfId="1" priority="1" operator="containsText" text="tăng">
      <formula>NOT(ISERROR(SEARCH("tăng",M1)))</formula>
    </cfRule>
    <cfRule type="containsText" dxfId="0" priority="2" operator="containsText" text="giảm">
      <formula>NOT(ISERROR(SEARCH("giảm",M1)))</formula>
    </cfRule>
  </conditionalFormatting>
  <pageMargins left="0.7" right="0.7" top="0.75" bottom="0.75" header="0.3" footer="0.3"/>
  <legacy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5438-D6E1-BD4D-876B-44A7867D4EB0}">
  <dimension ref="A1:V151"/>
  <sheetViews>
    <sheetView zoomScale="75" workbookViewId="0">
      <selection activeCell="D7" sqref="D7"/>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7" width="11" customWidth="1"/>
    <col min="8" max="12" width="11" hidden="1" customWidth="1"/>
    <col min="13" max="13" width="14.33203125" hidden="1" customWidth="1"/>
    <col min="14" max="14" width="42" hidden="1" customWidth="1"/>
    <col min="15" max="15" width="14.83203125" hidden="1" customWidth="1"/>
    <col min="16" max="16" width="51.5" hidden="1" customWidth="1"/>
    <col min="17" max="17" width="13.5" hidden="1" customWidth="1"/>
    <col min="18" max="18" width="46" hidden="1" customWidth="1"/>
    <col min="19" max="19" width="15.5" hidden="1" customWidth="1"/>
    <col min="20" max="20" width="42.33203125" hidden="1" customWidth="1"/>
    <col min="21" max="21" width="14.1640625" hidden="1"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0">
        <v>17390000</v>
      </c>
      <c r="E2" s="172">
        <v>17290000</v>
      </c>
      <c r="F2" s="195">
        <v>17390000</v>
      </c>
      <c r="G2" s="174">
        <v>17290000</v>
      </c>
      <c r="M2" s="149">
        <f>IFERROR(C2-[2]W8Q3FY26!C2,"OOS")</f>
        <v>0</v>
      </c>
      <c r="N2" s="147" t="str">
        <f t="shared" ref="N2:N16" si="0">IF(M2=0,"",$A2 &amp; IF(M2&gt;0," tăng "," giảm ") &amp; TEXT(ABS(M2)/1000,"0") &amp; "K = " &amp; TEXT(C2/1000,"#.##0") &amp; "K")</f>
        <v/>
      </c>
      <c r="O2" s="175">
        <f>IFERROR(D2-[2]W8Q3FY26!D2,"OOS")</f>
        <v>-100000</v>
      </c>
      <c r="P2" s="147" t="str">
        <f t="shared" ref="P2:P40" si="1">IF(O2=0,"",$A2 &amp; IF(O2&gt;0," tăng "," giảm ") &amp; TEXT(ABS(O2)/1000,"0") &amp; "K = " &amp; TEXT(D2/1000,"#.##0") &amp; "K")</f>
        <v>iPhone 17e 256GB giảm 100K = 17390.0K</v>
      </c>
      <c r="Q2" s="175">
        <f>IFERROR(E2-[2]W8Q3FY26!E2,"OOS")</f>
        <v>0</v>
      </c>
      <c r="R2" s="147" t="str">
        <f t="shared" ref="R2:R40" si="2">IF(Q2=0,"",$A2 &amp; IF(Q2&gt;0," tăng "," giảm ") &amp; TEXT(ABS(Q2)/1000,"0") &amp; "K = " &amp; TEXT(E2/1000,"#.##0") &amp; "K")</f>
        <v/>
      </c>
      <c r="S2" s="175">
        <f>IFERROR(F2-[2]W8Q3FY26!F2,"OOS")</f>
        <v>0</v>
      </c>
      <c r="T2" s="147" t="str">
        <f t="shared" ref="T2:T16" si="3">IF(S2=0,"",$A2 &amp; IF(S2&gt;0," tăng "," giảm ") &amp; TEXT(ABS(S2)/1000,"0") &amp; "K = " &amp; TEXT(F2/1000,"#.##0") &amp; "K")</f>
        <v/>
      </c>
      <c r="U2" s="175">
        <f>IFERROR(G2-[2]W8Q3FY26!G2,"OOS")</f>
        <v>0</v>
      </c>
      <c r="V2" s="147" t="str">
        <f t="shared" ref="V2:V18" si="4">IF(U2=0,"",$A2 &amp; IF(U2&gt;0," tăng "," giảm ") &amp; TEXT(ABS(U2)/1000,"0") &amp; "K = " &amp; TEXT(G2/1000,"#.##0") &amp; "K")</f>
        <v/>
      </c>
    </row>
    <row r="3" spans="1:22" ht="16" customHeight="1" x14ac:dyDescent="0.2">
      <c r="A3" t="s">
        <v>129</v>
      </c>
      <c r="B3" s="169"/>
      <c r="C3" s="170">
        <v>23990000</v>
      </c>
      <c r="D3" s="170">
        <v>23990000</v>
      </c>
      <c r="E3" s="176">
        <v>23290000</v>
      </c>
      <c r="F3" s="196">
        <v>23690000</v>
      </c>
      <c r="G3" s="174">
        <v>23790000</v>
      </c>
      <c r="M3" s="149">
        <f>IFERROR(C3-[2]W8Q3FY26!C3,"OOS")</f>
        <v>-500000</v>
      </c>
      <c r="N3" s="147" t="str">
        <f t="shared" si="0"/>
        <v>iPhone 17  256GB giảm 500K = 23990.0K</v>
      </c>
      <c r="O3" s="175">
        <f>IFERROR(D3-[2]W8Q3FY26!D3,"OOS")</f>
        <v>-400000</v>
      </c>
      <c r="P3" s="147" t="str">
        <f t="shared" si="1"/>
        <v>iPhone 17  256GB giảm 400K = 23990.0K</v>
      </c>
      <c r="Q3" s="175">
        <f>IFERROR(E3-[2]W8Q3FY26!E3,"OOS")</f>
        <v>0</v>
      </c>
      <c r="R3" s="147" t="str">
        <f t="shared" si="2"/>
        <v/>
      </c>
      <c r="S3" s="175">
        <f>IFERROR(F3-[2]W8Q3FY26!F3,"OOS")</f>
        <v>-700000</v>
      </c>
      <c r="T3" s="147" t="str">
        <f t="shared" si="3"/>
        <v>iPhone 17  256GB giảm 700K = 23690.0K</v>
      </c>
      <c r="U3" s="175">
        <f>IFERROR(G3-[2]W8Q3FY26!G3,"OOS")</f>
        <v>0</v>
      </c>
      <c r="V3" s="147" t="str">
        <f t="shared" si="4"/>
        <v/>
      </c>
    </row>
    <row r="4" spans="1:22" ht="16" customHeight="1" x14ac:dyDescent="0.2">
      <c r="A4" t="s">
        <v>130</v>
      </c>
      <c r="B4" s="169"/>
      <c r="C4" s="171">
        <v>22990000</v>
      </c>
      <c r="D4" s="171">
        <v>22890000</v>
      </c>
      <c r="E4" s="176">
        <v>22990000</v>
      </c>
      <c r="F4" s="178">
        <v>22890000</v>
      </c>
      <c r="G4" s="174">
        <v>22890000</v>
      </c>
      <c r="M4" s="149">
        <f>IFERROR(C4-[2]W8Q3FY26!C4,"OOS")</f>
        <v>0</v>
      </c>
      <c r="N4" s="147" t="str">
        <f t="shared" si="0"/>
        <v/>
      </c>
      <c r="O4" s="175">
        <f>IFERROR(D4-[2]W8Q3FY26!D4,"OOS")</f>
        <v>0</v>
      </c>
      <c r="P4" s="147" t="str">
        <f t="shared" si="1"/>
        <v/>
      </c>
      <c r="Q4" s="175">
        <f>IFERROR(E4-[2]W8Q3FY26!E4,"OOS")</f>
        <v>0</v>
      </c>
      <c r="R4" s="147" t="str">
        <f t="shared" si="2"/>
        <v/>
      </c>
      <c r="S4" s="175">
        <f>IFERROR(F4-[2]W8Q3FY26!F4,"OOS")</f>
        <v>0</v>
      </c>
      <c r="T4" s="147" t="str">
        <f t="shared" si="3"/>
        <v/>
      </c>
      <c r="U4" s="175">
        <f>IFERROR(G4-[2]W8Q3FY26!G4,"OOS")</f>
        <v>0</v>
      </c>
      <c r="V4" s="147" t="str">
        <f t="shared" si="4"/>
        <v/>
      </c>
    </row>
    <row r="5" spans="1:22" ht="16" customHeight="1" x14ac:dyDescent="0.2">
      <c r="A5" t="s">
        <v>131</v>
      </c>
      <c r="B5" s="169"/>
      <c r="C5" s="170">
        <v>33890000</v>
      </c>
      <c r="D5" s="170">
        <v>33790000</v>
      </c>
      <c r="E5" s="176">
        <v>32690000</v>
      </c>
      <c r="F5" s="179">
        <v>33790000</v>
      </c>
      <c r="G5" s="181">
        <v>33690000</v>
      </c>
      <c r="M5" s="149">
        <f>IFERROR(C5-[2]W8Q3FY26!C5,"OOS")</f>
        <v>-200000</v>
      </c>
      <c r="N5" s="147" t="str">
        <f t="shared" si="0"/>
        <v>iPhone 17 Pro 256GB giảm 200K = 33890.0K</v>
      </c>
      <c r="O5" s="175">
        <f>IFERROR(D5-[2]W8Q3FY26!D5,"OOS")</f>
        <v>-200000</v>
      </c>
      <c r="P5" s="147" t="str">
        <f t="shared" si="1"/>
        <v>iPhone 17 Pro 256GB giảm 200K = 33790.0K</v>
      </c>
      <c r="Q5" s="175">
        <f>IFERROR(E5-[2]W8Q3FY26!E5,"OOS")</f>
        <v>0</v>
      </c>
      <c r="R5" s="147" t="str">
        <f t="shared" si="2"/>
        <v/>
      </c>
      <c r="S5" s="175">
        <f>IFERROR(F5-[2]W8Q3FY26!F5,"OOS")</f>
        <v>-200000</v>
      </c>
      <c r="T5" s="147" t="str">
        <f t="shared" si="3"/>
        <v>iPhone 17 Pro 256GB giảm 200K = 33790.0K</v>
      </c>
      <c r="U5" s="175">
        <f>IFERROR(G5-[2]W8Q3FY26!G5,"OOS")</f>
        <v>-300000</v>
      </c>
      <c r="V5" s="147" t="str">
        <f t="shared" si="4"/>
        <v>iPhone 17 Pro 256GB giảm 300K = 33690.0K</v>
      </c>
    </row>
    <row r="6" spans="1:22" ht="16" customHeight="1" x14ac:dyDescent="0.2">
      <c r="A6" t="s">
        <v>132</v>
      </c>
      <c r="B6" s="169"/>
      <c r="C6" s="171">
        <v>36990000</v>
      </c>
      <c r="D6" s="171">
        <v>36990000</v>
      </c>
      <c r="E6" s="172">
        <v>35990000</v>
      </c>
      <c r="F6" s="178">
        <v>36890000</v>
      </c>
      <c r="G6" s="174">
        <v>36490000</v>
      </c>
      <c r="M6" s="149">
        <f>IFERROR(C6-[2]W8Q3FY26!C6,"OOS")</f>
        <v>0</v>
      </c>
      <c r="N6" s="147" t="str">
        <f t="shared" si="0"/>
        <v/>
      </c>
      <c r="O6" s="175">
        <f>IFERROR(D6-[2]W8Q3FY26!D6,"OOS")</f>
        <v>0</v>
      </c>
      <c r="P6" s="147" t="str">
        <f t="shared" si="1"/>
        <v/>
      </c>
      <c r="Q6" s="175">
        <f>IFERROR(E6-[2]W8Q3FY26!E6,"OOS")</f>
        <v>0</v>
      </c>
      <c r="R6" s="147" t="str">
        <f t="shared" si="2"/>
        <v/>
      </c>
      <c r="S6" s="175">
        <f>IFERROR(F6-[2]W8Q3FY26!F6,"OOS")</f>
        <v>0</v>
      </c>
      <c r="T6" s="147" t="str">
        <f t="shared" si="3"/>
        <v/>
      </c>
      <c r="U6" s="175">
        <f>IFERROR(G6-[2]W8Q3FY26!G6,"OOS")</f>
        <v>0</v>
      </c>
      <c r="V6" s="147" t="str">
        <f t="shared" si="4"/>
        <v/>
      </c>
    </row>
    <row r="7" spans="1:22" ht="16" customHeight="1" x14ac:dyDescent="0.2">
      <c r="A7" t="s">
        <v>133</v>
      </c>
      <c r="B7" s="169"/>
      <c r="C7" s="171">
        <v>16990000</v>
      </c>
      <c r="D7" s="182">
        <v>14990000</v>
      </c>
      <c r="E7" s="172">
        <v>11990000</v>
      </c>
      <c r="F7" s="197">
        <v>12190000</v>
      </c>
      <c r="G7" s="174">
        <v>15190000</v>
      </c>
      <c r="M7" s="149">
        <f>IFERROR(C7-[2]W8Q3FY26!C7,"OOS")</f>
        <v>-152910000</v>
      </c>
      <c r="N7" s="147" t="str">
        <f t="shared" si="0"/>
        <v>iPhone 16e  128GB giảm 152910K = 16990.0K</v>
      </c>
      <c r="O7" s="175">
        <f>IFERROR(D7-[2]W8Q3FY26!D7,"OOS")</f>
        <v>0</v>
      </c>
      <c r="P7" s="147" t="str">
        <f t="shared" si="1"/>
        <v/>
      </c>
      <c r="Q7" s="175">
        <f>IFERROR(E7-[2]W8Q3FY26!E7,"OOS")</f>
        <v>0</v>
      </c>
      <c r="R7" s="147" t="str">
        <f t="shared" si="2"/>
        <v/>
      </c>
      <c r="S7" s="175">
        <f>IFERROR(F7-[2]W8Q3FY26!F7,"OOS")</f>
        <v>0</v>
      </c>
      <c r="T7" s="147" t="str">
        <f t="shared" si="3"/>
        <v/>
      </c>
      <c r="U7" s="175">
        <f>IFERROR(G7-[2]W8Q3FY26!G7,"OOS")</f>
        <v>0</v>
      </c>
      <c r="V7" s="147" t="str">
        <f t="shared" si="4"/>
        <v/>
      </c>
    </row>
    <row r="8" spans="1:22" ht="16" customHeight="1" x14ac:dyDescent="0.2">
      <c r="A8" t="s">
        <v>246</v>
      </c>
      <c r="B8" s="184"/>
      <c r="C8" s="185">
        <v>20690000</v>
      </c>
      <c r="D8" s="185">
        <v>20590000</v>
      </c>
      <c r="E8" s="186">
        <v>20490000</v>
      </c>
      <c r="F8" s="178">
        <v>20590000</v>
      </c>
      <c r="G8" s="174">
        <v>20490000</v>
      </c>
      <c r="M8" s="149">
        <f>IFERROR(C8-[2]W8Q3FY26!C8,"OOS")</f>
        <v>0</v>
      </c>
      <c r="N8" s="147" t="str">
        <f t="shared" si="0"/>
        <v/>
      </c>
      <c r="O8" s="175">
        <f>IFERROR(D8-[2]W8Q3FY26!D8,"OOS")</f>
        <v>0</v>
      </c>
      <c r="P8" s="147" t="str">
        <f t="shared" si="1"/>
        <v/>
      </c>
      <c r="Q8" s="175">
        <f>IFERROR(E8-[2]W8Q3FY26!E8,"OOS")</f>
        <v>0</v>
      </c>
      <c r="R8" s="147" t="str">
        <f t="shared" si="2"/>
        <v/>
      </c>
      <c r="S8" s="175">
        <f>IFERROR(F8-[2]W8Q3FY26!F8,"OOS")</f>
        <v>0</v>
      </c>
      <c r="T8" s="147" t="str">
        <f t="shared" si="3"/>
        <v/>
      </c>
      <c r="U8" s="175">
        <f>IFERROR(G8-[2]W8Q3FY26!G8,"OOS")</f>
        <v>0</v>
      </c>
      <c r="V8" s="147" t="str">
        <f t="shared" si="4"/>
        <v/>
      </c>
    </row>
    <row r="9" spans="1:22" ht="16" customHeight="1" x14ac:dyDescent="0.2">
      <c r="A9" t="s">
        <v>135</v>
      </c>
      <c r="B9" s="39"/>
      <c r="C9" s="187">
        <v>23990000</v>
      </c>
      <c r="D9" s="182">
        <v>23990000</v>
      </c>
      <c r="E9" s="186">
        <v>24790000</v>
      </c>
      <c r="F9" s="179">
        <v>23990000</v>
      </c>
      <c r="G9" s="174">
        <v>24290000</v>
      </c>
      <c r="M9" s="149">
        <f>IFERROR(C9-[2]W8Q3FY26!C9,"OOS")</f>
        <v>-400000</v>
      </c>
      <c r="N9" s="147" t="str">
        <f t="shared" si="0"/>
        <v>iPhone 16  Plus 128GB giảm 400K = 23990.0K</v>
      </c>
      <c r="O9" s="175">
        <f>IFERROR(D9-[2]W8Q3FY26!D9,"OOS")</f>
        <v>0</v>
      </c>
      <c r="P9" s="147" t="str">
        <f t="shared" si="1"/>
        <v/>
      </c>
      <c r="Q9" s="175">
        <f>IFERROR(E9-[2]W8Q3FY26!E9,"OOS")</f>
        <v>0</v>
      </c>
      <c r="R9" s="147" t="str">
        <f t="shared" si="2"/>
        <v/>
      </c>
      <c r="S9" s="175">
        <f>IFERROR(F9-[2]W8Q3FY26!F9,"OOS")</f>
        <v>-300000</v>
      </c>
      <c r="T9" s="147" t="str">
        <f t="shared" si="3"/>
        <v>iPhone 16  Plus 128GB giảm 300K = 23990.0K</v>
      </c>
      <c r="U9" s="175">
        <f>IFERROR(G9-[2]W8Q3FY26!G9,"OOS")</f>
        <v>0</v>
      </c>
      <c r="V9" s="147" t="str">
        <f t="shared" si="4"/>
        <v/>
      </c>
    </row>
    <row r="10" spans="1:22" ht="16" customHeight="1" x14ac:dyDescent="0.2">
      <c r="A10" t="s">
        <v>102</v>
      </c>
      <c r="B10" s="39"/>
      <c r="C10" s="187">
        <v>17790000</v>
      </c>
      <c r="D10" s="182">
        <v>17690000</v>
      </c>
      <c r="E10" s="188">
        <v>17290000</v>
      </c>
      <c r="F10" s="179">
        <v>17690000</v>
      </c>
      <c r="G10" s="174">
        <v>17390000</v>
      </c>
      <c r="M10" s="149">
        <f>IFERROR(C10-[2]W8Q3FY26!C10,"OOS")</f>
        <v>-200000</v>
      </c>
      <c r="N10" s="147" t="str">
        <f t="shared" si="0"/>
        <v>iPhone 15  128GB giảm 200K = 17790.0K</v>
      </c>
      <c r="O10" s="175">
        <f>IFERROR(D10-[2]W8Q3FY26!D10,"OOS")</f>
        <v>0</v>
      </c>
      <c r="P10" s="147" t="str">
        <f t="shared" si="1"/>
        <v/>
      </c>
      <c r="Q10" s="175">
        <f>IFERROR(E10-[2]W8Q3FY26!E10,"OOS")</f>
        <v>100000</v>
      </c>
      <c r="R10" s="147" t="str">
        <f t="shared" si="2"/>
        <v>iPhone 15  128GB tăng 100K = 17290.0K</v>
      </c>
      <c r="S10" s="175">
        <f>IFERROR(F10-[2]W8Q3FY26!F10,"OOS")</f>
        <v>-200000</v>
      </c>
      <c r="T10" s="147" t="str">
        <f t="shared" si="3"/>
        <v>iPhone 15  128GB giảm 200K = 17690.0K</v>
      </c>
      <c r="U10" s="175">
        <f>IFERROR(G10-[2]W8Q3FY26!G10,"OOS")</f>
        <v>0</v>
      </c>
      <c r="V10" s="147" t="str">
        <f t="shared" si="4"/>
        <v/>
      </c>
    </row>
    <row r="11" spans="1:22" ht="16" customHeight="1" x14ac:dyDescent="0.2">
      <c r="A11" t="s">
        <v>103</v>
      </c>
      <c r="B11" s="39"/>
      <c r="C11" s="182">
        <v>17990000</v>
      </c>
      <c r="D11" s="182" t="s">
        <v>31</v>
      </c>
      <c r="E11" s="176" t="s">
        <v>31</v>
      </c>
      <c r="F11" s="174" t="s">
        <v>31</v>
      </c>
      <c r="G11" s="174" t="s">
        <v>31</v>
      </c>
      <c r="M11" s="149">
        <f>IFERROR(C11-[2]W8Q3FY26!C11,"OOS")</f>
        <v>0</v>
      </c>
      <c r="N11" s="147" t="str">
        <f t="shared" si="0"/>
        <v/>
      </c>
      <c r="O11" s="175" t="str">
        <f>IFERROR(D11-[2]W8Q3FY26!D11,"OOS")</f>
        <v>OOS</v>
      </c>
      <c r="P11" s="147" t="e">
        <f t="shared" si="1"/>
        <v>#VALUE!</v>
      </c>
      <c r="Q11" s="175" t="str">
        <f>IFERROR(E11-[2]W8Q3FY26!E11,"OOS")</f>
        <v>OOS</v>
      </c>
      <c r="R11" s="147" t="e">
        <f t="shared" si="2"/>
        <v>#VALUE!</v>
      </c>
      <c r="S11" s="175" t="str">
        <f>IFERROR(F11-[2]W8Q3FY26!F11,"OOS")</f>
        <v>OOS</v>
      </c>
      <c r="T11" s="147" t="e">
        <f t="shared" si="3"/>
        <v>#VALUE!</v>
      </c>
      <c r="U11" s="175" t="str">
        <f>IFERROR(G11-[2]W8Q3FY26!G11,"OOS")</f>
        <v>OOS</v>
      </c>
      <c r="V11" s="147" t="e">
        <f t="shared" si="4"/>
        <v>#VALUE!</v>
      </c>
    </row>
    <row r="12" spans="1:22" ht="16" customHeight="1" x14ac:dyDescent="0.2">
      <c r="A12" t="s">
        <v>40</v>
      </c>
      <c r="B12" s="39"/>
      <c r="C12" s="182">
        <v>13990000</v>
      </c>
      <c r="D12" s="182">
        <v>13990000</v>
      </c>
      <c r="E12" s="176">
        <v>13790000</v>
      </c>
      <c r="F12" s="178">
        <v>13990000</v>
      </c>
      <c r="G12" s="174">
        <v>12990000</v>
      </c>
      <c r="M12" s="149">
        <f>IFERROR(C12-[2]W8Q3FY26!C12,"OOS")</f>
        <v>0</v>
      </c>
      <c r="N12" s="147" t="str">
        <f t="shared" si="0"/>
        <v/>
      </c>
      <c r="O12" s="175">
        <f>IFERROR(D12-[2]W8Q3FY26!D12,"OOS")</f>
        <v>0</v>
      </c>
      <c r="P12" s="147" t="str">
        <f t="shared" si="1"/>
        <v/>
      </c>
      <c r="Q12" s="175">
        <f>IFERROR(E12-[2]W8Q3FY26!E12,"OOS")</f>
        <v>0</v>
      </c>
      <c r="R12" s="147" t="str">
        <f t="shared" si="2"/>
        <v/>
      </c>
      <c r="S12" s="175">
        <f>IFERROR(F12-[2]W8Q3FY26!F12,"OOS")</f>
        <v>0</v>
      </c>
      <c r="T12" s="147" t="str">
        <f t="shared" si="3"/>
        <v/>
      </c>
      <c r="U12" s="175">
        <f>IFERROR(G12-[2]W8Q3FY26!G12,"OOS")</f>
        <v>0</v>
      </c>
      <c r="V12" s="147" t="str">
        <f t="shared" si="4"/>
        <v/>
      </c>
    </row>
    <row r="13" spans="1:22" ht="16" customHeight="1" x14ac:dyDescent="0.2">
      <c r="A13" t="s">
        <v>37</v>
      </c>
      <c r="B13" s="39"/>
      <c r="C13" s="182">
        <v>11990000</v>
      </c>
      <c r="D13" s="182">
        <v>11990000</v>
      </c>
      <c r="E13" s="186">
        <v>12090000</v>
      </c>
      <c r="F13" s="178">
        <v>11990000</v>
      </c>
      <c r="G13" s="174">
        <v>11990000</v>
      </c>
      <c r="M13" s="149">
        <f>IFERROR(C13-[2]W8Q3FY26!C13,"OOS")</f>
        <v>0</v>
      </c>
      <c r="N13" s="147" t="str">
        <f t="shared" si="0"/>
        <v/>
      </c>
      <c r="O13" s="175">
        <f>IFERROR(D13-[2]W8Q3FY26!D13,"OOS")</f>
        <v>0</v>
      </c>
      <c r="P13" s="147" t="str">
        <f t="shared" si="1"/>
        <v/>
      </c>
      <c r="Q13" s="175">
        <f>IFERROR(E13-[2]W8Q3FY26!E13,"OOS")</f>
        <v>0</v>
      </c>
      <c r="R13" s="147" t="str">
        <f t="shared" si="2"/>
        <v/>
      </c>
      <c r="S13" s="175">
        <f>IFERROR(F13-[2]W8Q3FY26!F13,"OOS")</f>
        <v>0</v>
      </c>
      <c r="T13" s="147" t="str">
        <f t="shared" si="3"/>
        <v/>
      </c>
      <c r="U13" s="175">
        <f>IFERROR(G13-[2]W8Q3FY26!G13,"OOS")</f>
        <v>0</v>
      </c>
      <c r="V13" s="147" t="str">
        <f t="shared" si="4"/>
        <v/>
      </c>
    </row>
    <row r="14" spans="1:22" ht="16" customHeight="1" x14ac:dyDescent="0.2">
      <c r="A14" t="s">
        <v>138</v>
      </c>
      <c r="B14" s="39"/>
      <c r="C14" s="182">
        <v>13290000</v>
      </c>
      <c r="D14" s="182">
        <v>13490000</v>
      </c>
      <c r="E14" s="186">
        <v>13290000</v>
      </c>
      <c r="F14" s="178">
        <v>13290000</v>
      </c>
      <c r="G14" s="174">
        <v>12890000</v>
      </c>
      <c r="M14" s="149">
        <f>IFERROR(C14-[2]W8Q3FY26!C14,"OOS")</f>
        <v>0</v>
      </c>
      <c r="N14" s="147" t="str">
        <f t="shared" si="0"/>
        <v/>
      </c>
      <c r="O14" s="175">
        <f>IFERROR(D14-[2]W8Q3FY26!D14,"OOS")</f>
        <v>0</v>
      </c>
      <c r="P14" s="147" t="str">
        <f t="shared" si="1"/>
        <v/>
      </c>
      <c r="Q14" s="175">
        <f>IFERROR(E14-[2]W8Q3FY26!E14,"OOS")</f>
        <v>0</v>
      </c>
      <c r="R14" s="147" t="str">
        <f t="shared" si="2"/>
        <v/>
      </c>
      <c r="S14" s="175">
        <f>IFERROR(F14-[2]W8Q3FY26!F14,"OOS")</f>
        <v>0</v>
      </c>
      <c r="T14" s="147" t="str">
        <f t="shared" si="3"/>
        <v/>
      </c>
      <c r="U14" s="175">
        <f>IFERROR(G14-[2]W8Q3FY26!G14,"OOS")</f>
        <v>0</v>
      </c>
      <c r="V14" s="147" t="str">
        <f t="shared" si="4"/>
        <v/>
      </c>
    </row>
    <row r="15" spans="1:22" ht="16" customHeight="1" x14ac:dyDescent="0.2">
      <c r="A15" t="s">
        <v>139</v>
      </c>
      <c r="B15" s="39"/>
      <c r="C15" s="182">
        <v>9290000</v>
      </c>
      <c r="D15" s="182">
        <v>9290000</v>
      </c>
      <c r="E15" s="176">
        <v>8990000</v>
      </c>
      <c r="F15" s="178">
        <v>9290000</v>
      </c>
      <c r="G15" s="174">
        <v>9190000</v>
      </c>
      <c r="M15" s="149">
        <f>IFERROR(C15-[2]W8Q3FY26!C15,"OOS")</f>
        <v>0</v>
      </c>
      <c r="N15" s="147" t="str">
        <f t="shared" si="0"/>
        <v/>
      </c>
      <c r="O15" s="175">
        <f>IFERROR(D15-[2]W8Q3FY26!D15,"OOS")</f>
        <v>0</v>
      </c>
      <c r="P15" s="147" t="str">
        <f t="shared" si="1"/>
        <v/>
      </c>
      <c r="Q15" s="175">
        <f>IFERROR(E15-[2]W8Q3FY26!E15,"OOS")</f>
        <v>0</v>
      </c>
      <c r="R15" s="147" t="str">
        <f t="shared" si="2"/>
        <v/>
      </c>
      <c r="S15" s="175">
        <f>IFERROR(F15-[2]W8Q3FY26!F15,"OOS")</f>
        <v>0</v>
      </c>
      <c r="T15" s="147" t="str">
        <f t="shared" si="3"/>
        <v/>
      </c>
      <c r="U15" s="175">
        <f>IFERROR(G15-[2]W8Q3FY26!G15,"OOS")</f>
        <v>0</v>
      </c>
      <c r="V15" s="147" t="str">
        <f t="shared" si="4"/>
        <v/>
      </c>
    </row>
    <row r="16" spans="1:22" ht="16" customHeight="1" x14ac:dyDescent="0.2">
      <c r="A16" t="s">
        <v>142</v>
      </c>
      <c r="B16" s="39"/>
      <c r="C16" s="182">
        <v>14990000</v>
      </c>
      <c r="D16" s="182">
        <v>14990000</v>
      </c>
      <c r="E16" s="176">
        <v>14290000</v>
      </c>
      <c r="F16" s="179">
        <v>14890000</v>
      </c>
      <c r="G16" s="174" t="s">
        <v>31</v>
      </c>
      <c r="M16" s="149">
        <f>IFERROR(C16-[2]W8Q3FY26!C16,"OOS")</f>
        <v>0</v>
      </c>
      <c r="N16" s="147" t="str">
        <f t="shared" si="0"/>
        <v/>
      </c>
      <c r="O16" s="175">
        <f>IFERROR(D16-[2]W8Q3FY26!D16,"OOS")</f>
        <v>0</v>
      </c>
      <c r="P16" s="147" t="str">
        <f t="shared" si="1"/>
        <v/>
      </c>
      <c r="Q16" s="175">
        <f>IFERROR(E16-[2]W8Q3FY26!E16,"OOS")</f>
        <v>0</v>
      </c>
      <c r="R16" s="147" t="str">
        <f t="shared" si="2"/>
        <v/>
      </c>
      <c r="S16" s="175">
        <f>IFERROR(F16-[2]W8Q3FY26!F16,"OOS")</f>
        <v>-400000</v>
      </c>
      <c r="T16" s="147" t="str">
        <f t="shared" si="3"/>
        <v>iPad Air M3  11" 128 GB Wifi giảm 400K = 14890.0K</v>
      </c>
      <c r="U16" s="175" t="str">
        <f>IFERROR(G16-[2]W8Q3FY26!G16,"OOS")</f>
        <v>OOS</v>
      </c>
      <c r="V16" s="147" t="e">
        <f t="shared" si="4"/>
        <v>#VALUE!</v>
      </c>
    </row>
    <row r="17" spans="1:22" ht="16" customHeight="1" x14ac:dyDescent="0.2">
      <c r="A17" t="s">
        <v>262</v>
      </c>
      <c r="B17" s="39"/>
      <c r="C17" s="182">
        <v>16390000</v>
      </c>
      <c r="D17" s="182">
        <v>16390000</v>
      </c>
      <c r="E17" s="176">
        <v>15790000</v>
      </c>
      <c r="F17" s="174">
        <v>16390000</v>
      </c>
      <c r="G17" s="174">
        <v>16090000</v>
      </c>
      <c r="M17" s="149">
        <f>IFERROR(C17-[2]W8Q3FY26!C17,"OOS")</f>
        <v>0</v>
      </c>
      <c r="N17" s="147"/>
      <c r="O17" s="175">
        <f>IFERROR(D17-[2]W8Q3FY26!D17,"OOS")</f>
        <v>0</v>
      </c>
      <c r="P17" s="147" t="str">
        <f t="shared" si="1"/>
        <v/>
      </c>
      <c r="Q17" s="175">
        <f>IFERROR(E17-[2]W8Q3FY26!E17,"OOS")</f>
        <v>0</v>
      </c>
      <c r="R17" s="147" t="str">
        <f t="shared" si="2"/>
        <v/>
      </c>
      <c r="S17" s="175">
        <f>IFERROR(F17-[2]W8Q3FY26!F17,"OOS")</f>
        <v>0</v>
      </c>
      <c r="T17" s="147"/>
      <c r="U17" s="175">
        <f>IFERROR(G17-[2]W8Q3FY26!G17,"OOS")</f>
        <v>0</v>
      </c>
      <c r="V17" s="147" t="str">
        <f t="shared" si="4"/>
        <v/>
      </c>
    </row>
    <row r="18" spans="1:22" ht="16" customHeight="1" x14ac:dyDescent="0.2">
      <c r="A18" t="s">
        <v>144</v>
      </c>
      <c r="B18" s="39"/>
      <c r="C18" s="182">
        <v>18890000</v>
      </c>
      <c r="D18" s="182">
        <v>18890000</v>
      </c>
      <c r="E18" s="176">
        <v>19190000</v>
      </c>
      <c r="F18" s="178">
        <v>18790000</v>
      </c>
      <c r="G18" s="174" t="s">
        <v>31</v>
      </c>
      <c r="M18" s="149">
        <f>IFERROR(C18-[2]W8Q3FY26!C18,"OOS")</f>
        <v>0</v>
      </c>
      <c r="N18" s="147" t="str">
        <f>IF(M18=0,"",$A18 &amp; IF(M18&gt;0," tăng "," giảm ") &amp; TEXT(ABS(M18)/1000,"0") &amp; "K = " &amp; TEXT(C18/1000,"#.##0") &amp; "K")</f>
        <v/>
      </c>
      <c r="O18" s="175">
        <f>IFERROR(D18-[2]W8Q3FY26!D18,"OOS")</f>
        <v>0</v>
      </c>
      <c r="P18" s="147" t="str">
        <f t="shared" si="1"/>
        <v/>
      </c>
      <c r="Q18" s="175">
        <f>IFERROR(E18-[2]W8Q3FY26!E18,"OOS")</f>
        <v>0</v>
      </c>
      <c r="R18" s="147" t="str">
        <f t="shared" si="2"/>
        <v/>
      </c>
      <c r="S18" s="175">
        <f>IFERROR(F18-[2]W8Q3FY26!F18,"OOS")</f>
        <v>0</v>
      </c>
      <c r="T18" s="147" t="str">
        <f>IF(S18=0,"",$A18 &amp; IF(S18&gt;0," tăng "," giảm ") &amp; TEXT(ABS(S18)/1000,"0") &amp; "K = " &amp; TEXT(F18/1000,"#.##0") &amp; "K")</f>
        <v/>
      </c>
      <c r="U18" s="175" t="str">
        <f>IFERROR(G18-[2]W8Q3FY26!G18,"OOS")</f>
        <v>OOS</v>
      </c>
      <c r="V18" s="147" t="e">
        <f t="shared" si="4"/>
        <v>#VALUE!</v>
      </c>
    </row>
    <row r="19" spans="1:22" ht="16" customHeight="1" x14ac:dyDescent="0.2">
      <c r="A19" t="s">
        <v>263</v>
      </c>
      <c r="B19" s="39"/>
      <c r="C19" s="182">
        <v>22090000</v>
      </c>
      <c r="D19" s="182">
        <v>21590000</v>
      </c>
      <c r="E19" s="189">
        <v>21290000</v>
      </c>
      <c r="F19" s="182">
        <v>21590000</v>
      </c>
      <c r="G19" s="174">
        <v>21490000</v>
      </c>
      <c r="M19" s="149">
        <f>IFERROR(C19-[2]W8Q3FY26!C19,"OOS")</f>
        <v>0</v>
      </c>
      <c r="N19" s="147"/>
      <c r="O19" s="175">
        <f>IFERROR(D19-[2]W8Q3FY26!D19,"OOS")</f>
        <v>0</v>
      </c>
      <c r="P19" s="147" t="str">
        <f t="shared" si="1"/>
        <v/>
      </c>
      <c r="Q19" s="175">
        <f>IFERROR(E19-[2]W8Q3FY26!E19,"OOS")</f>
        <v>0</v>
      </c>
      <c r="R19" s="147" t="str">
        <f t="shared" si="2"/>
        <v/>
      </c>
      <c r="S19" s="175">
        <f>IFERROR(F19-[2]W8Q3FY26!F19,"OOS")</f>
        <v>0</v>
      </c>
      <c r="T19" s="147"/>
      <c r="U19" s="175">
        <f>IFERROR(G19-[2]W8Q3FY26!G19,"OOS")</f>
        <v>0</v>
      </c>
      <c r="V19" s="147"/>
    </row>
    <row r="20" spans="1:22" ht="16" customHeight="1" x14ac:dyDescent="0.2">
      <c r="A20" t="s">
        <v>151</v>
      </c>
      <c r="B20" s="39"/>
      <c r="C20" s="182">
        <v>28090000</v>
      </c>
      <c r="D20" s="182">
        <v>28090000</v>
      </c>
      <c r="E20" s="186">
        <v>28490000</v>
      </c>
      <c r="F20" s="178">
        <v>28090000</v>
      </c>
      <c r="G20" s="174">
        <v>28090000</v>
      </c>
      <c r="M20" s="149">
        <f>IFERROR(C20-[2]W8Q3FY26!C20,"OOS")</f>
        <v>0</v>
      </c>
      <c r="N20" s="147" t="str">
        <f t="shared" ref="N20:N40" si="5">IF(M20=0,"",$A20 &amp; IF(M20&gt;0," tăng "," giảm ") &amp; TEXT(ABS(M20)/1000,"0") &amp; "K = " &amp; TEXT(C20/1000,"#.##0") &amp; "K")</f>
        <v/>
      </c>
      <c r="O20" s="175">
        <f>IFERROR(D20-[2]W8Q3FY26!D20,"OOS")</f>
        <v>0</v>
      </c>
      <c r="P20" s="147" t="str">
        <f t="shared" si="1"/>
        <v/>
      </c>
      <c r="Q20" s="175">
        <f>IFERROR(E20-[2]W8Q3FY26!E20,"OOS")</f>
        <v>0</v>
      </c>
      <c r="R20" s="147" t="str">
        <f t="shared" si="2"/>
        <v/>
      </c>
      <c r="S20" s="175">
        <f>IFERROR(F20-[2]W8Q3FY26!F20,"OOS")</f>
        <v>0</v>
      </c>
      <c r="T20" s="147" t="str">
        <f t="shared" ref="T20:T40" si="6">IF(S20=0,"",$A20 &amp; IF(S20&gt;0," tăng "," giảm ") &amp; TEXT(ABS(S20)/1000,"0") &amp; "K = " &amp; TEXT(F20/1000,"#.##0") &amp; "K")</f>
        <v/>
      </c>
      <c r="U20" s="175">
        <f>IFERROR(G20-[2]W8Q3FY26!G20,"OOS")</f>
        <v>0</v>
      </c>
      <c r="V20" s="147" t="str">
        <f t="shared" ref="V20:V41" si="7">IF(U20=0,"",$A20 &amp; IF(U20&gt;0," tăng "," giảm ") &amp; TEXT(ABS(U20)/1000,"0") &amp; "K = " &amp; TEXT(G20/1000,"#.##0") &amp; "K")</f>
        <v/>
      </c>
    </row>
    <row r="21" spans="1:22" ht="16" customHeight="1" x14ac:dyDescent="0.2">
      <c r="A21" t="s">
        <v>152</v>
      </c>
      <c r="B21" s="39"/>
      <c r="C21" s="182">
        <v>38690000</v>
      </c>
      <c r="D21" s="186">
        <v>38690000</v>
      </c>
      <c r="E21" s="186">
        <v>37990000</v>
      </c>
      <c r="F21" s="178">
        <v>38690000</v>
      </c>
      <c r="G21" s="174">
        <v>38990000</v>
      </c>
      <c r="M21" s="149">
        <f>IFERROR(C21-[2]W8Q3FY26!C21,"OOS")</f>
        <v>0</v>
      </c>
      <c r="N21" s="147" t="str">
        <f t="shared" si="5"/>
        <v/>
      </c>
      <c r="O21" s="175">
        <f>IFERROR(D21-[2]W8Q3FY26!D21,"OOS")</f>
        <v>0</v>
      </c>
      <c r="P21" s="147" t="str">
        <f t="shared" si="1"/>
        <v/>
      </c>
      <c r="Q21" s="175">
        <f>IFERROR(E21-[2]W8Q3FY26!E21,"OOS")</f>
        <v>0</v>
      </c>
      <c r="R21" s="147" t="str">
        <f t="shared" si="2"/>
        <v/>
      </c>
      <c r="S21" s="175">
        <f>IFERROR(F21-[2]W8Q3FY26!F21,"OOS")</f>
        <v>0</v>
      </c>
      <c r="T21" s="147" t="str">
        <f t="shared" si="6"/>
        <v/>
      </c>
      <c r="U21" s="175">
        <f>IFERROR(G21-[2]W8Q3FY26!G21,"OOS")</f>
        <v>0</v>
      </c>
      <c r="V21" s="147" t="str">
        <f t="shared" si="7"/>
        <v/>
      </c>
    </row>
    <row r="22" spans="1:22" ht="16" customHeight="1" x14ac:dyDescent="0.2">
      <c r="A22" t="s">
        <v>153</v>
      </c>
      <c r="B22" s="39"/>
      <c r="C22" s="187">
        <v>6290000</v>
      </c>
      <c r="D22" s="187">
        <v>6290000</v>
      </c>
      <c r="E22" s="198">
        <v>6190000</v>
      </c>
      <c r="F22" s="179">
        <v>6290000</v>
      </c>
      <c r="G22" s="181">
        <v>6290000</v>
      </c>
      <c r="M22" s="149">
        <f>IFERROR(C22-[2]W8Q3FY26!C22,"OOS")</f>
        <v>-500000</v>
      </c>
      <c r="N22" s="147" t="str">
        <f t="shared" si="5"/>
        <v>AW SE 3 (40mm GPS) giảm 500K = 6290.0K</v>
      </c>
      <c r="O22" s="175">
        <f>IFERROR(D22-[2]W8Q3FY26!D22,"OOS")</f>
        <v>-500000</v>
      </c>
      <c r="P22" s="147" t="str">
        <f t="shared" si="1"/>
        <v>AW SE 3 (40mm GPS) giảm 500K = 6290.0K</v>
      </c>
      <c r="Q22" s="175">
        <f>IFERROR(E22-[2]W8Q3FY26!E22,"OOS")</f>
        <v>-300000</v>
      </c>
      <c r="R22" s="147" t="str">
        <f t="shared" si="2"/>
        <v>AW SE 3 (40mm GPS) giảm 300K = 6190.0K</v>
      </c>
      <c r="S22" s="175">
        <f>IFERROR(F22-[2]W8Q3FY26!F22,"OOS")</f>
        <v>-500000</v>
      </c>
      <c r="T22" s="147" t="str">
        <f t="shared" si="6"/>
        <v>AW SE 3 (40mm GPS) giảm 500K = 6290.0K</v>
      </c>
      <c r="U22" s="175">
        <f>IFERROR(G22-[2]W8Q3FY26!G22,"OOS")</f>
        <v>-300000</v>
      </c>
      <c r="V22" s="147" t="str">
        <f t="shared" si="7"/>
        <v>AW SE 3 (40mm GPS) giảm 300K = 6290.0K</v>
      </c>
    </row>
    <row r="23" spans="1:22" ht="16" customHeight="1" x14ac:dyDescent="0.2">
      <c r="A23" t="s">
        <v>154</v>
      </c>
      <c r="B23" s="39"/>
      <c r="C23" s="187">
        <v>7690000</v>
      </c>
      <c r="D23" s="187">
        <v>7690000</v>
      </c>
      <c r="E23" s="188">
        <v>7790000</v>
      </c>
      <c r="F23" s="179">
        <v>7990000</v>
      </c>
      <c r="G23" s="174">
        <v>7990000</v>
      </c>
      <c r="M23" s="149">
        <f>IFERROR(C23-[2]W8Q3FY26!C23,"OOS")</f>
        <v>-700000</v>
      </c>
      <c r="N23" s="147" t="str">
        <f t="shared" si="5"/>
        <v>AW SE 3 (40mm LTE) giảm 700K = 7690.0K</v>
      </c>
      <c r="O23" s="175">
        <f>IFERROR(D23-[2]W8Q3FY26!D23,"OOS")</f>
        <v>-600000</v>
      </c>
      <c r="P23" s="147" t="str">
        <f t="shared" si="1"/>
        <v>AW SE 3 (40mm LTE) giảm 600K = 7690.0K</v>
      </c>
      <c r="Q23" s="175">
        <f>IFERROR(E23-[2]W8Q3FY26!E23,"OOS")</f>
        <v>-200000</v>
      </c>
      <c r="R23" s="147" t="str">
        <f t="shared" si="2"/>
        <v>AW SE 3 (40mm LTE) giảm 200K = 7790.0K</v>
      </c>
      <c r="S23" s="175">
        <f>IFERROR(F23-[2]W8Q3FY26!F23,"OOS")</f>
        <v>-400000</v>
      </c>
      <c r="T23" s="147" t="str">
        <f t="shared" si="6"/>
        <v>AW SE 3 (40mm LTE) giảm 400K = 7990.0K</v>
      </c>
      <c r="U23" s="175">
        <f>IFERROR(G23-[2]W8Q3FY26!G23,"OOS")</f>
        <v>0</v>
      </c>
      <c r="V23" s="147" t="str">
        <f t="shared" si="7"/>
        <v/>
      </c>
    </row>
    <row r="24" spans="1:22" ht="16" customHeight="1" x14ac:dyDescent="0.2">
      <c r="A24" t="s">
        <v>155</v>
      </c>
      <c r="B24" s="39"/>
      <c r="C24" s="187">
        <v>6990000</v>
      </c>
      <c r="D24" s="187">
        <v>6990000</v>
      </c>
      <c r="E24" s="198">
        <v>6990000</v>
      </c>
      <c r="F24" s="179">
        <v>6990000</v>
      </c>
      <c r="G24" s="199">
        <v>7190000</v>
      </c>
      <c r="M24" s="149">
        <f>IFERROR(C24-[2]W8Q3FY26!C24,"OOS")</f>
        <v>-700000</v>
      </c>
      <c r="N24" s="147" t="str">
        <f t="shared" si="5"/>
        <v>AW SE 3 (44mm GPS) giảm 700K = 6990.0K</v>
      </c>
      <c r="O24" s="175">
        <f>IFERROR(D24-[2]W8Q3FY26!D24,"OOS")</f>
        <v>-700000</v>
      </c>
      <c r="P24" s="147" t="str">
        <f t="shared" si="1"/>
        <v>AW SE 3 (44mm GPS) giảm 700K = 6990.0K</v>
      </c>
      <c r="Q24" s="175">
        <f>IFERROR(E24-[2]W8Q3FY26!E24,"OOS")</f>
        <v>-400000</v>
      </c>
      <c r="R24" s="147" t="str">
        <f t="shared" si="2"/>
        <v>AW SE 3 (44mm GPS) giảm 400K = 6990.0K</v>
      </c>
      <c r="S24" s="175">
        <f>IFERROR(F24-[2]W8Q3FY26!F24,"OOS")</f>
        <v>-700000</v>
      </c>
      <c r="T24" s="147" t="str">
        <f t="shared" si="6"/>
        <v>AW SE 3 (44mm GPS) giảm 700K = 6990.0K</v>
      </c>
      <c r="U24" s="175">
        <f>IFERROR(G24-[2]W8Q3FY26!G24,"OOS")</f>
        <v>-200000</v>
      </c>
      <c r="V24" s="147" t="str">
        <f t="shared" si="7"/>
        <v>AW SE 3 (44mm GPS) giảm 200K = 7190.0K</v>
      </c>
    </row>
    <row r="25" spans="1:22" ht="16" customHeight="1" x14ac:dyDescent="0.2">
      <c r="A25" t="s">
        <v>156</v>
      </c>
      <c r="B25" s="39"/>
      <c r="C25" s="187">
        <v>8490000</v>
      </c>
      <c r="D25" s="187">
        <v>8490000</v>
      </c>
      <c r="E25" s="198">
        <v>8590000</v>
      </c>
      <c r="F25" s="179">
        <v>7990000</v>
      </c>
      <c r="G25" s="174">
        <v>8790000</v>
      </c>
      <c r="M25" s="149">
        <f>IFERROR(C25-[2]W8Q3FY26!C25,"OOS")</f>
        <v>-700000</v>
      </c>
      <c r="N25" s="147" t="str">
        <f t="shared" si="5"/>
        <v>AW SE 3 (44mm LTE) giảm 700K = 8490.0K</v>
      </c>
      <c r="O25" s="175">
        <f>IFERROR(D25-[2]W8Q3FY26!D25,"OOS")</f>
        <v>-700000</v>
      </c>
      <c r="P25" s="147" t="str">
        <f t="shared" si="1"/>
        <v>AW SE 3 (44mm LTE) giảm 700K = 8490.0K</v>
      </c>
      <c r="Q25" s="175">
        <f>IFERROR(E25-[2]W8Q3FY26!E25,"OOS")</f>
        <v>-400000</v>
      </c>
      <c r="R25" s="147" t="str">
        <f t="shared" si="2"/>
        <v>AW SE 3 (44mm LTE) giảm 400K = 8590.0K</v>
      </c>
      <c r="S25" s="175">
        <f>IFERROR(F25-[2]W8Q3FY26!F25,"OOS")</f>
        <v>-400000</v>
      </c>
      <c r="T25" s="147" t="str">
        <f t="shared" si="6"/>
        <v>AW SE 3 (44mm LTE) giảm 400K = 7990.0K</v>
      </c>
      <c r="U25" s="175">
        <f>IFERROR(G25-[2]W8Q3FY26!G25,"OOS")</f>
        <v>0</v>
      </c>
      <c r="V25" s="147" t="str">
        <f t="shared" si="7"/>
        <v/>
      </c>
    </row>
    <row r="26" spans="1:22" ht="16" customHeight="1" x14ac:dyDescent="0.2">
      <c r="A26" t="s">
        <v>157</v>
      </c>
      <c r="B26" s="39"/>
      <c r="C26" s="187">
        <v>9190000</v>
      </c>
      <c r="D26" s="187">
        <v>9190000</v>
      </c>
      <c r="E26" s="198">
        <v>8990000</v>
      </c>
      <c r="F26" s="179">
        <v>9190000</v>
      </c>
      <c r="G26" s="181">
        <v>8990000</v>
      </c>
      <c r="M26" s="149">
        <f>IFERROR(C26-[2]W8Q3FY26!C26,"OOS")</f>
        <v>-2000000</v>
      </c>
      <c r="N26" s="147" t="str">
        <f t="shared" si="5"/>
        <v>AW S11 (42mm GPS) giảm 2000K = 9190.0K</v>
      </c>
      <c r="O26" s="175">
        <f>IFERROR(D26-[2]W8Q3FY26!D26,"OOS")</f>
        <v>-2000000</v>
      </c>
      <c r="P26" s="147" t="str">
        <f t="shared" si="1"/>
        <v>AW S11 (42mm GPS) giảm 2000K = 9190.0K</v>
      </c>
      <c r="Q26" s="175">
        <f>IFERROR(E26-[2]W8Q3FY26!E26,"OOS")</f>
        <v>-1700000</v>
      </c>
      <c r="R26" s="147" t="str">
        <f t="shared" si="2"/>
        <v>AW S11 (42mm GPS) giảm 1700K = 8990.0K</v>
      </c>
      <c r="S26" s="175">
        <f>IFERROR(F26-[2]W8Q3FY26!F26,"OOS")</f>
        <v>-2000000</v>
      </c>
      <c r="T26" s="147" t="str">
        <f t="shared" si="6"/>
        <v>AW S11 (42mm GPS) giảm 2000K = 9190.0K</v>
      </c>
      <c r="U26" s="175">
        <f>IFERROR(G26-[2]W8Q3FY26!G26,"OOS")</f>
        <v>-1900000</v>
      </c>
      <c r="V26" s="147" t="str">
        <f t="shared" si="7"/>
        <v>AW S11 (42mm GPS) giảm 1900K = 8990.0K</v>
      </c>
    </row>
    <row r="27" spans="1:22" ht="16" customHeight="1" x14ac:dyDescent="0.2">
      <c r="A27" t="s">
        <v>158</v>
      </c>
      <c r="B27" s="39"/>
      <c r="C27" s="182" t="s">
        <v>31</v>
      </c>
      <c r="D27" s="187">
        <v>11990000</v>
      </c>
      <c r="E27" s="198">
        <v>11990000</v>
      </c>
      <c r="F27" s="178">
        <v>13990000</v>
      </c>
      <c r="G27" s="181">
        <v>11990000</v>
      </c>
      <c r="M27" s="149" t="str">
        <f>IFERROR(C27-[2]W8Q3FY26!C27,"OOS")</f>
        <v>OOS</v>
      </c>
      <c r="N27" s="147" t="e">
        <f t="shared" si="5"/>
        <v>#VALUE!</v>
      </c>
      <c r="O27" s="175">
        <f>IFERROR(D27-[2]W8Q3FY26!D27,"OOS")</f>
        <v>-2100000</v>
      </c>
      <c r="P27" s="147" t="str">
        <f t="shared" si="1"/>
        <v>AW S11 (42mm CEL) giảm 2100K = 11990.0K</v>
      </c>
      <c r="Q27" s="175">
        <f>IFERROR(E27-[2]W8Q3FY26!E27,"OOS")</f>
        <v>-2000000</v>
      </c>
      <c r="R27" s="147" t="str">
        <f t="shared" si="2"/>
        <v>AW S11 (42mm CEL) giảm 2000K = 11990.0K</v>
      </c>
      <c r="S27" s="175">
        <f>IFERROR(F27-[2]W8Q3FY26!F27,"OOS")</f>
        <v>0</v>
      </c>
      <c r="T27" s="147" t="str">
        <f t="shared" si="6"/>
        <v/>
      </c>
      <c r="U27" s="175">
        <f>IFERROR(G27-[2]W8Q3FY26!G27,"OOS")</f>
        <v>-2000000</v>
      </c>
      <c r="V27" s="147" t="str">
        <f t="shared" si="7"/>
        <v>AW S11 (42mm CEL) giảm 2000K = 11990.0K</v>
      </c>
    </row>
    <row r="28" spans="1:22" ht="16" customHeight="1" x14ac:dyDescent="0.2">
      <c r="A28" t="s">
        <v>159</v>
      </c>
      <c r="B28" s="39"/>
      <c r="C28" s="187">
        <v>9990000</v>
      </c>
      <c r="D28" s="187">
        <v>9990000</v>
      </c>
      <c r="E28" s="198">
        <v>9690000</v>
      </c>
      <c r="F28" s="179">
        <v>9990000</v>
      </c>
      <c r="G28" s="181">
        <v>9890000</v>
      </c>
      <c r="M28" s="149">
        <f>IFERROR(C28-[2]W8Q3FY26!C28,"OOS")</f>
        <v>-2000000</v>
      </c>
      <c r="N28" s="147" t="str">
        <f t="shared" si="5"/>
        <v>AW S11 (46mm GPS) giảm 2000K = 9990.0K</v>
      </c>
      <c r="O28" s="175">
        <f>IFERROR(D28-[2]W8Q3FY26!D28,"OOS")</f>
        <v>-2000000</v>
      </c>
      <c r="P28" s="147" t="str">
        <f t="shared" si="1"/>
        <v>AW S11 (46mm GPS) giảm 2000K = 9990.0K</v>
      </c>
      <c r="Q28" s="175">
        <f>IFERROR(E28-[2]W8Q3FY26!E28,"OOS")</f>
        <v>-1800000</v>
      </c>
      <c r="R28" s="147" t="str">
        <f t="shared" si="2"/>
        <v>AW S11 (46mm GPS) giảm 1800K = 9690.0K</v>
      </c>
      <c r="S28" s="175">
        <f>IFERROR(F28-[2]W8Q3FY26!F28,"OOS")</f>
        <v>-2000000</v>
      </c>
      <c r="T28" s="147" t="str">
        <f t="shared" si="6"/>
        <v>AW S11 (46mm GPS) giảm 2000K = 9990.0K</v>
      </c>
      <c r="U28" s="175">
        <f>IFERROR(G28-[2]W8Q3FY26!G28,"OOS")</f>
        <v>-2100000</v>
      </c>
      <c r="V28" s="147" t="str">
        <f t="shared" si="7"/>
        <v>AW S11 (46mm GPS) giảm 2100K = 9890.0K</v>
      </c>
    </row>
    <row r="29" spans="1:22" ht="16" customHeight="1" x14ac:dyDescent="0.2">
      <c r="A29" t="s">
        <v>160</v>
      </c>
      <c r="B29" s="39"/>
      <c r="C29" s="187">
        <v>12490000</v>
      </c>
      <c r="D29" s="187">
        <v>12490000</v>
      </c>
      <c r="E29" s="198">
        <v>12490000</v>
      </c>
      <c r="F29" s="179">
        <v>12990000</v>
      </c>
      <c r="G29" s="181">
        <v>12090000</v>
      </c>
      <c r="M29" s="149">
        <f>IFERROR(C29-[2]W8Q3FY26!C29,"OOS")</f>
        <v>-2500000</v>
      </c>
      <c r="N29" s="147" t="str">
        <f t="shared" si="5"/>
        <v>AW S11 (46mm CEL) giảm 2500K = 12490.0K</v>
      </c>
      <c r="O29" s="175">
        <f>IFERROR(D29-[2]W8Q3FY26!D29,"OOS")</f>
        <v>-2500000</v>
      </c>
      <c r="P29" s="147" t="str">
        <f t="shared" si="1"/>
        <v>AW S11 (46mm CEL) giảm 2500K = 12490.0K</v>
      </c>
      <c r="Q29" s="175">
        <f>IFERROR(E29-[2]W8Q3FY26!E29,"OOS")</f>
        <v>-2000000</v>
      </c>
      <c r="R29" s="147" t="str">
        <f t="shared" si="2"/>
        <v>AW S11 (46mm CEL) giảm 2000K = 12490.0K</v>
      </c>
      <c r="S29" s="175">
        <f>IFERROR(F29-[2]W8Q3FY26!F29,"OOS")</f>
        <v>-2000000</v>
      </c>
      <c r="T29" s="147" t="str">
        <f t="shared" si="6"/>
        <v>AW S11 (46mm CEL) giảm 2000K = 12990.0K</v>
      </c>
      <c r="U29" s="175">
        <f>IFERROR(G29-[2]W8Q3FY26!G29,"OOS")</f>
        <v>-2900000</v>
      </c>
      <c r="V29" s="147" t="str">
        <f t="shared" si="7"/>
        <v>AW S11 (46mm CEL) giảm 2900K = 12090.0K</v>
      </c>
    </row>
    <row r="30" spans="1:22" ht="16" customHeight="1" x14ac:dyDescent="0.2">
      <c r="A30" t="s">
        <v>161</v>
      </c>
      <c r="B30" s="39"/>
      <c r="C30" s="187">
        <v>22990000</v>
      </c>
      <c r="D30" s="182">
        <v>22990000</v>
      </c>
      <c r="E30" s="186">
        <v>22490000</v>
      </c>
      <c r="F30" s="178">
        <v>22990000</v>
      </c>
      <c r="G30" s="174">
        <v>22990000</v>
      </c>
      <c r="M30" s="149">
        <f>IFERROR(C30-[2]W8Q3FY26!C30,"OOS")</f>
        <v>-500000</v>
      </c>
      <c r="N30" s="147" t="str">
        <f t="shared" si="5"/>
        <v>AW Ultra 3 (49mm) giảm 500K = 22990.0K</v>
      </c>
      <c r="O30" s="175">
        <f>IFERROR(D30-[2]W8Q3FY26!D30,"OOS")</f>
        <v>0</v>
      </c>
      <c r="P30" s="147" t="str">
        <f t="shared" si="1"/>
        <v/>
      </c>
      <c r="Q30" s="175">
        <f>IFERROR(E30-[2]W8Q3FY26!E30,"OOS")</f>
        <v>0</v>
      </c>
      <c r="R30" s="147" t="str">
        <f t="shared" si="2"/>
        <v/>
      </c>
      <c r="S30" s="175">
        <f>IFERROR(F30-[2]W8Q3FY26!F30,"OOS")</f>
        <v>0</v>
      </c>
      <c r="T30" s="147" t="str">
        <f t="shared" si="6"/>
        <v/>
      </c>
      <c r="U30" s="175">
        <f>IFERROR(G30-[2]W8Q3FY26!G30,"OOS")</f>
        <v>0</v>
      </c>
      <c r="V30" s="147" t="str">
        <f t="shared" si="7"/>
        <v/>
      </c>
    </row>
    <row r="31" spans="1:22" ht="16" customHeight="1" x14ac:dyDescent="0.2">
      <c r="A31" t="s">
        <v>120</v>
      </c>
      <c r="B31" s="39"/>
      <c r="C31" s="182">
        <v>5190000</v>
      </c>
      <c r="D31" s="182">
        <v>4990000</v>
      </c>
      <c r="E31" s="176" t="s">
        <v>31</v>
      </c>
      <c r="F31" s="178">
        <v>4990000</v>
      </c>
      <c r="G31" s="174">
        <v>5590000</v>
      </c>
      <c r="M31" s="149">
        <f>IFERROR(C31-[2]W8Q3FY26!C31,"OOS")</f>
        <v>0</v>
      </c>
      <c r="N31" s="147" t="str">
        <f t="shared" si="5"/>
        <v/>
      </c>
      <c r="O31" s="175">
        <f>IFERROR(D31-[2]W8Q3FY26!D31,"OOS")</f>
        <v>0</v>
      </c>
      <c r="P31" s="147" t="str">
        <f t="shared" si="1"/>
        <v/>
      </c>
      <c r="Q31" s="175" t="str">
        <f>IFERROR(E31-[2]W8Q3FY26!E31,"OOS")</f>
        <v>OOS</v>
      </c>
      <c r="R31" s="147" t="e">
        <f t="shared" si="2"/>
        <v>#VALUE!</v>
      </c>
      <c r="S31" s="175">
        <f>IFERROR(F31-[2]W8Q3FY26!F31,"OOS")</f>
        <v>0</v>
      </c>
      <c r="T31" s="147" t="str">
        <f t="shared" si="6"/>
        <v/>
      </c>
      <c r="U31" s="175">
        <f>IFERROR(G31-[2]W8Q3FY26!G31,"OOS")</f>
        <v>0</v>
      </c>
      <c r="V31" s="147" t="str">
        <f t="shared" si="7"/>
        <v/>
      </c>
    </row>
    <row r="32" spans="1:22" ht="15" customHeight="1" x14ac:dyDescent="0.2">
      <c r="A32" t="s">
        <v>162</v>
      </c>
      <c r="B32" s="39"/>
      <c r="C32" s="187">
        <v>4290000</v>
      </c>
      <c r="D32" s="187">
        <v>4290000</v>
      </c>
      <c r="E32" s="188">
        <v>4290000</v>
      </c>
      <c r="F32" s="179">
        <v>4290000</v>
      </c>
      <c r="G32" s="181">
        <v>4290000</v>
      </c>
      <c r="M32" s="149">
        <f>IFERROR(C32-[2]W8Q3FY26!C32,"OOS")</f>
        <v>-300000</v>
      </c>
      <c r="N32" s="147" t="str">
        <f t="shared" si="5"/>
        <v>AirPods 4 ANC giảm 300K = 4290.0K</v>
      </c>
      <c r="O32" s="175">
        <f>IFERROR(D32-[2]W8Q3FY26!D32,"OOS")</f>
        <v>-300000</v>
      </c>
      <c r="P32" s="147" t="str">
        <f t="shared" si="1"/>
        <v>AirPods 4 ANC giảm 300K = 4290.0K</v>
      </c>
      <c r="Q32" s="175">
        <f>IFERROR(E32-[2]W8Q3FY26!E32,"OOS")</f>
        <v>-200000</v>
      </c>
      <c r="R32" s="147" t="str">
        <f t="shared" si="2"/>
        <v>AirPods 4 ANC giảm 200K = 4290.0K</v>
      </c>
      <c r="S32" s="175">
        <f>IFERROR(F32-[2]W8Q3FY26!F32,"OOS")</f>
        <v>-300000</v>
      </c>
      <c r="T32" s="147" t="str">
        <f t="shared" si="6"/>
        <v>AirPods 4 ANC giảm 300K = 4290.0K</v>
      </c>
      <c r="U32" s="175">
        <f>IFERROR(G32-[2]W8Q3FY26!G32,"OOS")</f>
        <v>-160000</v>
      </c>
      <c r="V32" s="147" t="str">
        <f t="shared" si="7"/>
        <v>AirPods 4 ANC giảm 160K = 4290.0K</v>
      </c>
    </row>
    <row r="33" spans="1:22" ht="15" customHeight="1" x14ac:dyDescent="0.2">
      <c r="A33" t="s">
        <v>163</v>
      </c>
      <c r="B33" s="39"/>
      <c r="C33" s="187">
        <v>3090000</v>
      </c>
      <c r="D33" s="187">
        <v>2990000</v>
      </c>
      <c r="E33" s="188">
        <v>2990000</v>
      </c>
      <c r="F33" s="179">
        <v>3090000</v>
      </c>
      <c r="G33" s="181">
        <v>2990000</v>
      </c>
      <c r="M33" s="149">
        <f>IFERROR(C33-[2]W8Q3FY26!C33,"OOS")</f>
        <v>-400000</v>
      </c>
      <c r="N33" s="147" t="str">
        <f t="shared" si="5"/>
        <v>AirPods 4 with charging case giảm 400K = 3090.0K</v>
      </c>
      <c r="O33" s="175">
        <f>IFERROR(D33-[2]W8Q3FY26!D33,"OOS")</f>
        <v>-500000</v>
      </c>
      <c r="P33" s="147" t="str">
        <f t="shared" si="1"/>
        <v>AirPods 4 with charging case giảm 500K = 2990.0K</v>
      </c>
      <c r="Q33" s="175">
        <f>IFERROR(E33-[2]W8Q3FY26!E33,"OOS")</f>
        <v>-400000</v>
      </c>
      <c r="R33" s="147" t="str">
        <f t="shared" si="2"/>
        <v>AirPods 4 with charging case giảm 400K = 2990.0K</v>
      </c>
      <c r="S33" s="175">
        <f>IFERROR(F33-[2]W8Q3FY26!F33,"OOS")</f>
        <v>-400000</v>
      </c>
      <c r="T33" s="147" t="str">
        <f t="shared" si="6"/>
        <v>AirPods 4 with charging case giảm 400K = 3090.0K</v>
      </c>
      <c r="U33" s="175">
        <f>IFERROR(G33-[2]W8Q3FY26!G33,"OOS")</f>
        <v>-100000</v>
      </c>
      <c r="V33" s="147" t="str">
        <f t="shared" si="7"/>
        <v>AirPods 4 with charging case giảm 100K = 2990.0K</v>
      </c>
    </row>
    <row r="34" spans="1:22" ht="15" customHeight="1" x14ac:dyDescent="0.2">
      <c r="A34" t="s">
        <v>164</v>
      </c>
      <c r="B34" s="39"/>
      <c r="C34" s="187">
        <v>6190000</v>
      </c>
      <c r="D34" s="187">
        <v>6190000</v>
      </c>
      <c r="E34" s="180">
        <v>5990000</v>
      </c>
      <c r="F34" s="179">
        <v>6190000</v>
      </c>
      <c r="G34" s="181">
        <v>6090000</v>
      </c>
      <c r="M34" s="149">
        <f>IFERROR(C34-[2]W8Q3FY26!C34,"OOS")</f>
        <v>-400000</v>
      </c>
      <c r="N34" s="147" t="str">
        <f t="shared" si="5"/>
        <v>AirPods Pro 3 giảm 400K = 6190.0K</v>
      </c>
      <c r="O34" s="175">
        <f>IFERROR(D34-[2]W8Q3FY26!D34,"OOS")</f>
        <v>-400000</v>
      </c>
      <c r="P34" s="147" t="str">
        <f t="shared" si="1"/>
        <v>AirPods Pro 3 giảm 400K = 6190.0K</v>
      </c>
      <c r="Q34" s="175">
        <f>IFERROR(E34-[2]W8Q3FY26!E34,"OOS")</f>
        <v>-200000</v>
      </c>
      <c r="R34" s="147" t="str">
        <f t="shared" si="2"/>
        <v>AirPods Pro 3 giảm 200K = 5990.0K</v>
      </c>
      <c r="S34" s="175">
        <f>IFERROR(F34-[2]W8Q3FY26!F34,"OOS")</f>
        <v>-300000</v>
      </c>
      <c r="T34" s="147" t="str">
        <f t="shared" si="6"/>
        <v>AirPods Pro 3 giảm 300K = 6190.0K</v>
      </c>
      <c r="U34" s="175">
        <f>IFERROR(G34-[2]W8Q3FY26!G34,"OOS")</f>
        <v>-100000</v>
      </c>
      <c r="V34" s="147" t="str">
        <f t="shared" si="7"/>
        <v>AirPods Pro 3 giảm 100K = 6090.0K</v>
      </c>
    </row>
    <row r="35" spans="1:22" ht="15" customHeight="1" x14ac:dyDescent="0.2">
      <c r="A35" t="s">
        <v>259</v>
      </c>
      <c r="B35" s="39"/>
      <c r="C35" s="182">
        <v>29490000</v>
      </c>
      <c r="D35" s="187">
        <v>28990000</v>
      </c>
      <c r="E35" s="174"/>
      <c r="F35" s="181">
        <v>28990000</v>
      </c>
      <c r="G35" s="174">
        <v>29290000</v>
      </c>
      <c r="M35" s="149">
        <f>IFERROR(C35-[2]W8Q3FY26!C35,"OOS")</f>
        <v>0</v>
      </c>
      <c r="N35" s="147" t="str">
        <f t="shared" si="5"/>
        <v/>
      </c>
      <c r="O35" s="175">
        <f>IFERROR(D35-[2]W8Q3FY26!D35,"OOS")</f>
        <v>-500000</v>
      </c>
      <c r="P35" s="147" t="str">
        <f t="shared" si="1"/>
        <v>MacBook Air 13" M5 16/512GB giảm 500K = 28990.0K</v>
      </c>
      <c r="Q35" s="175" t="str">
        <f>IFERROR(E35-[2]W8Q3FY26!E35,"OOS")</f>
        <v>OOS</v>
      </c>
      <c r="R35" s="147" t="e">
        <f t="shared" si="2"/>
        <v>#VALUE!</v>
      </c>
      <c r="S35" s="175">
        <f>IFERROR(F35-[2]W8Q3FY26!F35,"OOS")</f>
        <v>-500000</v>
      </c>
      <c r="T35" s="147" t="str">
        <f t="shared" si="6"/>
        <v>MacBook Air 13" M5 16/512GB giảm 500K = 28990.0K</v>
      </c>
      <c r="U35" s="175">
        <f>IFERROR(G35-[2]W8Q3FY26!G35,"OOS")</f>
        <v>0</v>
      </c>
      <c r="V35" s="147" t="str">
        <f t="shared" si="7"/>
        <v/>
      </c>
    </row>
    <row r="36" spans="1:22" ht="16" customHeight="1" x14ac:dyDescent="0.2">
      <c r="A36" t="s">
        <v>260</v>
      </c>
      <c r="B36" s="39"/>
      <c r="C36" s="182">
        <v>15990000</v>
      </c>
      <c r="D36" s="182">
        <v>15990000</v>
      </c>
      <c r="E36" s="174"/>
      <c r="F36" s="174">
        <v>15990000</v>
      </c>
      <c r="G36" s="181">
        <v>15790000</v>
      </c>
      <c r="M36" s="149">
        <f>IFERROR(C36-[2]W8Q3FY26!C36,"OOS")</f>
        <v>0</v>
      </c>
      <c r="N36" s="147" t="str">
        <f t="shared" si="5"/>
        <v/>
      </c>
      <c r="O36" s="175">
        <f>IFERROR(D36-[2]W8Q3FY26!D36,"OOS")</f>
        <v>0</v>
      </c>
      <c r="P36" s="147" t="str">
        <f t="shared" si="1"/>
        <v/>
      </c>
      <c r="Q36" s="175" t="str">
        <f>IFERROR(E36-[2]W8Q3FY26!E36,"OOS")</f>
        <v>OOS</v>
      </c>
      <c r="R36" s="147" t="e">
        <f t="shared" si="2"/>
        <v>#VALUE!</v>
      </c>
      <c r="S36" s="175">
        <f>IFERROR(F36-[2]W8Q3FY26!F36,"OOS")</f>
        <v>0</v>
      </c>
      <c r="T36" s="147" t="str">
        <f t="shared" si="6"/>
        <v/>
      </c>
      <c r="U36" s="175">
        <f>IFERROR(G36-[2]W8Q3FY26!G36,"OOS")</f>
        <v>-200000</v>
      </c>
      <c r="V36" s="147" t="str">
        <f t="shared" si="7"/>
        <v>MacBook NEO A18 Pro ( 8/256GB) giảm 200K = 15790.0K</v>
      </c>
    </row>
    <row r="37" spans="1:22" ht="16" customHeight="1" x14ac:dyDescent="0.2">
      <c r="A37" t="s">
        <v>166</v>
      </c>
      <c r="B37" s="39"/>
      <c r="C37" s="182">
        <v>25890000</v>
      </c>
      <c r="D37" s="182" t="s">
        <v>31</v>
      </c>
      <c r="E37" s="174"/>
      <c r="F37" s="178">
        <v>25890000</v>
      </c>
      <c r="G37" s="174">
        <v>24590000</v>
      </c>
      <c r="M37" s="149">
        <f>IFERROR(C37-[2]W8Q3FY26!C37,"OOS")</f>
        <v>0</v>
      </c>
      <c r="N37" s="147" t="str">
        <f t="shared" si="5"/>
        <v/>
      </c>
      <c r="O37" s="175" t="str">
        <f>IFERROR(D37-[2]W8Q3FY26!D37,"OOS")</f>
        <v>OOS</v>
      </c>
      <c r="P37" s="147" t="e">
        <f t="shared" si="1"/>
        <v>#VALUE!</v>
      </c>
      <c r="Q37" s="175" t="str">
        <f>IFERROR(E37-[2]W8Q3FY26!E37,"OOS")</f>
        <v>OOS</v>
      </c>
      <c r="R37" s="147" t="e">
        <f t="shared" si="2"/>
        <v>#VALUE!</v>
      </c>
      <c r="S37" s="175">
        <f>IFERROR(F37-[2]W8Q3FY26!F37,"OOS")</f>
        <v>0</v>
      </c>
      <c r="T37" s="147" t="str">
        <f t="shared" si="6"/>
        <v/>
      </c>
      <c r="U37" s="175">
        <f>IFERROR(G37-[2]W8Q3FY26!G37,"OOS")</f>
        <v>0</v>
      </c>
      <c r="V37" s="147" t="str">
        <f t="shared" si="7"/>
        <v/>
      </c>
    </row>
    <row r="38" spans="1:22" ht="16" customHeight="1" x14ac:dyDescent="0.2">
      <c r="A38" t="s">
        <v>267</v>
      </c>
      <c r="B38" s="39"/>
      <c r="C38" s="187">
        <v>34490000</v>
      </c>
      <c r="D38" s="187">
        <v>34490000</v>
      </c>
      <c r="E38" s="174"/>
      <c r="F38" s="179">
        <v>33490000</v>
      </c>
      <c r="G38" s="181">
        <v>33490000</v>
      </c>
      <c r="M38" s="149" t="str">
        <f>IFERROR(C38-[2]W8Q3FY26!C38,"OOS")</f>
        <v>OOS</v>
      </c>
      <c r="N38" s="147" t="e">
        <f t="shared" si="5"/>
        <v>#VALUE!</v>
      </c>
      <c r="O38" s="175" t="str">
        <f>IFERROR(D38-[2]W8Q3FY26!D38,"OOS")</f>
        <v>OOS</v>
      </c>
      <c r="P38" s="147" t="e">
        <f t="shared" si="1"/>
        <v>#VALUE!</v>
      </c>
      <c r="Q38" s="175" t="str">
        <f>IFERROR(E38-[2]W8Q3FY26!E38,"OOS")</f>
        <v>OOS</v>
      </c>
      <c r="R38" s="147" t="e">
        <f t="shared" si="2"/>
        <v>#VALUE!</v>
      </c>
      <c r="S38" s="175" t="str">
        <f>IFERROR(F38-[2]W8Q3FY26!F38,"OOS")</f>
        <v>OOS</v>
      </c>
      <c r="T38" s="147" t="e">
        <f t="shared" si="6"/>
        <v>#VALUE!</v>
      </c>
      <c r="U38" s="175" t="str">
        <f>IFERROR(G38-[2]W8Q3FY26!G38,"OOS")</f>
        <v>OOS</v>
      </c>
      <c r="V38" s="147" t="e">
        <f t="shared" si="7"/>
        <v>#VALUE!</v>
      </c>
    </row>
    <row r="39" spans="1:22" ht="16" customHeight="1" x14ac:dyDescent="0.2">
      <c r="A39" t="s">
        <v>169</v>
      </c>
      <c r="B39" s="39"/>
      <c r="C39" s="182">
        <v>41490000</v>
      </c>
      <c r="D39" s="182">
        <v>44490000</v>
      </c>
      <c r="E39" s="174"/>
      <c r="F39" s="178">
        <v>41490000</v>
      </c>
      <c r="G39" s="174">
        <v>41490000</v>
      </c>
      <c r="M39" s="149">
        <f>IFERROR(C39-[2]W8Q3FY26!C39,"OOS")</f>
        <v>0</v>
      </c>
      <c r="N39" s="147" t="str">
        <f t="shared" si="5"/>
        <v/>
      </c>
      <c r="O39" s="175">
        <f>IFERROR(D39-[2]W8Q3FY26!D39,"OOS")</f>
        <v>0</v>
      </c>
      <c r="P39" s="147" t="str">
        <f t="shared" si="1"/>
        <v/>
      </c>
      <c r="Q39" s="175" t="str">
        <f>IFERROR(E39-[2]W8Q3FY26!E39,"OOS")</f>
        <v>OOS</v>
      </c>
      <c r="R39" s="147" t="e">
        <f t="shared" si="2"/>
        <v>#VALUE!</v>
      </c>
      <c r="S39" s="175">
        <f>IFERROR(F39-[2]W8Q3FY26!F39,"OOS")</f>
        <v>0</v>
      </c>
      <c r="T39" s="147" t="str">
        <f t="shared" si="6"/>
        <v/>
      </c>
      <c r="U39" s="175">
        <f>IFERROR(G39-[2]W8Q3FY26!G39,"OOS")</f>
        <v>0</v>
      </c>
      <c r="V39" s="147" t="str">
        <f t="shared" si="7"/>
        <v/>
      </c>
    </row>
    <row r="40" spans="1:22" ht="16" customHeight="1" x14ac:dyDescent="0.2">
      <c r="A40" t="s">
        <v>265</v>
      </c>
      <c r="B40" s="39"/>
      <c r="C40" s="182" t="s">
        <v>31</v>
      </c>
      <c r="D40" s="182">
        <v>72490000</v>
      </c>
      <c r="E40" s="174"/>
      <c r="F40" s="178">
        <v>72490000</v>
      </c>
      <c r="G40" s="174">
        <v>72990000</v>
      </c>
      <c r="M40" s="149" t="str">
        <f>IFERROR(C40-[2]W8Q3FY26!C40,"OOS")</f>
        <v>OOS</v>
      </c>
      <c r="N40" s="147" t="e">
        <f t="shared" si="5"/>
        <v>#VALUE!</v>
      </c>
      <c r="O40" s="175">
        <f>IFERROR(D40-[2]W8Q3FY26!D40,"OOS")</f>
        <v>0</v>
      </c>
      <c r="P40" s="147" t="str">
        <f t="shared" si="1"/>
        <v/>
      </c>
      <c r="Q40" s="175" t="str">
        <f>IFERROR(E40-[2]W8Q3FY26!E40,"OOS")</f>
        <v>OOS</v>
      </c>
      <c r="R40" s="147" t="e">
        <f t="shared" si="2"/>
        <v>#VALUE!</v>
      </c>
      <c r="S40" s="175">
        <f>IFERROR(F40-[2]W8Q3FY26!F40,"OOS")</f>
        <v>0</v>
      </c>
      <c r="T40" s="147" t="str">
        <f t="shared" si="6"/>
        <v/>
      </c>
      <c r="U40" s="175">
        <f>IFERROR(G40-[2]W8Q3FY26!G40,"OOS")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A3C8-F43A-1646-AB71-4A1AD77E5BEF}">
  <dimension ref="A1:V151"/>
  <sheetViews>
    <sheetView zoomScale="75" workbookViewId="0">
      <selection activeCell="D7" sqref="D7"/>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1">
        <v>17390000</v>
      </c>
      <c r="E2" s="172">
        <v>17290000</v>
      </c>
      <c r="F2" s="195">
        <v>17390000</v>
      </c>
      <c r="G2" s="174">
        <v>17290000</v>
      </c>
      <c r="M2" s="149">
        <f>IFERROR(C2-[2]W9Q3FY26!C2,"OOS")</f>
        <v>0</v>
      </c>
      <c r="N2" s="147" t="str">
        <f t="shared" ref="N2:N16" si="0">IF(M2=0,"",$A2 &amp; IF(M2&gt;0," tăng "," giảm ") &amp; TEXT(ABS(M2)/1000,"0") &amp; "K = " &amp; TEXT(C2/1000,"#.##0") &amp; "K")</f>
        <v/>
      </c>
      <c r="O2" s="175">
        <f>IFERROR(D2-[2]W9Q3FY26!D2,"OOS")</f>
        <v>0</v>
      </c>
      <c r="P2" s="147" t="str">
        <f t="shared" ref="P2:P40" si="1">IF(O2=0,"",$A2 &amp; IF(O2&gt;0," tăng "," giảm ") &amp; TEXT(ABS(O2)/1000,"0") &amp; "K = " &amp; TEXT(D2/1000,"#.##0") &amp; "K")</f>
        <v/>
      </c>
      <c r="Q2" s="175">
        <f>IFERROR(E2-[2]W9Q3FY26!E2,"OOS")</f>
        <v>0</v>
      </c>
      <c r="R2" s="147" t="str">
        <f t="shared" ref="R2:R40" si="2">IF(Q2=0,"",$A2 &amp; IF(Q2&gt;0," tăng "," giảm ") &amp; TEXT(ABS(Q2)/1000,"0") &amp; "K = " &amp; TEXT(E2/1000,"#.##0") &amp; "K")</f>
        <v/>
      </c>
      <c r="S2" s="175">
        <f>IFERROR(F2-[2]W9Q3FY26!F2,"OOS")</f>
        <v>0</v>
      </c>
      <c r="T2" s="147" t="str">
        <f t="shared" ref="T2:T16" si="3">IF(S2=0,"",$A2 &amp; IF(S2&gt;0," tăng "," giảm ") &amp; TEXT(ABS(S2)/1000,"0") &amp; "K = " &amp; TEXT(F2/1000,"#.##0") &amp; "K")</f>
        <v/>
      </c>
      <c r="U2" s="175">
        <f>IFERROR(G2-[2]W9Q3FY26!G2,"OOS")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77">
        <v>23690000</v>
      </c>
      <c r="G3" s="174">
        <v>23790000</v>
      </c>
      <c r="M3" s="149">
        <f>IFERROR(C3-[2]W9Q3FY26!C3,"OOS")</f>
        <v>0</v>
      </c>
      <c r="N3" s="147" t="str">
        <f t="shared" si="0"/>
        <v/>
      </c>
      <c r="O3" s="175">
        <f>IFERROR(D3-[2]W9Q3FY26!D3,"OOS")</f>
        <v>0</v>
      </c>
      <c r="P3" s="147" t="str">
        <f t="shared" si="1"/>
        <v/>
      </c>
      <c r="Q3" s="175">
        <f>IFERROR(E3-[2]W9Q3FY26!E3,"OOS")</f>
        <v>0</v>
      </c>
      <c r="R3" s="147" t="str">
        <f t="shared" si="2"/>
        <v/>
      </c>
      <c r="S3" s="175">
        <f>IFERROR(F3-[2]W9Q3FY26!F3,"OOS")</f>
        <v>0</v>
      </c>
      <c r="T3" s="147" t="str">
        <f t="shared" si="3"/>
        <v/>
      </c>
      <c r="U3" s="175">
        <f>IFERROR(G3-[2]W9Q3FY26!G3,"OOS")</f>
        <v>0</v>
      </c>
      <c r="V3" s="147" t="str">
        <f t="shared" si="4"/>
        <v/>
      </c>
    </row>
    <row r="4" spans="1:22" ht="16" customHeight="1" x14ac:dyDescent="0.2">
      <c r="A4" t="s">
        <v>130</v>
      </c>
      <c r="B4" s="169"/>
      <c r="C4" s="171">
        <v>22990000</v>
      </c>
      <c r="D4" s="171">
        <v>22890000</v>
      </c>
      <c r="E4" s="176">
        <v>22990000</v>
      </c>
      <c r="F4" s="178">
        <v>22890000</v>
      </c>
      <c r="G4" s="174">
        <v>22890000</v>
      </c>
      <c r="M4" s="149">
        <f>IFERROR(C4-[2]W9Q3FY26!C4,"OOS")</f>
        <v>0</v>
      </c>
      <c r="N4" s="147" t="str">
        <f t="shared" si="0"/>
        <v/>
      </c>
      <c r="O4" s="175">
        <f>IFERROR(D4-[2]W9Q3FY26!D4,"OOS")</f>
        <v>0</v>
      </c>
      <c r="P4" s="147" t="str">
        <f t="shared" si="1"/>
        <v/>
      </c>
      <c r="Q4" s="175">
        <f>IFERROR(E4-[2]W9Q3FY26!E4,"OOS")</f>
        <v>0</v>
      </c>
      <c r="R4" s="147" t="str">
        <f t="shared" si="2"/>
        <v/>
      </c>
      <c r="S4" s="175">
        <f>IFERROR(F4-[2]W9Q3FY26!F4,"OOS")</f>
        <v>0</v>
      </c>
      <c r="T4" s="147" t="str">
        <f t="shared" si="3"/>
        <v/>
      </c>
      <c r="U4" s="175">
        <f>IFERROR(G4-[2]W9Q3FY26!G4,"OOS")</f>
        <v>0</v>
      </c>
      <c r="V4" s="147" t="str">
        <f t="shared" si="4"/>
        <v/>
      </c>
    </row>
    <row r="5" spans="1:22" ht="16" customHeight="1" x14ac:dyDescent="0.2">
      <c r="A5" t="s">
        <v>131</v>
      </c>
      <c r="B5" s="169"/>
      <c r="C5" s="171">
        <v>33890000</v>
      </c>
      <c r="D5" s="171">
        <v>33790000</v>
      </c>
      <c r="E5" s="176">
        <v>32690000</v>
      </c>
      <c r="F5" s="178">
        <v>33790000</v>
      </c>
      <c r="G5" s="174">
        <v>33690000</v>
      </c>
      <c r="M5" s="149">
        <f>IFERROR(C5-[2]W9Q3FY26!C5,"OOS")</f>
        <v>0</v>
      </c>
      <c r="N5" s="147" t="str">
        <f t="shared" si="0"/>
        <v/>
      </c>
      <c r="O5" s="175">
        <f>IFERROR(D5-[2]W9Q3FY26!D5,"OOS")</f>
        <v>0</v>
      </c>
      <c r="P5" s="147" t="str">
        <f t="shared" si="1"/>
        <v/>
      </c>
      <c r="Q5" s="175">
        <f>IFERROR(E5-[2]W9Q3FY26!E5,"OOS")</f>
        <v>0</v>
      </c>
      <c r="R5" s="147" t="str">
        <f t="shared" si="2"/>
        <v/>
      </c>
      <c r="S5" s="175">
        <f>IFERROR(F5-[2]W9Q3FY26!F5,"OOS")</f>
        <v>0</v>
      </c>
      <c r="T5" s="147" t="str">
        <f t="shared" si="3"/>
        <v/>
      </c>
      <c r="U5" s="175">
        <f>IFERROR(G5-[2]W9Q3FY26!G5,"OOS")</f>
        <v>0</v>
      </c>
      <c r="V5" s="147" t="str">
        <f t="shared" si="4"/>
        <v/>
      </c>
    </row>
    <row r="6" spans="1:22" ht="16" customHeight="1" x14ac:dyDescent="0.2">
      <c r="A6" t="s">
        <v>132</v>
      </c>
      <c r="B6" s="169"/>
      <c r="C6" s="171">
        <v>36990000</v>
      </c>
      <c r="D6" s="171">
        <v>36990000</v>
      </c>
      <c r="E6" s="172">
        <v>35990000</v>
      </c>
      <c r="F6" s="178">
        <v>36890000</v>
      </c>
      <c r="G6" s="181">
        <v>35990000</v>
      </c>
      <c r="M6" s="149">
        <f>IFERROR(C6-[2]W9Q3FY26!C6,"OOS")</f>
        <v>0</v>
      </c>
      <c r="N6" s="147" t="str">
        <f t="shared" si="0"/>
        <v/>
      </c>
      <c r="O6" s="175">
        <f>IFERROR(D6-[2]W9Q3FY26!D6,"OOS")</f>
        <v>0</v>
      </c>
      <c r="P6" s="147" t="str">
        <f t="shared" si="1"/>
        <v/>
      </c>
      <c r="Q6" s="175">
        <f>IFERROR(E6-[2]W9Q3FY26!E6,"OOS")</f>
        <v>0</v>
      </c>
      <c r="R6" s="147" t="str">
        <f t="shared" si="2"/>
        <v/>
      </c>
      <c r="S6" s="175">
        <f>IFERROR(F6-[2]W9Q3FY26!F6,"OOS")</f>
        <v>0</v>
      </c>
      <c r="T6" s="147" t="str">
        <f t="shared" si="3"/>
        <v/>
      </c>
      <c r="U6" s="175">
        <f>IFERROR(G6-[2]W9Q3FY26!G6,"OOS")</f>
        <v>-500000</v>
      </c>
      <c r="V6" s="147" t="str">
        <f t="shared" si="4"/>
        <v>iPhone 17 Pro Max 256GB giảm 500K = 35990.0K</v>
      </c>
    </row>
    <row r="7" spans="1:22" ht="16" customHeight="1" x14ac:dyDescent="0.2">
      <c r="A7" t="s">
        <v>133</v>
      </c>
      <c r="B7" s="169"/>
      <c r="C7" s="171">
        <v>16990000</v>
      </c>
      <c r="D7" s="182">
        <v>14990000</v>
      </c>
      <c r="E7" s="172">
        <v>11990000</v>
      </c>
      <c r="F7" s="197">
        <v>12190000</v>
      </c>
      <c r="G7" s="174">
        <v>15190000</v>
      </c>
      <c r="M7" s="149">
        <f>IFERROR(C7-[2]W9Q3FY26!C7,"OOS")</f>
        <v>-152910000</v>
      </c>
      <c r="N7" s="147" t="str">
        <f t="shared" si="0"/>
        <v>iPhone 16e  128GB giảm 152910K = 16990.0K</v>
      </c>
      <c r="O7" s="175">
        <f>IFERROR(D7-[2]W9Q3FY26!D7,"OOS")</f>
        <v>0</v>
      </c>
      <c r="P7" s="147" t="str">
        <f t="shared" si="1"/>
        <v/>
      </c>
      <c r="Q7" s="175">
        <f>IFERROR(E7-[2]W9Q3FY26!E7,"OOS")</f>
        <v>0</v>
      </c>
      <c r="R7" s="147" t="str">
        <f t="shared" si="2"/>
        <v/>
      </c>
      <c r="S7" s="175">
        <f>IFERROR(F7-[2]W9Q3FY26!F7,"OOS")</f>
        <v>0</v>
      </c>
      <c r="T7" s="147" t="str">
        <f t="shared" si="3"/>
        <v/>
      </c>
      <c r="U7" s="175">
        <f>IFERROR(G7-[2]W9Q3FY26!G7,"OOS")</f>
        <v>0</v>
      </c>
      <c r="V7" s="147" t="str">
        <f t="shared" si="4"/>
        <v/>
      </c>
    </row>
    <row r="8" spans="1:22" ht="16" customHeight="1" x14ac:dyDescent="0.2">
      <c r="A8" t="s">
        <v>246</v>
      </c>
      <c r="B8" s="184"/>
      <c r="C8" s="200">
        <v>20990000</v>
      </c>
      <c r="D8" s="185">
        <v>20590000</v>
      </c>
      <c r="E8" s="186">
        <v>20490000</v>
      </c>
      <c r="F8" s="179">
        <v>20890000</v>
      </c>
      <c r="G8" s="174">
        <v>20490000</v>
      </c>
      <c r="M8" s="149">
        <f>IFERROR(C8-[2]W9Q3FY26!C8,"OOS")</f>
        <v>300000</v>
      </c>
      <c r="N8" s="147" t="str">
        <f t="shared" si="0"/>
        <v>iPhone 16 128GB tăng 300K = 20990.0K</v>
      </c>
      <c r="O8" s="175">
        <f>IFERROR(D8-[2]W9Q3FY26!D8,"OOS")</f>
        <v>0</v>
      </c>
      <c r="P8" s="147" t="str">
        <f t="shared" si="1"/>
        <v/>
      </c>
      <c r="Q8" s="175">
        <f>IFERROR(E8-[2]W9Q3FY26!E8,"OOS")</f>
        <v>0</v>
      </c>
      <c r="R8" s="147" t="str">
        <f t="shared" si="2"/>
        <v/>
      </c>
      <c r="S8" s="175">
        <f>IFERROR(F8-[2]W9Q3FY26!F8,"OOS")</f>
        <v>300000</v>
      </c>
      <c r="T8" s="147" t="str">
        <f t="shared" si="3"/>
        <v>iPhone 16 128GB tăng 300K = 20890.0K</v>
      </c>
      <c r="U8" s="175">
        <f>IFERROR(G8-[2]W9Q3FY26!G8,"OOS")</f>
        <v>0</v>
      </c>
      <c r="V8" s="147" t="str">
        <f t="shared" si="4"/>
        <v/>
      </c>
    </row>
    <row r="9" spans="1:22" ht="16" customHeight="1" x14ac:dyDescent="0.2">
      <c r="A9" t="s">
        <v>135</v>
      </c>
      <c r="B9" s="39"/>
      <c r="C9" s="182">
        <v>23990000</v>
      </c>
      <c r="D9" s="187">
        <v>23490000</v>
      </c>
      <c r="E9" s="186">
        <v>24790000</v>
      </c>
      <c r="F9" s="179">
        <v>23890000</v>
      </c>
      <c r="G9" s="174">
        <v>24290000</v>
      </c>
      <c r="M9" s="149">
        <f>IFERROR(C9-[2]W9Q3FY26!C9,"OOS")</f>
        <v>0</v>
      </c>
      <c r="N9" s="147" t="str">
        <f t="shared" si="0"/>
        <v/>
      </c>
      <c r="O9" s="175">
        <f>IFERROR(D9-[2]W9Q3FY26!D9,"OOS")</f>
        <v>-500000</v>
      </c>
      <c r="P9" s="147" t="str">
        <f t="shared" si="1"/>
        <v>iPhone 16  Plus 128GB giảm 500K = 23490.0K</v>
      </c>
      <c r="Q9" s="175">
        <f>IFERROR(E9-[2]W9Q3FY26!E9,"OOS")</f>
        <v>0</v>
      </c>
      <c r="R9" s="147" t="str">
        <f t="shared" si="2"/>
        <v/>
      </c>
      <c r="S9" s="175">
        <f>IFERROR(F9-[2]W9Q3FY26!F9,"OOS")</f>
        <v>-100000</v>
      </c>
      <c r="T9" s="147" t="str">
        <f t="shared" si="3"/>
        <v>iPhone 16  Plus 128GB giảm 100K = 23890.0K</v>
      </c>
      <c r="U9" s="175">
        <f>IFERROR(G9-[2]W9Q3FY26!G9,"OOS")</f>
        <v>0</v>
      </c>
      <c r="V9" s="147" t="str">
        <f t="shared" si="4"/>
        <v/>
      </c>
    </row>
    <row r="10" spans="1:22" ht="16" customHeight="1" x14ac:dyDescent="0.2">
      <c r="A10" t="s">
        <v>102</v>
      </c>
      <c r="B10" s="39"/>
      <c r="C10" s="187">
        <v>17990000</v>
      </c>
      <c r="D10" s="182">
        <v>17690000</v>
      </c>
      <c r="E10" s="176">
        <v>17290000</v>
      </c>
      <c r="F10" s="179">
        <v>17890000</v>
      </c>
      <c r="G10" s="174">
        <v>17390000</v>
      </c>
      <c r="M10" s="149">
        <f>IFERROR(C10-[2]W9Q3FY26!C10,"OOS")</f>
        <v>200000</v>
      </c>
      <c r="N10" s="147" t="str">
        <f t="shared" si="0"/>
        <v>iPhone 15  128GB tăng 200K = 17990.0K</v>
      </c>
      <c r="O10" s="175">
        <f>IFERROR(D10-[2]W9Q3FY26!D10,"OOS")</f>
        <v>0</v>
      </c>
      <c r="P10" s="147" t="str">
        <f t="shared" si="1"/>
        <v/>
      </c>
      <c r="Q10" s="175">
        <f>IFERROR(E10-[2]W9Q3FY26!E10,"OOS")</f>
        <v>0</v>
      </c>
      <c r="R10" s="147" t="str">
        <f t="shared" si="2"/>
        <v/>
      </c>
      <c r="S10" s="175">
        <f>IFERROR(F10-[2]W9Q3FY26!F10,"OOS")</f>
        <v>200000</v>
      </c>
      <c r="T10" s="147" t="str">
        <f t="shared" si="3"/>
        <v>iPhone 15  128GB tăng 200K = 17890.0K</v>
      </c>
      <c r="U10" s="175">
        <f>IFERROR(G10-[2]W9Q3FY26!G10,"OOS")</f>
        <v>0</v>
      </c>
      <c r="V10" s="147" t="str">
        <f t="shared" si="4"/>
        <v/>
      </c>
    </row>
    <row r="11" spans="1:22" ht="16" customHeight="1" x14ac:dyDescent="0.2">
      <c r="A11" t="s">
        <v>103</v>
      </c>
      <c r="B11" s="39"/>
      <c r="C11" s="182">
        <v>17990000</v>
      </c>
      <c r="D11" s="182" t="s">
        <v>31</v>
      </c>
      <c r="E11" s="176" t="s">
        <v>31</v>
      </c>
      <c r="F11" s="174" t="s">
        <v>31</v>
      </c>
      <c r="G11" s="174" t="s">
        <v>31</v>
      </c>
      <c r="M11" s="149">
        <f>IFERROR(C11-[2]W9Q3FY26!C11,"OOS")</f>
        <v>0</v>
      </c>
      <c r="N11" s="147" t="str">
        <f t="shared" si="0"/>
        <v/>
      </c>
      <c r="O11" s="175" t="str">
        <f>IFERROR(D11-[2]W9Q3FY26!D11,"OOS")</f>
        <v>OOS</v>
      </c>
      <c r="P11" s="147" t="e">
        <f t="shared" si="1"/>
        <v>#VALUE!</v>
      </c>
      <c r="Q11" s="175" t="str">
        <f>IFERROR(E11-[2]W9Q3FY26!E11,"OOS")</f>
        <v>OOS</v>
      </c>
      <c r="R11" s="147" t="e">
        <f t="shared" si="2"/>
        <v>#VALUE!</v>
      </c>
      <c r="S11" s="175" t="str">
        <f>IFERROR(F11-[2]W9Q3FY26!F11,"OOS")</f>
        <v>OOS</v>
      </c>
      <c r="T11" s="147" t="e">
        <f t="shared" si="3"/>
        <v>#VALUE!</v>
      </c>
      <c r="U11" s="175" t="str">
        <f>IFERROR(G11-[2]W9Q3FY26!G11,"OOS")</f>
        <v>OOS</v>
      </c>
      <c r="V11" s="147" t="e">
        <f t="shared" si="4"/>
        <v>#VALUE!</v>
      </c>
    </row>
    <row r="12" spans="1:22" ht="16" customHeight="1" x14ac:dyDescent="0.2">
      <c r="A12" t="s">
        <v>40</v>
      </c>
      <c r="B12" s="39"/>
      <c r="C12" s="182">
        <v>13990000</v>
      </c>
      <c r="D12" s="182">
        <v>13990000</v>
      </c>
      <c r="E12" s="176">
        <v>13790000</v>
      </c>
      <c r="F12" s="178">
        <v>13990000</v>
      </c>
      <c r="G12" s="174">
        <v>12990000</v>
      </c>
      <c r="M12" s="149">
        <f>IFERROR(C12-[2]W9Q3FY26!C12,"OOS")</f>
        <v>0</v>
      </c>
      <c r="N12" s="147" t="str">
        <f t="shared" si="0"/>
        <v/>
      </c>
      <c r="O12" s="175">
        <f>IFERROR(D12-[2]W9Q3FY26!D12,"OOS")</f>
        <v>0</v>
      </c>
      <c r="P12" s="147" t="str">
        <f t="shared" si="1"/>
        <v/>
      </c>
      <c r="Q12" s="175">
        <f>IFERROR(E12-[2]W9Q3FY26!E12,"OOS")</f>
        <v>0</v>
      </c>
      <c r="R12" s="147" t="str">
        <f t="shared" si="2"/>
        <v/>
      </c>
      <c r="S12" s="175">
        <f>IFERROR(F12-[2]W9Q3FY26!F12,"OOS")</f>
        <v>0</v>
      </c>
      <c r="T12" s="147" t="str">
        <f t="shared" si="3"/>
        <v/>
      </c>
      <c r="U12" s="175">
        <f>IFERROR(G12-[2]W9Q3FY26!G12,"OOS")</f>
        <v>0</v>
      </c>
      <c r="V12" s="147" t="str">
        <f t="shared" si="4"/>
        <v/>
      </c>
    </row>
    <row r="13" spans="1:22" ht="16" customHeight="1" x14ac:dyDescent="0.2">
      <c r="A13" t="s">
        <v>37</v>
      </c>
      <c r="B13" s="39"/>
      <c r="C13" s="182">
        <v>11990000</v>
      </c>
      <c r="D13" s="182">
        <v>11990000</v>
      </c>
      <c r="E13" s="186">
        <v>12090000</v>
      </c>
      <c r="F13" s="178">
        <v>11990000</v>
      </c>
      <c r="G13" s="174">
        <v>11990000</v>
      </c>
      <c r="M13" s="149">
        <f>IFERROR(C13-[2]W9Q3FY26!C13,"OOS")</f>
        <v>0</v>
      </c>
      <c r="N13" s="147" t="str">
        <f t="shared" si="0"/>
        <v/>
      </c>
      <c r="O13" s="175">
        <f>IFERROR(D13-[2]W9Q3FY26!D13,"OOS")</f>
        <v>0</v>
      </c>
      <c r="P13" s="147" t="str">
        <f t="shared" si="1"/>
        <v/>
      </c>
      <c r="Q13" s="175">
        <f>IFERROR(E13-[2]W9Q3FY26!E13,"OOS")</f>
        <v>0</v>
      </c>
      <c r="R13" s="147" t="str">
        <f t="shared" si="2"/>
        <v/>
      </c>
      <c r="S13" s="175">
        <f>IFERROR(F13-[2]W9Q3FY26!F13,"OOS")</f>
        <v>0</v>
      </c>
      <c r="T13" s="147" t="str">
        <f t="shared" si="3"/>
        <v/>
      </c>
      <c r="U13" s="175">
        <f>IFERROR(G13-[2]W9Q3FY26!G13,"OOS")</f>
        <v>0</v>
      </c>
      <c r="V13" s="147" t="str">
        <f t="shared" si="4"/>
        <v/>
      </c>
    </row>
    <row r="14" spans="1:22" ht="16" customHeight="1" x14ac:dyDescent="0.2">
      <c r="A14" t="s">
        <v>138</v>
      </c>
      <c r="B14" s="39"/>
      <c r="C14" s="182">
        <v>13290000</v>
      </c>
      <c r="D14" s="182">
        <v>13490000</v>
      </c>
      <c r="E14" s="186">
        <v>13290000</v>
      </c>
      <c r="F14" s="179">
        <v>12890000</v>
      </c>
      <c r="G14" s="174">
        <v>12890000</v>
      </c>
      <c r="M14" s="149">
        <f>IFERROR(C14-[2]W9Q3FY26!C14,"OOS")</f>
        <v>0</v>
      </c>
      <c r="N14" s="147" t="str">
        <f t="shared" si="0"/>
        <v/>
      </c>
      <c r="O14" s="175">
        <f>IFERROR(D14-[2]W9Q3FY26!D14,"OOS")</f>
        <v>0</v>
      </c>
      <c r="P14" s="147" t="str">
        <f t="shared" si="1"/>
        <v/>
      </c>
      <c r="Q14" s="175">
        <f>IFERROR(E14-[2]W9Q3FY26!E14,"OOS")</f>
        <v>0</v>
      </c>
      <c r="R14" s="147" t="str">
        <f t="shared" si="2"/>
        <v/>
      </c>
      <c r="S14" s="175">
        <f>IFERROR(F14-[2]W9Q3FY26!F14,"OOS")</f>
        <v>-400000</v>
      </c>
      <c r="T14" s="147" t="str">
        <f t="shared" si="3"/>
        <v>iPad Mini 7 128GB Wifi giảm 400K = 12890.0K</v>
      </c>
      <c r="U14" s="175">
        <f>IFERROR(G14-[2]W9Q3FY26!G14,"OOS")</f>
        <v>0</v>
      </c>
      <c r="V14" s="147" t="str">
        <f t="shared" si="4"/>
        <v/>
      </c>
    </row>
    <row r="15" spans="1:22" ht="16" customHeight="1" x14ac:dyDescent="0.2">
      <c r="A15" t="s">
        <v>139</v>
      </c>
      <c r="B15" s="39"/>
      <c r="C15" s="182">
        <v>9290000</v>
      </c>
      <c r="D15" s="182">
        <v>9290000</v>
      </c>
      <c r="E15" s="188">
        <v>9190000</v>
      </c>
      <c r="F15" s="178">
        <v>9290000</v>
      </c>
      <c r="G15" s="174">
        <v>9190000</v>
      </c>
      <c r="M15" s="149">
        <f>IFERROR(C15-[2]W9Q3FY26!C15,"OOS")</f>
        <v>0</v>
      </c>
      <c r="N15" s="147" t="str">
        <f t="shared" si="0"/>
        <v/>
      </c>
      <c r="O15" s="175">
        <f>IFERROR(D15-[2]W9Q3FY26!D15,"OOS")</f>
        <v>0</v>
      </c>
      <c r="P15" s="147" t="str">
        <f t="shared" si="1"/>
        <v/>
      </c>
      <c r="Q15" s="175">
        <f>IFERROR(E15-[2]W9Q3FY26!E15,"OOS")</f>
        <v>200000</v>
      </c>
      <c r="R15" s="147" t="str">
        <f t="shared" si="2"/>
        <v>iPad Gen 11th  128GB Wifi tăng 200K = 9190.0K</v>
      </c>
      <c r="S15" s="175">
        <f>IFERROR(F15-[2]W9Q3FY26!F15,"OOS")</f>
        <v>0</v>
      </c>
      <c r="T15" s="147" t="str">
        <f t="shared" si="3"/>
        <v/>
      </c>
      <c r="U15" s="175">
        <f>IFERROR(G15-[2]W9Q3FY26!G15,"OOS")</f>
        <v>0</v>
      </c>
      <c r="V15" s="147" t="str">
        <f t="shared" si="4"/>
        <v/>
      </c>
    </row>
    <row r="16" spans="1:22" ht="16" customHeight="1" x14ac:dyDescent="0.2">
      <c r="A16" t="s">
        <v>142</v>
      </c>
      <c r="B16" s="39"/>
      <c r="C16" s="187">
        <v>14690000</v>
      </c>
      <c r="D16" s="187">
        <v>14690000</v>
      </c>
      <c r="E16" s="176">
        <v>14290000</v>
      </c>
      <c r="F16" s="179">
        <v>15290000</v>
      </c>
      <c r="G16" s="174" t="s">
        <v>31</v>
      </c>
      <c r="M16" s="149">
        <f>IFERROR(C16-[2]W9Q3FY26!C16,"OOS")</f>
        <v>-300000</v>
      </c>
      <c r="N16" s="147" t="str">
        <f t="shared" si="0"/>
        <v>iPad Air M3  11" 128 GB Wifi giảm 300K = 14690.0K</v>
      </c>
      <c r="O16" s="175">
        <f>IFERROR(D16-[2]W9Q3FY26!D16,"OOS")</f>
        <v>-300000</v>
      </c>
      <c r="P16" s="147" t="str">
        <f t="shared" si="1"/>
        <v>iPad Air M3  11" 128 GB Wifi giảm 300K = 14690.0K</v>
      </c>
      <c r="Q16" s="175">
        <f>IFERROR(E16-[2]W9Q3FY26!E16,"OOS")</f>
        <v>0</v>
      </c>
      <c r="R16" s="147" t="str">
        <f t="shared" si="2"/>
        <v/>
      </c>
      <c r="S16" s="175">
        <f>IFERROR(F16-[2]W9Q3FY26!F16,"OOS")</f>
        <v>400000</v>
      </c>
      <c r="T16" s="147" t="str">
        <f t="shared" si="3"/>
        <v>iPad Air M3  11" 128 GB Wifi tăng 400K = 15290.0K</v>
      </c>
      <c r="U16" s="175" t="str">
        <f>IFERROR(G16-[2]W9Q3FY26!G16,"OOS")</f>
        <v>OOS</v>
      </c>
      <c r="V16" s="147" t="e">
        <f t="shared" si="4"/>
        <v>#VALUE!</v>
      </c>
    </row>
    <row r="17" spans="1:22" ht="16" customHeight="1" x14ac:dyDescent="0.2">
      <c r="A17" t="s">
        <v>262</v>
      </c>
      <c r="B17" s="39"/>
      <c r="C17" s="182">
        <v>16390000</v>
      </c>
      <c r="D17" s="182">
        <v>16390000</v>
      </c>
      <c r="E17" s="176">
        <v>15790000</v>
      </c>
      <c r="F17" s="174">
        <v>16390000</v>
      </c>
      <c r="G17" s="174">
        <v>16090000</v>
      </c>
      <c r="M17" s="149">
        <f>IFERROR(C17-[2]W9Q3FY26!C17,"OOS")</f>
        <v>0</v>
      </c>
      <c r="N17" s="147"/>
      <c r="O17" s="175">
        <f>IFERROR(D17-[2]W9Q3FY26!D17,"OOS")</f>
        <v>0</v>
      </c>
      <c r="P17" s="147" t="str">
        <f t="shared" si="1"/>
        <v/>
      </c>
      <c r="Q17" s="175">
        <f>IFERROR(E17-[2]W9Q3FY26!E17,"OOS")</f>
        <v>0</v>
      </c>
      <c r="R17" s="147" t="str">
        <f t="shared" si="2"/>
        <v/>
      </c>
      <c r="S17" s="175">
        <f>IFERROR(F17-[2]W9Q3FY26!F17,"OOS")</f>
        <v>0</v>
      </c>
      <c r="T17" s="147"/>
      <c r="U17" s="175">
        <f>IFERROR(G17-[2]W9Q3FY26!G17,"OOS")</f>
        <v>0</v>
      </c>
      <c r="V17" s="147" t="str">
        <f t="shared" si="4"/>
        <v/>
      </c>
    </row>
    <row r="18" spans="1:22" ht="16" customHeight="1" x14ac:dyDescent="0.2">
      <c r="A18" t="s">
        <v>144</v>
      </c>
      <c r="B18" s="39"/>
      <c r="C18" s="187">
        <v>18290000</v>
      </c>
      <c r="D18" s="187">
        <v>19990000</v>
      </c>
      <c r="E18" s="176">
        <v>19190000</v>
      </c>
      <c r="F18" s="178">
        <v>18790000</v>
      </c>
      <c r="G18" s="174" t="s">
        <v>31</v>
      </c>
      <c r="M18" s="149">
        <f>IFERROR(C18-[2]W9Q3FY26!C18,"OOS")</f>
        <v>-600000</v>
      </c>
      <c r="N18" s="147" t="str">
        <f>IF(M18=0,"",$A18 &amp; IF(M18&gt;0," tăng "," giảm ") &amp; TEXT(ABS(M18)/1000,"0") &amp; "K = " &amp; TEXT(C18/1000,"#.##0") &amp; "K")</f>
        <v>iPad Air M3  13" 128 GB Wifi giảm 600K = 18290.0K</v>
      </c>
      <c r="O18" s="175">
        <f>IFERROR(D18-[2]W9Q3FY26!D18,"OOS")</f>
        <v>1100000</v>
      </c>
      <c r="P18" s="147" t="str">
        <f t="shared" si="1"/>
        <v>iPad Air M3  13" 128 GB Wifi tăng 1100K = 19990.0K</v>
      </c>
      <c r="Q18" s="175">
        <f>IFERROR(E18-[2]W9Q3FY26!E18,"OOS")</f>
        <v>0</v>
      </c>
      <c r="R18" s="147" t="str">
        <f t="shared" si="2"/>
        <v/>
      </c>
      <c r="S18" s="175">
        <f>IFERROR(F18-[2]W9Q3FY26!F18,"OOS")</f>
        <v>0</v>
      </c>
      <c r="T18" s="147" t="str">
        <f>IF(S18=0,"",$A18 &amp; IF(S18&gt;0," tăng "," giảm ") &amp; TEXT(ABS(S18)/1000,"0") &amp; "K = " &amp; TEXT(F18/1000,"#.##0") &amp; "K")</f>
        <v/>
      </c>
      <c r="U18" s="175" t="str">
        <f>IFERROR(G18-[2]W9Q3FY26!G18,"OOS")</f>
        <v>OOS</v>
      </c>
      <c r="V18" s="147" t="e">
        <f t="shared" si="4"/>
        <v>#VALUE!</v>
      </c>
    </row>
    <row r="19" spans="1:22" ht="16" customHeight="1" x14ac:dyDescent="0.2">
      <c r="A19" t="s">
        <v>263</v>
      </c>
      <c r="B19" s="39"/>
      <c r="C19" s="182">
        <v>22090000</v>
      </c>
      <c r="D19" s="182">
        <v>21590000</v>
      </c>
      <c r="E19" s="189">
        <v>21290000</v>
      </c>
      <c r="F19" s="182">
        <v>21590000</v>
      </c>
      <c r="G19" s="174">
        <v>21490000</v>
      </c>
      <c r="M19" s="149">
        <f>IFERROR(C19-[2]W9Q3FY26!C19,"OOS")</f>
        <v>0</v>
      </c>
      <c r="N19" s="147"/>
      <c r="O19" s="175">
        <f>IFERROR(D19-[2]W9Q3FY26!D19,"OOS")</f>
        <v>0</v>
      </c>
      <c r="P19" s="147" t="str">
        <f t="shared" si="1"/>
        <v/>
      </c>
      <c r="Q19" s="175">
        <f>IFERROR(E19-[2]W9Q3FY26!E19,"OOS")</f>
        <v>0</v>
      </c>
      <c r="R19" s="147" t="str">
        <f t="shared" si="2"/>
        <v/>
      </c>
      <c r="S19" s="175">
        <f>IFERROR(F19-[2]W9Q3FY26!F19,"OOS")</f>
        <v>0</v>
      </c>
      <c r="T19" s="147"/>
      <c r="U19" s="175">
        <f>IFERROR(G19-[2]W9Q3FY26!G19,"OOS")</f>
        <v>0</v>
      </c>
      <c r="V19" s="147"/>
    </row>
    <row r="20" spans="1:22" ht="16" customHeight="1" x14ac:dyDescent="0.2">
      <c r="A20" t="s">
        <v>151</v>
      </c>
      <c r="B20" s="39"/>
      <c r="C20" s="182">
        <v>28090000</v>
      </c>
      <c r="D20" s="182">
        <v>28090000</v>
      </c>
      <c r="E20" s="198">
        <v>27990000</v>
      </c>
      <c r="F20" s="178">
        <v>28090000</v>
      </c>
      <c r="G20" s="174">
        <v>28090000</v>
      </c>
      <c r="M20" s="149">
        <f>IFERROR(C20-[2]W9Q3FY26!C20,"OOS")</f>
        <v>0</v>
      </c>
      <c r="N20" s="147" t="str">
        <f t="shared" ref="N20:N40" si="5">IF(M20=0,"",$A20 &amp; IF(M20&gt;0," tăng "," giảm ") &amp; TEXT(ABS(M20)/1000,"0") &amp; "K = " &amp; TEXT(C20/1000,"#.##0") &amp; "K")</f>
        <v/>
      </c>
      <c r="O20" s="175">
        <f>IFERROR(D20-[2]W9Q3FY26!D20,"OOS")</f>
        <v>0</v>
      </c>
      <c r="P20" s="147" t="str">
        <f t="shared" si="1"/>
        <v/>
      </c>
      <c r="Q20" s="175">
        <f>IFERROR(E20-[2]W9Q3FY26!E20,"OOS")</f>
        <v>-500000</v>
      </c>
      <c r="R20" s="147" t="str">
        <f t="shared" si="2"/>
        <v>iPad Pro M5 11” 256GB Wifi giảm 500K = 27990.0K</v>
      </c>
      <c r="S20" s="175">
        <f>IFERROR(F20-[2]W9Q3FY26!F20,"OOS")</f>
        <v>0</v>
      </c>
      <c r="T20" s="147" t="str">
        <f t="shared" ref="T20:T40" si="6">IF(S20=0,"",$A20 &amp; IF(S20&gt;0," tăng "," giảm ") &amp; TEXT(ABS(S20)/1000,"0") &amp; "K = " &amp; TEXT(F20/1000,"#.##0") &amp; "K")</f>
        <v/>
      </c>
      <c r="U20" s="175">
        <f>IFERROR(G20-[2]W9Q3FY26!G20,"OOS")</f>
        <v>0</v>
      </c>
      <c r="V20" s="147" t="str">
        <f t="shared" ref="V20:V41" si="7">IF(U20=0,"",$A20 &amp; IF(U20&gt;0," tăng "," giảm ") &amp; TEXT(ABS(U20)/1000,"0") &amp; "K = " &amp; TEXT(G20/1000,"#.##0") &amp; "K")</f>
        <v/>
      </c>
    </row>
    <row r="21" spans="1:22" ht="16" customHeight="1" x14ac:dyDescent="0.2">
      <c r="A21" t="s">
        <v>152</v>
      </c>
      <c r="B21" s="39"/>
      <c r="C21" s="182">
        <v>38690000</v>
      </c>
      <c r="D21" s="186">
        <v>38690000</v>
      </c>
      <c r="E21" s="186">
        <v>37990000</v>
      </c>
      <c r="F21" s="178">
        <v>38690000</v>
      </c>
      <c r="G21" s="174">
        <v>38990000</v>
      </c>
      <c r="M21" s="149">
        <f>IFERROR(C21-[2]W9Q3FY26!C21,"OOS")</f>
        <v>0</v>
      </c>
      <c r="N21" s="147" t="str">
        <f t="shared" si="5"/>
        <v/>
      </c>
      <c r="O21" s="175">
        <f>IFERROR(D21-[2]W9Q3FY26!D21,"OOS")</f>
        <v>0</v>
      </c>
      <c r="P21" s="147" t="str">
        <f t="shared" si="1"/>
        <v/>
      </c>
      <c r="Q21" s="175">
        <f>IFERROR(E21-[2]W9Q3FY26!E21,"OOS")</f>
        <v>0</v>
      </c>
      <c r="R21" s="147" t="str">
        <f t="shared" si="2"/>
        <v/>
      </c>
      <c r="S21" s="175">
        <f>IFERROR(F21-[2]W9Q3FY26!F21,"OOS")</f>
        <v>0</v>
      </c>
      <c r="T21" s="147" t="str">
        <f t="shared" si="6"/>
        <v/>
      </c>
      <c r="U21" s="175">
        <f>IFERROR(G21-[2]W9Q3FY26!G21,"OOS")</f>
        <v>0</v>
      </c>
      <c r="V21" s="147" t="str">
        <f t="shared" si="7"/>
        <v/>
      </c>
    </row>
    <row r="22" spans="1:22" ht="16" customHeight="1" x14ac:dyDescent="0.2">
      <c r="A22" t="s">
        <v>153</v>
      </c>
      <c r="B22" s="39"/>
      <c r="C22" s="182">
        <v>6290000</v>
      </c>
      <c r="D22" s="182">
        <v>6290000</v>
      </c>
      <c r="E22" s="186">
        <v>6190000</v>
      </c>
      <c r="F22" s="178">
        <v>6290000</v>
      </c>
      <c r="G22" s="174">
        <v>6290000</v>
      </c>
      <c r="M22" s="149">
        <f>IFERROR(C22-[2]W9Q3FY26!C22,"OOS")</f>
        <v>0</v>
      </c>
      <c r="N22" s="147" t="str">
        <f t="shared" si="5"/>
        <v/>
      </c>
      <c r="O22" s="175">
        <f>IFERROR(D22-[2]W9Q3FY26!D22,"OOS")</f>
        <v>0</v>
      </c>
      <c r="P22" s="147" t="str">
        <f t="shared" si="1"/>
        <v/>
      </c>
      <c r="Q22" s="175">
        <f>IFERROR(E22-[2]W9Q3FY26!E22,"OOS")</f>
        <v>0</v>
      </c>
      <c r="R22" s="147" t="str">
        <f t="shared" si="2"/>
        <v/>
      </c>
      <c r="S22" s="175">
        <f>IFERROR(F22-[2]W9Q3FY26!F22,"OOS")</f>
        <v>0</v>
      </c>
      <c r="T22" s="147" t="str">
        <f t="shared" si="6"/>
        <v/>
      </c>
      <c r="U22" s="175">
        <f>IFERROR(G22-[2]W9Q3FY26!G22,"OOS")</f>
        <v>0</v>
      </c>
      <c r="V22" s="147" t="str">
        <f t="shared" si="7"/>
        <v/>
      </c>
    </row>
    <row r="23" spans="1:22" ht="16" customHeight="1" x14ac:dyDescent="0.2">
      <c r="A23" t="s">
        <v>154</v>
      </c>
      <c r="B23" s="39"/>
      <c r="C23" s="182">
        <v>7690000</v>
      </c>
      <c r="D23" s="182">
        <v>7690000</v>
      </c>
      <c r="E23" s="176">
        <v>7790000</v>
      </c>
      <c r="F23" s="178">
        <v>7990000</v>
      </c>
      <c r="G23" s="174">
        <v>7990000</v>
      </c>
      <c r="M23" s="149">
        <f>IFERROR(C23-[2]W9Q3FY26!C23,"OOS")</f>
        <v>0</v>
      </c>
      <c r="N23" s="147" t="str">
        <f t="shared" si="5"/>
        <v/>
      </c>
      <c r="O23" s="175">
        <f>IFERROR(D23-[2]W9Q3FY26!D23,"OOS")</f>
        <v>0</v>
      </c>
      <c r="P23" s="147" t="str">
        <f t="shared" si="1"/>
        <v/>
      </c>
      <c r="Q23" s="175">
        <f>IFERROR(E23-[2]W9Q3FY26!E23,"OOS")</f>
        <v>0</v>
      </c>
      <c r="R23" s="147" t="str">
        <f t="shared" si="2"/>
        <v/>
      </c>
      <c r="S23" s="175">
        <f>IFERROR(F23-[2]W9Q3FY26!F23,"OOS")</f>
        <v>0</v>
      </c>
      <c r="T23" s="147" t="str">
        <f t="shared" si="6"/>
        <v/>
      </c>
      <c r="U23" s="175">
        <f>IFERROR(G23-[2]W9Q3FY26!G23,"OOS")</f>
        <v>0</v>
      </c>
      <c r="V23" s="147" t="str">
        <f t="shared" si="7"/>
        <v/>
      </c>
    </row>
    <row r="24" spans="1:22" ht="16" customHeight="1" x14ac:dyDescent="0.2">
      <c r="A24" t="s">
        <v>155</v>
      </c>
      <c r="B24" s="39"/>
      <c r="C24" s="182">
        <v>6990000</v>
      </c>
      <c r="D24" s="182">
        <v>6990000</v>
      </c>
      <c r="E24" s="186">
        <v>6990000</v>
      </c>
      <c r="F24" s="178">
        <v>6990000</v>
      </c>
      <c r="G24" s="190">
        <v>7190000</v>
      </c>
      <c r="M24" s="149">
        <f>IFERROR(C24-[2]W9Q3FY26!C24,"OOS")</f>
        <v>0</v>
      </c>
      <c r="N24" s="147" t="str">
        <f t="shared" si="5"/>
        <v/>
      </c>
      <c r="O24" s="175">
        <f>IFERROR(D24-[2]W9Q3FY26!D24,"OOS")</f>
        <v>0</v>
      </c>
      <c r="P24" s="147" t="str">
        <f t="shared" si="1"/>
        <v/>
      </c>
      <c r="Q24" s="175">
        <f>IFERROR(E24-[2]W9Q3FY26!E24,"OOS")</f>
        <v>0</v>
      </c>
      <c r="R24" s="147" t="str">
        <f t="shared" si="2"/>
        <v/>
      </c>
      <c r="S24" s="175">
        <f>IFERROR(F24-[2]W9Q3FY26!F24,"OOS")</f>
        <v>0</v>
      </c>
      <c r="T24" s="147" t="str">
        <f t="shared" si="6"/>
        <v/>
      </c>
      <c r="U24" s="175">
        <f>IFERROR(G24-[2]W9Q3FY26!G24,"OOS")</f>
        <v>0</v>
      </c>
      <c r="V24" s="147" t="str">
        <f t="shared" si="7"/>
        <v/>
      </c>
    </row>
    <row r="25" spans="1:22" ht="16" customHeight="1" x14ac:dyDescent="0.2">
      <c r="A25" t="s">
        <v>156</v>
      </c>
      <c r="B25" s="39"/>
      <c r="C25" s="182">
        <v>8490000</v>
      </c>
      <c r="D25" s="182">
        <v>8490000</v>
      </c>
      <c r="E25" s="186">
        <v>8590000</v>
      </c>
      <c r="F25" s="179">
        <v>8490000</v>
      </c>
      <c r="G25" s="174">
        <v>8790000</v>
      </c>
      <c r="M25" s="149">
        <f>IFERROR(C25-[2]W9Q3FY26!C25,"OOS")</f>
        <v>0</v>
      </c>
      <c r="N25" s="147" t="str">
        <f t="shared" si="5"/>
        <v/>
      </c>
      <c r="O25" s="175">
        <f>IFERROR(D25-[2]W9Q3FY26!D25,"OOS")</f>
        <v>0</v>
      </c>
      <c r="P25" s="147" t="str">
        <f t="shared" si="1"/>
        <v/>
      </c>
      <c r="Q25" s="175">
        <f>IFERROR(E25-[2]W9Q3FY26!E25,"OOS")</f>
        <v>0</v>
      </c>
      <c r="R25" s="147" t="str">
        <f t="shared" si="2"/>
        <v/>
      </c>
      <c r="S25" s="175">
        <f>IFERROR(F25-[2]W9Q3FY26!F25,"OOS")</f>
        <v>500000</v>
      </c>
      <c r="T25" s="147" t="str">
        <f t="shared" si="6"/>
        <v>AW SE 3 (44mm LTE) tăng 500K = 8490.0K</v>
      </c>
      <c r="U25" s="175">
        <f>IFERROR(G25-[2]W9Q3FY26!G25,"OOS")</f>
        <v>0</v>
      </c>
      <c r="V25" s="147" t="str">
        <f t="shared" si="7"/>
        <v/>
      </c>
    </row>
    <row r="26" spans="1:22" ht="16" customHeight="1" x14ac:dyDescent="0.2">
      <c r="A26" t="s">
        <v>157</v>
      </c>
      <c r="B26" s="39"/>
      <c r="C26" s="182">
        <v>9190000</v>
      </c>
      <c r="D26" s="182">
        <v>9190000</v>
      </c>
      <c r="E26" s="186">
        <v>8990000</v>
      </c>
      <c r="F26" s="178">
        <v>9190000</v>
      </c>
      <c r="G26" s="174">
        <v>8990000</v>
      </c>
      <c r="M26" s="149">
        <f>IFERROR(C26-[2]W9Q3FY26!C26,"OOS")</f>
        <v>0</v>
      </c>
      <c r="N26" s="147" t="str">
        <f t="shared" si="5"/>
        <v/>
      </c>
      <c r="O26" s="175">
        <f>IFERROR(D26-[2]W9Q3FY26!D26,"OOS")</f>
        <v>0</v>
      </c>
      <c r="P26" s="147" t="str">
        <f t="shared" si="1"/>
        <v/>
      </c>
      <c r="Q26" s="175">
        <f>IFERROR(E26-[2]W9Q3FY26!E26,"OOS")</f>
        <v>0</v>
      </c>
      <c r="R26" s="147" t="str">
        <f t="shared" si="2"/>
        <v/>
      </c>
      <c r="S26" s="175">
        <f>IFERROR(F26-[2]W9Q3FY26!F26,"OOS")</f>
        <v>0</v>
      </c>
      <c r="T26" s="147" t="str">
        <f t="shared" si="6"/>
        <v/>
      </c>
      <c r="U26" s="175">
        <f>IFERROR(G26-[2]W9Q3FY26!G26,"OOS")</f>
        <v>0</v>
      </c>
      <c r="V26" s="147" t="str">
        <f t="shared" si="7"/>
        <v/>
      </c>
    </row>
    <row r="27" spans="1:22" ht="16" customHeight="1" x14ac:dyDescent="0.2">
      <c r="A27" t="s">
        <v>158</v>
      </c>
      <c r="B27" s="39"/>
      <c r="C27" s="182" t="s">
        <v>31</v>
      </c>
      <c r="D27" s="182">
        <v>11990000</v>
      </c>
      <c r="E27" s="186">
        <v>11990000</v>
      </c>
      <c r="F27" s="178">
        <v>13990000</v>
      </c>
      <c r="G27" s="174">
        <v>11990000</v>
      </c>
      <c r="M27" s="149" t="str">
        <f>IFERROR(C27-[2]W9Q3FY26!C27,"OOS")</f>
        <v>OOS</v>
      </c>
      <c r="N27" s="147" t="e">
        <f t="shared" si="5"/>
        <v>#VALUE!</v>
      </c>
      <c r="O27" s="175">
        <f>IFERROR(D27-[2]W9Q3FY26!D27,"OOS")</f>
        <v>0</v>
      </c>
      <c r="P27" s="147" t="str">
        <f t="shared" si="1"/>
        <v/>
      </c>
      <c r="Q27" s="175">
        <f>IFERROR(E27-[2]W9Q3FY26!E27,"OOS")</f>
        <v>0</v>
      </c>
      <c r="R27" s="147" t="str">
        <f t="shared" si="2"/>
        <v/>
      </c>
      <c r="S27" s="175">
        <f>IFERROR(F27-[2]W9Q3FY26!F27,"OOS")</f>
        <v>0</v>
      </c>
      <c r="T27" s="147" t="str">
        <f t="shared" si="6"/>
        <v/>
      </c>
      <c r="U27" s="175">
        <f>IFERROR(G27-[2]W9Q3FY26!G27,"OOS")</f>
        <v>0</v>
      </c>
      <c r="V27" s="147" t="str">
        <f t="shared" si="7"/>
        <v/>
      </c>
    </row>
    <row r="28" spans="1:22" ht="16" customHeight="1" x14ac:dyDescent="0.2">
      <c r="A28" t="s">
        <v>159</v>
      </c>
      <c r="B28" s="39"/>
      <c r="C28" s="182">
        <v>9990000</v>
      </c>
      <c r="D28" s="182">
        <v>9990000</v>
      </c>
      <c r="E28" s="186">
        <v>9690000</v>
      </c>
      <c r="F28" s="178">
        <v>9990000</v>
      </c>
      <c r="G28" s="174">
        <v>9890000</v>
      </c>
      <c r="M28" s="149">
        <f>IFERROR(C28-[2]W9Q3FY26!C28,"OOS")</f>
        <v>0</v>
      </c>
      <c r="N28" s="147" t="str">
        <f t="shared" si="5"/>
        <v/>
      </c>
      <c r="O28" s="175">
        <f>IFERROR(D28-[2]W9Q3FY26!D28,"OOS")</f>
        <v>0</v>
      </c>
      <c r="P28" s="147" t="str">
        <f t="shared" si="1"/>
        <v/>
      </c>
      <c r="Q28" s="175">
        <f>IFERROR(E28-[2]W9Q3FY26!E28,"OOS")</f>
        <v>0</v>
      </c>
      <c r="R28" s="147" t="str">
        <f t="shared" si="2"/>
        <v/>
      </c>
      <c r="S28" s="175">
        <f>IFERROR(F28-[2]W9Q3FY26!F28,"OOS")</f>
        <v>0</v>
      </c>
      <c r="T28" s="147" t="str">
        <f t="shared" si="6"/>
        <v/>
      </c>
      <c r="U28" s="175">
        <f>IFERROR(G28-[2]W9Q3FY26!G28,"OOS")</f>
        <v>0</v>
      </c>
      <c r="V28" s="147" t="str">
        <f t="shared" si="7"/>
        <v/>
      </c>
    </row>
    <row r="29" spans="1:22" ht="16" customHeight="1" x14ac:dyDescent="0.2">
      <c r="A29" t="s">
        <v>160</v>
      </c>
      <c r="B29" s="39"/>
      <c r="C29" s="182">
        <v>12490000</v>
      </c>
      <c r="D29" s="182">
        <v>12490000</v>
      </c>
      <c r="E29" s="186">
        <v>12490000</v>
      </c>
      <c r="F29" s="178">
        <v>12990000</v>
      </c>
      <c r="G29" s="174">
        <v>12090000</v>
      </c>
      <c r="M29" s="149">
        <f>IFERROR(C29-[2]W9Q3FY26!C29,"OOS")</f>
        <v>0</v>
      </c>
      <c r="N29" s="147" t="str">
        <f t="shared" si="5"/>
        <v/>
      </c>
      <c r="O29" s="175">
        <f>IFERROR(D29-[2]W9Q3FY26!D29,"OOS")</f>
        <v>0</v>
      </c>
      <c r="P29" s="147" t="str">
        <f t="shared" si="1"/>
        <v/>
      </c>
      <c r="Q29" s="175">
        <f>IFERROR(E29-[2]W9Q3FY26!E29,"OOS")</f>
        <v>0</v>
      </c>
      <c r="R29" s="147" t="str">
        <f t="shared" si="2"/>
        <v/>
      </c>
      <c r="S29" s="175">
        <f>IFERROR(F29-[2]W9Q3FY26!F29,"OOS")</f>
        <v>0</v>
      </c>
      <c r="T29" s="147" t="str">
        <f t="shared" si="6"/>
        <v/>
      </c>
      <c r="U29" s="175">
        <f>IFERROR(G29-[2]W9Q3FY26!G29,"OOS")</f>
        <v>0</v>
      </c>
      <c r="V29" s="147" t="str">
        <f t="shared" si="7"/>
        <v/>
      </c>
    </row>
    <row r="30" spans="1:22" ht="16" customHeight="1" x14ac:dyDescent="0.2">
      <c r="A30" t="s">
        <v>161</v>
      </c>
      <c r="B30" s="39"/>
      <c r="C30" s="187">
        <v>22490000</v>
      </c>
      <c r="D30" s="182">
        <v>22990000</v>
      </c>
      <c r="E30" s="186">
        <v>22490000</v>
      </c>
      <c r="F30" s="179">
        <v>22490000</v>
      </c>
      <c r="G30" s="174">
        <v>22990000</v>
      </c>
      <c r="M30" s="149">
        <f>IFERROR(C30-[2]W9Q3FY26!C30,"OOS")</f>
        <v>-500000</v>
      </c>
      <c r="N30" s="147" t="str">
        <f t="shared" si="5"/>
        <v>AW Ultra 3 (49mm) giảm 500K = 22490.0K</v>
      </c>
      <c r="O30" s="175">
        <f>IFERROR(D30-[2]W9Q3FY26!D30,"OOS")</f>
        <v>0</v>
      </c>
      <c r="P30" s="147" t="str">
        <f t="shared" si="1"/>
        <v/>
      </c>
      <c r="Q30" s="175">
        <f>IFERROR(E30-[2]W9Q3FY26!E30,"OOS")</f>
        <v>0</v>
      </c>
      <c r="R30" s="147" t="str">
        <f t="shared" si="2"/>
        <v/>
      </c>
      <c r="S30" s="175">
        <f>IFERROR(F30-[2]W9Q3FY26!F30,"OOS")</f>
        <v>-500000</v>
      </c>
      <c r="T30" s="147" t="str">
        <f t="shared" si="6"/>
        <v>AW Ultra 3 (49mm) giảm 500K = 22490.0K</v>
      </c>
      <c r="U30" s="175">
        <f>IFERROR(G30-[2]W9Q3FY26!G30,"OOS")</f>
        <v>0</v>
      </c>
      <c r="V30" s="147" t="str">
        <f t="shared" si="7"/>
        <v/>
      </c>
    </row>
    <row r="31" spans="1:22" ht="16" customHeight="1" x14ac:dyDescent="0.2">
      <c r="A31" t="s">
        <v>120</v>
      </c>
      <c r="B31" s="39"/>
      <c r="C31" s="182">
        <v>5190000</v>
      </c>
      <c r="D31" s="182">
        <v>4990000</v>
      </c>
      <c r="E31" s="176" t="s">
        <v>31</v>
      </c>
      <c r="F31" s="178">
        <v>4990000</v>
      </c>
      <c r="G31" s="174">
        <v>5590000</v>
      </c>
      <c r="M31" s="149">
        <f>IFERROR(C31-[2]W9Q3FY26!C31,"OOS")</f>
        <v>0</v>
      </c>
      <c r="N31" s="147" t="str">
        <f t="shared" si="5"/>
        <v/>
      </c>
      <c r="O31" s="175">
        <f>IFERROR(D31-[2]W9Q3FY26!D31,"OOS")</f>
        <v>0</v>
      </c>
      <c r="P31" s="147" t="str">
        <f t="shared" si="1"/>
        <v/>
      </c>
      <c r="Q31" s="175" t="str">
        <f>IFERROR(E31-[2]W9Q3FY26!E31,"OOS")</f>
        <v>OOS</v>
      </c>
      <c r="R31" s="147" t="e">
        <f t="shared" si="2"/>
        <v>#VALUE!</v>
      </c>
      <c r="S31" s="175">
        <f>IFERROR(F31-[2]W9Q3FY26!F31,"OOS")</f>
        <v>0</v>
      </c>
      <c r="T31" s="147" t="str">
        <f t="shared" si="6"/>
        <v/>
      </c>
      <c r="U31" s="175">
        <f>IFERROR(G31-[2]W9Q3FY26!G31,"OOS")</f>
        <v>0</v>
      </c>
      <c r="V31" s="147" t="str">
        <f t="shared" si="7"/>
        <v/>
      </c>
    </row>
    <row r="32" spans="1:22" ht="15" customHeight="1" x14ac:dyDescent="0.2">
      <c r="A32" t="s">
        <v>162</v>
      </c>
      <c r="B32" s="39"/>
      <c r="C32" s="182">
        <v>4290000</v>
      </c>
      <c r="D32" s="182">
        <v>4290000</v>
      </c>
      <c r="E32" s="176">
        <v>4290000</v>
      </c>
      <c r="F32" s="178">
        <v>4290000</v>
      </c>
      <c r="G32" s="174">
        <v>4290000</v>
      </c>
      <c r="M32" s="149">
        <f>IFERROR(C32-[2]W9Q3FY26!C32,"OOS")</f>
        <v>0</v>
      </c>
      <c r="N32" s="147" t="str">
        <f t="shared" si="5"/>
        <v/>
      </c>
      <c r="O32" s="175">
        <f>IFERROR(D32-[2]W9Q3FY26!D32,"OOS")</f>
        <v>0</v>
      </c>
      <c r="P32" s="147" t="str">
        <f t="shared" si="1"/>
        <v/>
      </c>
      <c r="Q32" s="175">
        <f>IFERROR(E32-[2]W9Q3FY26!E32,"OOS")</f>
        <v>0</v>
      </c>
      <c r="R32" s="147" t="str">
        <f t="shared" si="2"/>
        <v/>
      </c>
      <c r="S32" s="175">
        <f>IFERROR(F32-[2]W9Q3FY26!F32,"OOS")</f>
        <v>0</v>
      </c>
      <c r="T32" s="147" t="str">
        <f t="shared" si="6"/>
        <v/>
      </c>
      <c r="U32" s="175">
        <f>IFERROR(G32-[2]W9Q3FY26!G32,"OOS")</f>
        <v>0</v>
      </c>
      <c r="V32" s="147" t="str">
        <f t="shared" si="7"/>
        <v/>
      </c>
    </row>
    <row r="33" spans="1:22" ht="15" customHeight="1" x14ac:dyDescent="0.2">
      <c r="A33" t="s">
        <v>163</v>
      </c>
      <c r="B33" s="39"/>
      <c r="C33" s="187">
        <v>2990000</v>
      </c>
      <c r="D33" s="182">
        <v>2990000</v>
      </c>
      <c r="E33" s="176">
        <v>2990000</v>
      </c>
      <c r="F33" s="179">
        <v>2990000</v>
      </c>
      <c r="G33" s="174">
        <v>2990000</v>
      </c>
      <c r="M33" s="149">
        <f>IFERROR(C33-[2]W9Q3FY26!C33,"OOS")</f>
        <v>-100000</v>
      </c>
      <c r="N33" s="147" t="str">
        <f t="shared" si="5"/>
        <v>AirPods 4 with charging case giảm 100K = 2990.0K</v>
      </c>
      <c r="O33" s="175">
        <f>IFERROR(D33-[2]W9Q3FY26!D33,"OOS")</f>
        <v>0</v>
      </c>
      <c r="P33" s="147" t="str">
        <f t="shared" si="1"/>
        <v/>
      </c>
      <c r="Q33" s="175">
        <f>IFERROR(E33-[2]W9Q3FY26!E33,"OOS")</f>
        <v>0</v>
      </c>
      <c r="R33" s="147" t="str">
        <f t="shared" si="2"/>
        <v/>
      </c>
      <c r="S33" s="175">
        <f>IFERROR(F33-[2]W9Q3FY26!F33,"OOS")</f>
        <v>-100000</v>
      </c>
      <c r="T33" s="147" t="str">
        <f t="shared" si="6"/>
        <v>AirPods 4 with charging case giảm 100K = 2990.0K</v>
      </c>
      <c r="U33" s="175">
        <f>IFERROR(G33-[2]W9Q3FY26!G33,"OOS")</f>
        <v>0</v>
      </c>
      <c r="V33" s="147" t="str">
        <f t="shared" si="7"/>
        <v/>
      </c>
    </row>
    <row r="34" spans="1:22" ht="15" customHeight="1" x14ac:dyDescent="0.2">
      <c r="A34" t="s">
        <v>164</v>
      </c>
      <c r="B34" s="39"/>
      <c r="C34" s="182">
        <v>6190000</v>
      </c>
      <c r="D34" s="182">
        <v>6190000</v>
      </c>
      <c r="E34" s="172">
        <v>5990000</v>
      </c>
      <c r="F34" s="178">
        <v>6190000</v>
      </c>
      <c r="G34" s="181">
        <v>5990000</v>
      </c>
      <c r="M34" s="149">
        <f>IFERROR(C34-[2]W9Q3FY26!C34,"OOS")</f>
        <v>0</v>
      </c>
      <c r="N34" s="147" t="str">
        <f t="shared" si="5"/>
        <v/>
      </c>
      <c r="O34" s="175">
        <f>IFERROR(D34-[2]W9Q3FY26!D34,"OOS")</f>
        <v>0</v>
      </c>
      <c r="P34" s="147" t="str">
        <f t="shared" si="1"/>
        <v/>
      </c>
      <c r="Q34" s="175">
        <f>IFERROR(E34-[2]W9Q3FY26!E34,"OOS")</f>
        <v>0</v>
      </c>
      <c r="R34" s="147" t="str">
        <f t="shared" si="2"/>
        <v/>
      </c>
      <c r="S34" s="175">
        <f>IFERROR(F34-[2]W9Q3FY26!F34,"OOS")</f>
        <v>0</v>
      </c>
      <c r="T34" s="147" t="str">
        <f t="shared" si="6"/>
        <v/>
      </c>
      <c r="U34" s="175">
        <f>IFERROR(G34-[2]W9Q3FY26!G34,"OOS")</f>
        <v>-100000</v>
      </c>
      <c r="V34" s="147" t="str">
        <f t="shared" si="7"/>
        <v>AirPods Pro 3 giảm 100K = 5990.0K</v>
      </c>
    </row>
    <row r="35" spans="1:22" ht="15" customHeight="1" x14ac:dyDescent="0.2">
      <c r="A35" t="s">
        <v>259</v>
      </c>
      <c r="B35" s="39"/>
      <c r="C35" s="182">
        <v>29490000</v>
      </c>
      <c r="D35" s="182">
        <v>28990000</v>
      </c>
      <c r="E35" s="174"/>
      <c r="F35" s="174">
        <v>28990000</v>
      </c>
      <c r="G35" s="174">
        <v>29290000</v>
      </c>
      <c r="M35" s="149">
        <f>IFERROR(C35-[2]W9Q3FY26!C35,"OOS")</f>
        <v>0</v>
      </c>
      <c r="N35" s="147" t="str">
        <f t="shared" si="5"/>
        <v/>
      </c>
      <c r="O35" s="175">
        <f>IFERROR(D35-[2]W9Q3FY26!D35,"OOS")</f>
        <v>0</v>
      </c>
      <c r="P35" s="147" t="str">
        <f t="shared" si="1"/>
        <v/>
      </c>
      <c r="Q35" s="175" t="str">
        <f>IFERROR(E35-[2]W9Q3FY26!E35,"OOS")</f>
        <v>OOS</v>
      </c>
      <c r="R35" s="147" t="e">
        <f t="shared" si="2"/>
        <v>#VALUE!</v>
      </c>
      <c r="S35" s="175">
        <f>IFERROR(F35-[2]W9Q3FY26!F35,"OOS")</f>
        <v>0</v>
      </c>
      <c r="T35" s="147" t="str">
        <f t="shared" si="6"/>
        <v/>
      </c>
      <c r="U35" s="175">
        <f>IFERROR(G35-[2]W9Q3FY26!G35,"OOS")</f>
        <v>0</v>
      </c>
      <c r="V35" s="147" t="str">
        <f t="shared" si="7"/>
        <v/>
      </c>
    </row>
    <row r="36" spans="1:22" ht="16" customHeight="1" x14ac:dyDescent="0.2">
      <c r="A36" t="s">
        <v>260</v>
      </c>
      <c r="B36" s="39"/>
      <c r="C36" s="182">
        <v>15990000</v>
      </c>
      <c r="D36" s="182">
        <v>15990000</v>
      </c>
      <c r="E36" s="174"/>
      <c r="F36" s="174">
        <v>15990000</v>
      </c>
      <c r="G36" s="181">
        <v>15490000</v>
      </c>
      <c r="M36" s="149">
        <f>IFERROR(C36-[2]W9Q3FY26!C36,"OOS")</f>
        <v>0</v>
      </c>
      <c r="N36" s="147" t="str">
        <f t="shared" si="5"/>
        <v/>
      </c>
      <c r="O36" s="175">
        <f>IFERROR(D36-[2]W9Q3FY26!D36,"OOS")</f>
        <v>0</v>
      </c>
      <c r="P36" s="147" t="str">
        <f t="shared" si="1"/>
        <v/>
      </c>
      <c r="Q36" s="175" t="str">
        <f>IFERROR(E36-[2]W9Q3FY26!E36,"OOS")</f>
        <v>OOS</v>
      </c>
      <c r="R36" s="147" t="e">
        <f t="shared" si="2"/>
        <v>#VALUE!</v>
      </c>
      <c r="S36" s="175">
        <f>IFERROR(F36-[2]W9Q3FY26!F36,"OOS")</f>
        <v>0</v>
      </c>
      <c r="T36" s="147" t="str">
        <f t="shared" si="6"/>
        <v/>
      </c>
      <c r="U36" s="175">
        <f>IFERROR(G36-[2]W9Q3FY26!G36,"OOS")</f>
        <v>-300000</v>
      </c>
      <c r="V36" s="147" t="str">
        <f t="shared" si="7"/>
        <v>MacBook NEO A18 Pro ( 8/256GB) giảm 300K = 15490.0K</v>
      </c>
    </row>
    <row r="37" spans="1:22" ht="16" customHeight="1" x14ac:dyDescent="0.2">
      <c r="A37" t="s">
        <v>166</v>
      </c>
      <c r="B37" s="39"/>
      <c r="C37" s="182">
        <v>25890000</v>
      </c>
      <c r="D37" s="182" t="s">
        <v>31</v>
      </c>
      <c r="E37" s="174"/>
      <c r="F37" s="178">
        <v>25890000</v>
      </c>
      <c r="G37" s="174">
        <v>24590000</v>
      </c>
      <c r="M37" s="149">
        <f>IFERROR(C37-[2]W9Q3FY26!C37,"OOS")</f>
        <v>0</v>
      </c>
      <c r="N37" s="147" t="str">
        <f t="shared" si="5"/>
        <v/>
      </c>
      <c r="O37" s="175" t="str">
        <f>IFERROR(D37-[2]W9Q3FY26!D37,"OOS")</f>
        <v>OOS</v>
      </c>
      <c r="P37" s="147" t="e">
        <f t="shared" si="1"/>
        <v>#VALUE!</v>
      </c>
      <c r="Q37" s="175" t="str">
        <f>IFERROR(E37-[2]W9Q3FY26!E37,"OOS")</f>
        <v>OOS</v>
      </c>
      <c r="R37" s="147" t="e">
        <f t="shared" si="2"/>
        <v>#VALUE!</v>
      </c>
      <c r="S37" s="175">
        <f>IFERROR(F37-[2]W9Q3FY26!F37,"OOS")</f>
        <v>0</v>
      </c>
      <c r="T37" s="147" t="str">
        <f t="shared" si="6"/>
        <v/>
      </c>
      <c r="U37" s="175">
        <f>IFERROR(G37-[2]W9Q3FY26!G37,"OOS")</f>
        <v>0</v>
      </c>
      <c r="V37" s="147" t="str">
        <f t="shared" si="7"/>
        <v/>
      </c>
    </row>
    <row r="38" spans="1:22" ht="16" customHeight="1" x14ac:dyDescent="0.2">
      <c r="A38" t="s">
        <v>267</v>
      </c>
      <c r="B38" s="39"/>
      <c r="C38" s="182">
        <v>34490000</v>
      </c>
      <c r="D38" s="187">
        <v>33490000</v>
      </c>
      <c r="E38" s="174"/>
      <c r="F38" s="178">
        <v>33490000</v>
      </c>
      <c r="G38" s="174">
        <v>33490000</v>
      </c>
      <c r="M38" s="149">
        <f>IFERROR(C38-[2]W9Q3FY26!C38,"OOS")</f>
        <v>0</v>
      </c>
      <c r="N38" s="147" t="str">
        <f t="shared" si="5"/>
        <v/>
      </c>
      <c r="O38" s="175">
        <f>IFERROR(D38-[2]W9Q3FY26!D38,"OOS")</f>
        <v>-1000000</v>
      </c>
      <c r="P38" s="147" t="str">
        <f t="shared" si="1"/>
        <v>MacBook Air 15" M5 16/512GB giảm 1000K = 33490.0K</v>
      </c>
      <c r="Q38" s="175" t="str">
        <f>IFERROR(E38-[2]W9Q3FY26!E38,"OOS")</f>
        <v>OOS</v>
      </c>
      <c r="R38" s="147" t="e">
        <f t="shared" si="2"/>
        <v>#VALUE!</v>
      </c>
      <c r="S38" s="175">
        <f>IFERROR(F38-[2]W9Q3FY26!F38,"OOS")</f>
        <v>0</v>
      </c>
      <c r="T38" s="147" t="str">
        <f t="shared" si="6"/>
        <v/>
      </c>
      <c r="U38" s="175">
        <f>IFERROR(G38-[2]W9Q3FY26!G38,"OOS")</f>
        <v>0</v>
      </c>
      <c r="V38" s="147" t="str">
        <f t="shared" si="7"/>
        <v/>
      </c>
    </row>
    <row r="39" spans="1:22" ht="16" customHeight="1" x14ac:dyDescent="0.2">
      <c r="A39" t="s">
        <v>169</v>
      </c>
      <c r="B39" s="39"/>
      <c r="C39" s="182">
        <v>41490000</v>
      </c>
      <c r="D39" s="182">
        <v>44490000</v>
      </c>
      <c r="E39" s="174"/>
      <c r="F39" s="178">
        <v>41490000</v>
      </c>
      <c r="G39" s="174">
        <v>41490000</v>
      </c>
      <c r="M39" s="149">
        <f>IFERROR(C39-[2]W9Q3FY26!C39,"OOS")</f>
        <v>0</v>
      </c>
      <c r="N39" s="147" t="str">
        <f t="shared" si="5"/>
        <v/>
      </c>
      <c r="O39" s="175">
        <f>IFERROR(D39-[2]W9Q3FY26!D39,"OOS")</f>
        <v>0</v>
      </c>
      <c r="P39" s="147" t="str">
        <f t="shared" si="1"/>
        <v/>
      </c>
      <c r="Q39" s="175" t="str">
        <f>IFERROR(E39-[2]W9Q3FY26!E39,"OOS")</f>
        <v>OOS</v>
      </c>
      <c r="R39" s="147" t="e">
        <f t="shared" si="2"/>
        <v>#VALUE!</v>
      </c>
      <c r="S39" s="175">
        <f>IFERROR(F39-[2]W9Q3FY26!F39,"OOS")</f>
        <v>0</v>
      </c>
      <c r="T39" s="147" t="str">
        <f t="shared" si="6"/>
        <v/>
      </c>
      <c r="U39" s="175">
        <f>IFERROR(G39-[2]W9Q3FY26!G39,"OOS")</f>
        <v>0</v>
      </c>
      <c r="V39" s="147" t="str">
        <f t="shared" si="7"/>
        <v/>
      </c>
    </row>
    <row r="40" spans="1:22" ht="16" customHeight="1" x14ac:dyDescent="0.2">
      <c r="A40" t="s">
        <v>265</v>
      </c>
      <c r="B40" s="39"/>
      <c r="C40" s="182" t="s">
        <v>31</v>
      </c>
      <c r="D40" s="182">
        <v>72490000</v>
      </c>
      <c r="E40" s="174"/>
      <c r="F40" s="179">
        <v>71990000</v>
      </c>
      <c r="G40" s="174">
        <v>72990000</v>
      </c>
      <c r="M40" s="149" t="str">
        <f>IFERROR(C40-[2]W9Q3FY26!C40,"OOS")</f>
        <v>OOS</v>
      </c>
      <c r="N40" s="147" t="e">
        <f t="shared" si="5"/>
        <v>#VALUE!</v>
      </c>
      <c r="O40" s="175">
        <f>IFERROR(D40-[2]W9Q3FY26!D40,"OOS")</f>
        <v>0</v>
      </c>
      <c r="P40" s="147" t="str">
        <f t="shared" si="1"/>
        <v/>
      </c>
      <c r="Q40" s="175" t="str">
        <f>IFERROR(E40-[2]W9Q3FY26!E40,"OOS")</f>
        <v>OOS</v>
      </c>
      <c r="R40" s="147" t="e">
        <f t="shared" si="2"/>
        <v>#VALUE!</v>
      </c>
      <c r="S40" s="175">
        <f>IFERROR(F40-[2]W9Q3FY26!F40,"OOS")</f>
        <v>-500000</v>
      </c>
      <c r="T40" s="147" t="str">
        <f t="shared" si="6"/>
        <v>MacBook Pro 16" M5 Pro 24/1TB giảm 500K = 71990.0K</v>
      </c>
      <c r="U40" s="175">
        <f>IFERROR(G40-[2]W9Q3FY26!G40,"OOS")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DD96-C8C2-8D4E-A434-44C59CC1239C}">
  <dimension ref="A1:V151"/>
  <sheetViews>
    <sheetView workbookViewId="0">
      <selection activeCell="K21" sqref="K21"/>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7" width="15.1640625" customWidth="1"/>
    <col min="8"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0">
        <v>17490000</v>
      </c>
      <c r="E2" s="172">
        <v>17290000</v>
      </c>
      <c r="F2" s="195">
        <v>17390000</v>
      </c>
      <c r="G2" s="174">
        <v>17290000</v>
      </c>
      <c r="M2" s="149">
        <f>IFERROR(C2-[2]W10Q3FY26!C2,"OOS")</f>
        <v>0</v>
      </c>
      <c r="N2" s="147" t="str">
        <f t="shared" ref="N2:N16" si="0">IF(M2=0,"",$A2 &amp; IF(M2&gt;0," tăng "," giảm ") &amp; TEXT(ABS(M2)/1000,"0") &amp; "K = " &amp; TEXT(C2/1000,"#.##0") &amp; "K")</f>
        <v/>
      </c>
      <c r="O2" s="175">
        <f>IFERROR(D2-[2]W10Q3FY26!D2,"OOS")</f>
        <v>100000</v>
      </c>
      <c r="P2" s="147" t="str">
        <f t="shared" ref="P2:P40" si="1">IF(O2=0,"",$A2 &amp; IF(O2&gt;0," tăng "," giảm ") &amp; TEXT(ABS(O2)/1000,"0") &amp; "K = " &amp; TEXT(D2/1000,"#.##0") &amp; "K")</f>
        <v>iPhone 17e 256GB tăng 100K = 17490.0K</v>
      </c>
      <c r="Q2" s="175">
        <f>IFERROR(E2-[2]W10Q3FY26!E2,"OOS")</f>
        <v>0</v>
      </c>
      <c r="R2" s="147" t="str">
        <f t="shared" ref="R2:R40" si="2">IF(Q2=0,"",$A2 &amp; IF(Q2&gt;0," tăng "," giảm ") &amp; TEXT(ABS(Q2)/1000,"0") &amp; "K = " &amp; TEXT(E2/1000,"#.##0") &amp; "K")</f>
        <v/>
      </c>
      <c r="S2" s="175">
        <f>IFERROR(F2-[2]W10Q3FY26!F2,"OOS")</f>
        <v>0</v>
      </c>
      <c r="T2" s="147" t="str">
        <f t="shared" ref="T2:T16" si="3">IF(S2=0,"",$A2 &amp; IF(S2&gt;0," tăng "," giảm ") &amp; TEXT(ABS(S2)/1000,"0") &amp; "K = " &amp; TEXT(F2/1000,"#.##0") &amp; "K")</f>
        <v/>
      </c>
      <c r="U2" s="175">
        <f>IFERROR(G2-[2]W10Q3FY26!G2,"OOS")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77">
        <v>23690000</v>
      </c>
      <c r="G3" s="174">
        <v>23790000</v>
      </c>
      <c r="M3" s="149">
        <f>IFERROR(C3-[2]W10Q3FY26!C3,"OOS")</f>
        <v>0</v>
      </c>
      <c r="N3" s="147" t="str">
        <f t="shared" si="0"/>
        <v/>
      </c>
      <c r="O3" s="175">
        <f>IFERROR(D3-[2]W10Q3FY26!D3,"OOS")</f>
        <v>0</v>
      </c>
      <c r="P3" s="147" t="str">
        <f t="shared" si="1"/>
        <v/>
      </c>
      <c r="Q3" s="175">
        <f>IFERROR(E3-[2]W10Q3FY26!E3,"OOS")</f>
        <v>0</v>
      </c>
      <c r="R3" s="147" t="str">
        <f t="shared" si="2"/>
        <v/>
      </c>
      <c r="S3" s="175">
        <f>IFERROR(F3-[2]W10Q3FY26!F3,"OOS")</f>
        <v>0</v>
      </c>
      <c r="T3" s="147" t="str">
        <f t="shared" si="3"/>
        <v/>
      </c>
      <c r="U3" s="175">
        <f>IFERROR(G3-[2]W10Q3FY26!G3,"OOS")</f>
        <v>0</v>
      </c>
      <c r="V3" s="147" t="str">
        <f t="shared" si="4"/>
        <v/>
      </c>
    </row>
    <row r="4" spans="1:22" ht="16" customHeight="1" x14ac:dyDescent="0.2">
      <c r="A4" t="s">
        <v>130</v>
      </c>
      <c r="B4" s="169"/>
      <c r="C4" s="171">
        <v>22990000</v>
      </c>
      <c r="D4" s="171">
        <v>22890000</v>
      </c>
      <c r="E4" s="176">
        <v>22990000</v>
      </c>
      <c r="F4" s="178">
        <v>22890000</v>
      </c>
      <c r="G4" s="174">
        <v>22890000</v>
      </c>
      <c r="M4" s="149">
        <f>IFERROR(C4-[2]W10Q3FY26!C4,"OOS")</f>
        <v>0</v>
      </c>
      <c r="N4" s="147" t="str">
        <f t="shared" si="0"/>
        <v/>
      </c>
      <c r="O4" s="175">
        <f>IFERROR(D4-[2]W10Q3FY26!D4,"OOS")</f>
        <v>0</v>
      </c>
      <c r="P4" s="147" t="str">
        <f t="shared" si="1"/>
        <v/>
      </c>
      <c r="Q4" s="175">
        <f>IFERROR(E4-[2]W10Q3FY26!E4,"OOS")</f>
        <v>0</v>
      </c>
      <c r="R4" s="147" t="str">
        <f t="shared" si="2"/>
        <v/>
      </c>
      <c r="S4" s="175">
        <f>IFERROR(F4-[2]W10Q3FY26!F4,"OOS")</f>
        <v>0</v>
      </c>
      <c r="T4" s="147" t="str">
        <f t="shared" si="3"/>
        <v/>
      </c>
      <c r="U4" s="175">
        <f>IFERROR(G4-[2]W10Q3FY26!G4,"OOS")</f>
        <v>0</v>
      </c>
      <c r="V4" s="147" t="str">
        <f t="shared" si="4"/>
        <v/>
      </c>
    </row>
    <row r="5" spans="1:22" ht="16" customHeight="1" x14ac:dyDescent="0.2">
      <c r="A5" t="s">
        <v>131</v>
      </c>
      <c r="B5" s="169"/>
      <c r="C5" s="171">
        <v>33890000</v>
      </c>
      <c r="D5" s="171">
        <v>33790000</v>
      </c>
      <c r="E5" s="176">
        <v>32690000</v>
      </c>
      <c r="F5" s="201">
        <v>33590000</v>
      </c>
      <c r="G5" s="181">
        <v>33490000</v>
      </c>
      <c r="M5" s="149">
        <f>IFERROR(C5-[2]W10Q3FY26!C5,"OOS")</f>
        <v>0</v>
      </c>
      <c r="N5" s="147" t="str">
        <f t="shared" si="0"/>
        <v/>
      </c>
      <c r="O5" s="175">
        <f>IFERROR(D5-[2]W10Q3FY26!D5,"OOS")</f>
        <v>0</v>
      </c>
      <c r="P5" s="147" t="str">
        <f t="shared" si="1"/>
        <v/>
      </c>
      <c r="Q5" s="175">
        <f>IFERROR(E5-[2]W10Q3FY26!E5,"OOS")</f>
        <v>0</v>
      </c>
      <c r="R5" s="147" t="str">
        <f t="shared" si="2"/>
        <v/>
      </c>
      <c r="S5" s="175">
        <f>IFERROR(F5-[2]W10Q3FY26!F5,"OOS")</f>
        <v>-200000</v>
      </c>
      <c r="T5" s="147" t="str">
        <f t="shared" si="3"/>
        <v>iPhone 17 Pro 256GB giảm 200K = 33590.0K</v>
      </c>
      <c r="U5" s="175">
        <f>IFERROR(G5-[2]W10Q3FY26!G5,"OOS")</f>
        <v>-200000</v>
      </c>
      <c r="V5" s="147" t="str">
        <f t="shared" si="4"/>
        <v>iPhone 17 Pro 256GB giảm 200K = 33490.0K</v>
      </c>
    </row>
    <row r="6" spans="1:22" ht="16" customHeight="1" x14ac:dyDescent="0.2">
      <c r="A6" t="s">
        <v>132</v>
      </c>
      <c r="B6" s="169"/>
      <c r="C6" s="171">
        <v>36990000</v>
      </c>
      <c r="D6" s="171">
        <v>36990000</v>
      </c>
      <c r="E6" s="172">
        <v>35990000</v>
      </c>
      <c r="F6" s="179">
        <v>36790000</v>
      </c>
      <c r="G6" s="174">
        <v>35990000</v>
      </c>
      <c r="M6" s="149">
        <f>IFERROR(C6-[2]W10Q3FY26!C6,"OOS")</f>
        <v>0</v>
      </c>
      <c r="N6" s="147" t="str">
        <f t="shared" si="0"/>
        <v/>
      </c>
      <c r="O6" s="175">
        <f>IFERROR(D6-[2]W10Q3FY26!D6,"OOS")</f>
        <v>0</v>
      </c>
      <c r="P6" s="147" t="str">
        <f t="shared" si="1"/>
        <v/>
      </c>
      <c r="Q6" s="175">
        <f>IFERROR(E6-[2]W10Q3FY26!E6,"OOS")</f>
        <v>0</v>
      </c>
      <c r="R6" s="147" t="str">
        <f t="shared" si="2"/>
        <v/>
      </c>
      <c r="S6" s="175">
        <f>IFERROR(F6-[2]W10Q3FY26!F6,"OOS")</f>
        <v>-100000</v>
      </c>
      <c r="T6" s="147" t="str">
        <f t="shared" si="3"/>
        <v>iPhone 17 Pro Max 256GB giảm 100K = 36790.0K</v>
      </c>
      <c r="U6" s="175">
        <f>IFERROR(G6-[2]W10Q3FY26!G6,"OOS")</f>
        <v>0</v>
      </c>
      <c r="V6" s="147" t="str">
        <f t="shared" si="4"/>
        <v/>
      </c>
    </row>
    <row r="7" spans="1:22" ht="16" customHeight="1" x14ac:dyDescent="0.2">
      <c r="A7" t="s">
        <v>133</v>
      </c>
      <c r="B7" s="169"/>
      <c r="C7" s="171">
        <v>16990000</v>
      </c>
      <c r="D7" s="182">
        <v>14990000</v>
      </c>
      <c r="E7" s="172">
        <v>11990000</v>
      </c>
      <c r="F7" s="202">
        <v>12190000</v>
      </c>
      <c r="G7" s="174">
        <v>15190000</v>
      </c>
      <c r="M7" s="149">
        <f>IFERROR(C7-[2]W10Q3FY26!C7,"OOS")</f>
        <v>-152910000</v>
      </c>
      <c r="N7" s="147" t="str">
        <f t="shared" si="0"/>
        <v>iPhone 16e  128GB giảm 152910K = 16990.0K</v>
      </c>
      <c r="O7" s="175">
        <f>IFERROR(D7-[2]W10Q3FY26!D7,"OOS")</f>
        <v>0</v>
      </c>
      <c r="P7" s="147" t="str">
        <f t="shared" si="1"/>
        <v/>
      </c>
      <c r="Q7" s="175">
        <f>IFERROR(E7-[2]W10Q3FY26!E7,"OOS")</f>
        <v>0</v>
      </c>
      <c r="R7" s="147" t="str">
        <f t="shared" si="2"/>
        <v/>
      </c>
      <c r="S7" s="175">
        <f>IFERROR(F7-[2]W10Q3FY26!F7,"OOS")</f>
        <v>0</v>
      </c>
      <c r="T7" s="147" t="str">
        <f t="shared" si="3"/>
        <v/>
      </c>
      <c r="U7" s="175">
        <f>IFERROR(G7-[2]W10Q3FY26!G7,"OOS")</f>
        <v>0</v>
      </c>
      <c r="V7" s="147" t="str">
        <f t="shared" si="4"/>
        <v/>
      </c>
    </row>
    <row r="8" spans="1:22" ht="16" customHeight="1" x14ac:dyDescent="0.2">
      <c r="A8" t="s">
        <v>246</v>
      </c>
      <c r="B8" s="184"/>
      <c r="C8" s="200">
        <v>20490000</v>
      </c>
      <c r="D8" s="200">
        <v>20490000</v>
      </c>
      <c r="E8" s="186">
        <v>20490000</v>
      </c>
      <c r="F8" s="179">
        <v>20790000</v>
      </c>
      <c r="G8" s="174">
        <v>20490000</v>
      </c>
      <c r="M8" s="149">
        <f>IFERROR(C8-[2]W10Q3FY26!C8,"OOS")</f>
        <v>-500000</v>
      </c>
      <c r="N8" s="147" t="str">
        <f t="shared" si="0"/>
        <v>iPhone 16 128GB giảm 500K = 20490.0K</v>
      </c>
      <c r="O8" s="175">
        <f>IFERROR(D8-[2]W10Q3FY26!D8,"OOS")</f>
        <v>-100000</v>
      </c>
      <c r="P8" s="147" t="str">
        <f t="shared" si="1"/>
        <v>iPhone 16 128GB giảm 100K = 20490.0K</v>
      </c>
      <c r="Q8" s="175">
        <f>IFERROR(E8-[2]W10Q3FY26!E8,"OOS")</f>
        <v>0</v>
      </c>
      <c r="R8" s="147" t="str">
        <f t="shared" si="2"/>
        <v/>
      </c>
      <c r="S8" s="175">
        <f>IFERROR(F8-[2]W10Q3FY26!F8,"OOS")</f>
        <v>-100000</v>
      </c>
      <c r="T8" s="147" t="str">
        <f t="shared" si="3"/>
        <v>iPhone 16 128GB giảm 100K = 20790.0K</v>
      </c>
      <c r="U8" s="175">
        <f>IFERROR(G8-[2]W10Q3FY26!G8,"OOS")</f>
        <v>0</v>
      </c>
      <c r="V8" s="147" t="str">
        <f t="shared" si="4"/>
        <v/>
      </c>
    </row>
    <row r="9" spans="1:22" ht="16" customHeight="1" x14ac:dyDescent="0.2">
      <c r="A9" t="s">
        <v>135</v>
      </c>
      <c r="B9" s="39"/>
      <c r="C9" s="187">
        <v>23490000</v>
      </c>
      <c r="D9" s="182">
        <v>23490000</v>
      </c>
      <c r="E9" s="186">
        <v>24790000</v>
      </c>
      <c r="F9" s="179">
        <v>23990000</v>
      </c>
      <c r="G9" s="181">
        <v>23990000</v>
      </c>
      <c r="M9" s="149">
        <f>IFERROR(C9-[2]W10Q3FY26!C9,"OOS")</f>
        <v>-500000</v>
      </c>
      <c r="N9" s="147" t="str">
        <f t="shared" si="0"/>
        <v>iPhone 16  Plus 128GB giảm 500K = 23490.0K</v>
      </c>
      <c r="O9" s="175">
        <f>IFERROR(D9-[2]W10Q3FY26!D9,"OOS")</f>
        <v>0</v>
      </c>
      <c r="P9" s="147" t="str">
        <f t="shared" si="1"/>
        <v/>
      </c>
      <c r="Q9" s="175">
        <f>IFERROR(E9-[2]W10Q3FY26!E9,"OOS")</f>
        <v>0</v>
      </c>
      <c r="R9" s="147" t="str">
        <f t="shared" si="2"/>
        <v/>
      </c>
      <c r="S9" s="175">
        <f>IFERROR(F9-[2]W10Q3FY26!F9,"OOS")</f>
        <v>100000</v>
      </c>
      <c r="T9" s="147" t="str">
        <f t="shared" si="3"/>
        <v>iPhone 16  Plus 128GB tăng 100K = 23990.0K</v>
      </c>
      <c r="U9" s="175">
        <f>IFERROR(G9-[2]W10Q3FY26!G9,"OOS")</f>
        <v>-300000</v>
      </c>
      <c r="V9" s="147" t="str">
        <f t="shared" si="4"/>
        <v>iPhone 16  Plus 128GB giảm 300K = 23990.0K</v>
      </c>
    </row>
    <row r="10" spans="1:22" ht="16" customHeight="1" x14ac:dyDescent="0.2">
      <c r="A10" t="s">
        <v>102</v>
      </c>
      <c r="B10" s="39"/>
      <c r="C10" s="187">
        <v>17690000</v>
      </c>
      <c r="D10" s="182">
        <v>17690000</v>
      </c>
      <c r="E10" s="203">
        <v>17290000</v>
      </c>
      <c r="F10" s="179">
        <v>17990000</v>
      </c>
      <c r="G10" s="174">
        <v>17390000</v>
      </c>
      <c r="M10" s="149">
        <f>IFERROR(C10-[2]W10Q3FY26!C10,"OOS")</f>
        <v>-300000</v>
      </c>
      <c r="N10" s="147" t="str">
        <f t="shared" si="0"/>
        <v>iPhone 15  128GB giảm 300K = 17690.0K</v>
      </c>
      <c r="O10" s="175">
        <f>IFERROR(D10-[2]W10Q3FY26!D10,"OOS")</f>
        <v>0</v>
      </c>
      <c r="P10" s="147" t="str">
        <f t="shared" si="1"/>
        <v/>
      </c>
      <c r="Q10" s="175">
        <f>IFERROR(E10-[2]W10Q3FY26!E10,"OOS")</f>
        <v>0</v>
      </c>
      <c r="R10" s="147" t="str">
        <f t="shared" si="2"/>
        <v/>
      </c>
      <c r="S10" s="175">
        <f>IFERROR(F10-[2]W10Q3FY26!F10,"OOS")</f>
        <v>100000</v>
      </c>
      <c r="T10" s="147" t="str">
        <f t="shared" si="3"/>
        <v>iPhone 15  128GB tăng 100K = 17990.0K</v>
      </c>
      <c r="U10" s="175">
        <f>IFERROR(G10-[2]W10Q3FY26!G10,"OOS")</f>
        <v>0</v>
      </c>
      <c r="V10" s="147" t="str">
        <f t="shared" si="4"/>
        <v/>
      </c>
    </row>
    <row r="11" spans="1:22" ht="16" customHeight="1" x14ac:dyDescent="0.2">
      <c r="A11" t="s">
        <v>103</v>
      </c>
      <c r="B11" s="39"/>
      <c r="C11" s="187">
        <v>17790000</v>
      </c>
      <c r="D11" s="182" t="s">
        <v>31</v>
      </c>
      <c r="E11" s="176" t="s">
        <v>31</v>
      </c>
      <c r="F11" s="174" t="s">
        <v>31</v>
      </c>
      <c r="G11" s="174" t="s">
        <v>31</v>
      </c>
      <c r="M11" s="149">
        <f>IFERROR(C11-[2]W10Q3FY26!C11,"OOS")</f>
        <v>-200000</v>
      </c>
      <c r="N11" s="147" t="str">
        <f t="shared" si="0"/>
        <v>iPhone 15  Plus 128GB giảm 200K = 17790.0K</v>
      </c>
      <c r="O11" s="175" t="str">
        <f>IFERROR(D11-[2]W10Q3FY26!D11,"OOS")</f>
        <v>OOS</v>
      </c>
      <c r="P11" s="147" t="e">
        <f t="shared" si="1"/>
        <v>#VALUE!</v>
      </c>
      <c r="Q11" s="175" t="str">
        <f>IFERROR(E11-[2]W10Q3FY26!E11,"OOS")</f>
        <v>OOS</v>
      </c>
      <c r="R11" s="147" t="e">
        <f t="shared" si="2"/>
        <v>#VALUE!</v>
      </c>
      <c r="S11" s="175" t="str">
        <f>IFERROR(F11-[2]W10Q3FY26!F11,"OOS")</f>
        <v>OOS</v>
      </c>
      <c r="T11" s="147" t="e">
        <f t="shared" si="3"/>
        <v>#VALUE!</v>
      </c>
      <c r="U11" s="175" t="str">
        <f>IFERROR(G11-[2]W10Q3FY26!G11,"OOS")</f>
        <v>OOS</v>
      </c>
      <c r="V11" s="147" t="e">
        <f t="shared" si="4"/>
        <v>#VALUE!</v>
      </c>
    </row>
    <row r="12" spans="1:22" ht="16" customHeight="1" x14ac:dyDescent="0.2">
      <c r="A12" t="s">
        <v>40</v>
      </c>
      <c r="B12" s="39"/>
      <c r="C12" s="182">
        <v>13990000</v>
      </c>
      <c r="D12" s="182">
        <v>13990000</v>
      </c>
      <c r="E12" s="176">
        <v>13790000</v>
      </c>
      <c r="F12" s="178">
        <v>13990000</v>
      </c>
      <c r="G12" s="174">
        <v>12990000</v>
      </c>
      <c r="M12" s="149">
        <f>IFERROR(C12-[2]W10Q3FY26!C12,"OOS")</f>
        <v>0</v>
      </c>
      <c r="N12" s="147" t="str">
        <f t="shared" si="0"/>
        <v/>
      </c>
      <c r="O12" s="175">
        <f>IFERROR(D12-[2]W10Q3FY26!D12,"OOS")</f>
        <v>0</v>
      </c>
      <c r="P12" s="147" t="str">
        <f t="shared" si="1"/>
        <v/>
      </c>
      <c r="Q12" s="175">
        <f>IFERROR(E12-[2]W10Q3FY26!E12,"OOS")</f>
        <v>0</v>
      </c>
      <c r="R12" s="147" t="str">
        <f t="shared" si="2"/>
        <v/>
      </c>
      <c r="S12" s="175">
        <f>IFERROR(F12-[2]W10Q3FY26!F12,"OOS")</f>
        <v>0</v>
      </c>
      <c r="T12" s="147" t="str">
        <f t="shared" si="3"/>
        <v/>
      </c>
      <c r="U12" s="175">
        <f>IFERROR(G12-[2]W10Q3FY26!G12,"OOS")</f>
        <v>0</v>
      </c>
      <c r="V12" s="147" t="str">
        <f t="shared" si="4"/>
        <v/>
      </c>
    </row>
    <row r="13" spans="1:22" ht="16" customHeight="1" x14ac:dyDescent="0.2">
      <c r="A13" t="s">
        <v>37</v>
      </c>
      <c r="B13" s="39"/>
      <c r="C13" s="182">
        <v>11990000</v>
      </c>
      <c r="D13" s="182">
        <v>11990000</v>
      </c>
      <c r="E13" s="186">
        <v>12090000</v>
      </c>
      <c r="F13" s="178">
        <v>11990000</v>
      </c>
      <c r="G13" s="174">
        <v>11990000</v>
      </c>
      <c r="M13" s="149">
        <f>IFERROR(C13-[2]W10Q3FY26!C13,"OOS")</f>
        <v>0</v>
      </c>
      <c r="N13" s="147" t="str">
        <f t="shared" si="0"/>
        <v/>
      </c>
      <c r="O13" s="175">
        <f>IFERROR(D13-[2]W10Q3FY26!D13,"OOS")</f>
        <v>0</v>
      </c>
      <c r="P13" s="147" t="str">
        <f t="shared" si="1"/>
        <v/>
      </c>
      <c r="Q13" s="175">
        <f>IFERROR(E13-[2]W10Q3FY26!E13,"OOS")</f>
        <v>0</v>
      </c>
      <c r="R13" s="147" t="str">
        <f t="shared" si="2"/>
        <v/>
      </c>
      <c r="S13" s="175">
        <f>IFERROR(F13-[2]W10Q3FY26!F13,"OOS")</f>
        <v>0</v>
      </c>
      <c r="T13" s="147" t="str">
        <f t="shared" si="3"/>
        <v/>
      </c>
      <c r="U13" s="175">
        <f>IFERROR(G13-[2]W10Q3FY26!G13,"OOS")</f>
        <v>0</v>
      </c>
      <c r="V13" s="147" t="str">
        <f t="shared" si="4"/>
        <v/>
      </c>
    </row>
    <row r="14" spans="1:22" ht="16" customHeight="1" x14ac:dyDescent="0.2">
      <c r="A14" t="s">
        <v>138</v>
      </c>
      <c r="B14" s="39"/>
      <c r="C14" s="182">
        <v>13290000</v>
      </c>
      <c r="D14" s="182">
        <v>13490000</v>
      </c>
      <c r="E14" s="186">
        <v>13290000</v>
      </c>
      <c r="F14" s="178">
        <v>12890000</v>
      </c>
      <c r="G14" s="174">
        <v>12890000</v>
      </c>
      <c r="M14" s="149">
        <f>IFERROR(C14-[2]W10Q3FY26!C14,"OOS")</f>
        <v>0</v>
      </c>
      <c r="N14" s="147" t="str">
        <f t="shared" si="0"/>
        <v/>
      </c>
      <c r="O14" s="175">
        <f>IFERROR(D14-[2]W10Q3FY26!D14,"OOS")</f>
        <v>0</v>
      </c>
      <c r="P14" s="147" t="str">
        <f t="shared" si="1"/>
        <v/>
      </c>
      <c r="Q14" s="175">
        <f>IFERROR(E14-[2]W10Q3FY26!E14,"OOS")</f>
        <v>0</v>
      </c>
      <c r="R14" s="147" t="str">
        <f t="shared" si="2"/>
        <v/>
      </c>
      <c r="S14" s="175">
        <f>IFERROR(F14-[2]W10Q3FY26!F14,"OOS")</f>
        <v>0</v>
      </c>
      <c r="T14" s="147" t="str">
        <f t="shared" si="3"/>
        <v/>
      </c>
      <c r="U14" s="175">
        <f>IFERROR(G14-[2]W10Q3FY26!G14,"OOS")</f>
        <v>0</v>
      </c>
      <c r="V14" s="147" t="str">
        <f t="shared" si="4"/>
        <v/>
      </c>
    </row>
    <row r="15" spans="1:22" ht="16" customHeight="1" x14ac:dyDescent="0.2">
      <c r="A15" t="s">
        <v>139</v>
      </c>
      <c r="B15" s="39"/>
      <c r="C15" s="182">
        <v>9290000</v>
      </c>
      <c r="D15" s="182">
        <v>9290000</v>
      </c>
      <c r="E15" s="176">
        <v>9190000</v>
      </c>
      <c r="F15" s="178">
        <v>9290000</v>
      </c>
      <c r="G15" s="174">
        <v>9190000</v>
      </c>
      <c r="M15" s="149">
        <f>IFERROR(C15-[2]W10Q3FY26!C15,"OOS")</f>
        <v>0</v>
      </c>
      <c r="N15" s="147" t="str">
        <f t="shared" si="0"/>
        <v/>
      </c>
      <c r="O15" s="175">
        <f>IFERROR(D15-[2]W10Q3FY26!D15,"OOS")</f>
        <v>0</v>
      </c>
      <c r="P15" s="147" t="str">
        <f t="shared" si="1"/>
        <v/>
      </c>
      <c r="Q15" s="175">
        <f>IFERROR(E15-[2]W10Q3FY26!E15,"OOS")</f>
        <v>0</v>
      </c>
      <c r="R15" s="147" t="str">
        <f t="shared" si="2"/>
        <v/>
      </c>
      <c r="S15" s="175">
        <f>IFERROR(F15-[2]W10Q3FY26!F15,"OOS")</f>
        <v>0</v>
      </c>
      <c r="T15" s="147" t="str">
        <f t="shared" si="3"/>
        <v/>
      </c>
      <c r="U15" s="175">
        <f>IFERROR(G15-[2]W10Q3FY26!G15,"OOS")</f>
        <v>0</v>
      </c>
      <c r="V15" s="147" t="str">
        <f t="shared" si="4"/>
        <v/>
      </c>
    </row>
    <row r="16" spans="1:22" ht="16" customHeight="1" x14ac:dyDescent="0.2">
      <c r="A16" t="s">
        <v>142</v>
      </c>
      <c r="B16" s="39"/>
      <c r="C16" s="182">
        <v>14690000</v>
      </c>
      <c r="D16" s="182">
        <v>14690000</v>
      </c>
      <c r="E16" s="176">
        <v>14290000</v>
      </c>
      <c r="F16" s="179">
        <v>14790000</v>
      </c>
      <c r="G16" s="174" t="s">
        <v>31</v>
      </c>
      <c r="M16" s="149">
        <f>IFERROR(C16-[2]W10Q3FY26!C16,"OOS")</f>
        <v>0</v>
      </c>
      <c r="N16" s="147" t="str">
        <f t="shared" si="0"/>
        <v/>
      </c>
      <c r="O16" s="175">
        <f>IFERROR(D16-[2]W10Q3FY26!D16,"OOS")</f>
        <v>0</v>
      </c>
      <c r="P16" s="147" t="str">
        <f t="shared" si="1"/>
        <v/>
      </c>
      <c r="Q16" s="175">
        <f>IFERROR(E16-[2]W10Q3FY26!E16,"OOS")</f>
        <v>0</v>
      </c>
      <c r="R16" s="147" t="str">
        <f t="shared" si="2"/>
        <v/>
      </c>
      <c r="S16" s="175">
        <f>IFERROR(F16-[2]W10Q3FY26!F16,"OOS")</f>
        <v>-500000</v>
      </c>
      <c r="T16" s="147" t="str">
        <f t="shared" si="3"/>
        <v>iPad Air M3  11" 128 GB Wifi giảm 500K = 14790.0K</v>
      </c>
      <c r="U16" s="175" t="str">
        <f>IFERROR(G16-[2]W10Q3FY26!G16,"OOS")</f>
        <v>OOS</v>
      </c>
      <c r="V16" s="147" t="e">
        <f t="shared" si="4"/>
        <v>#VALUE!</v>
      </c>
    </row>
    <row r="17" spans="1:22" ht="16" customHeight="1" x14ac:dyDescent="0.2">
      <c r="A17" t="s">
        <v>262</v>
      </c>
      <c r="B17" s="39"/>
      <c r="C17" s="182">
        <v>16390000</v>
      </c>
      <c r="D17" s="182">
        <v>16390000</v>
      </c>
      <c r="E17" s="176">
        <v>15790000</v>
      </c>
      <c r="F17" s="174">
        <v>16390000</v>
      </c>
      <c r="G17" s="174">
        <v>16090000</v>
      </c>
      <c r="M17" s="149">
        <f>IFERROR(C17-[2]W10Q3FY26!C17,"OOS")</f>
        <v>0</v>
      </c>
      <c r="N17" s="147"/>
      <c r="O17" s="175">
        <f>IFERROR(D17-[2]W10Q3FY26!D17,"OOS")</f>
        <v>0</v>
      </c>
      <c r="P17" s="147" t="str">
        <f t="shared" si="1"/>
        <v/>
      </c>
      <c r="Q17" s="175">
        <f>IFERROR(E17-[2]W10Q3FY26!E17,"OOS")</f>
        <v>0</v>
      </c>
      <c r="R17" s="147" t="str">
        <f t="shared" si="2"/>
        <v/>
      </c>
      <c r="S17" s="175">
        <f>IFERROR(F17-[2]W10Q3FY26!F17,"OOS")</f>
        <v>0</v>
      </c>
      <c r="T17" s="147"/>
      <c r="U17" s="175">
        <f>IFERROR(G17-[2]W10Q3FY26!G17,"OOS")</f>
        <v>0</v>
      </c>
      <c r="V17" s="147" t="str">
        <f t="shared" si="4"/>
        <v/>
      </c>
    </row>
    <row r="18" spans="1:22" ht="16" customHeight="1" x14ac:dyDescent="0.2">
      <c r="A18" t="s">
        <v>144</v>
      </c>
      <c r="B18" s="39"/>
      <c r="C18" s="182">
        <v>18290000</v>
      </c>
      <c r="D18" s="182">
        <v>19990000</v>
      </c>
      <c r="E18" s="176">
        <v>19190000</v>
      </c>
      <c r="F18" s="178">
        <v>18790000</v>
      </c>
      <c r="G18" s="174" t="s">
        <v>31</v>
      </c>
      <c r="M18" s="149">
        <f>IFERROR(C18-[2]W10Q3FY26!C18,"OOS")</f>
        <v>0</v>
      </c>
      <c r="N18" s="147" t="str">
        <f>IF(M18=0,"",$A18 &amp; IF(M18&gt;0," tăng "," giảm ") &amp; TEXT(ABS(M18)/1000,"0") &amp; "K = " &amp; TEXT(C18/1000,"#.##0") &amp; "K")</f>
        <v/>
      </c>
      <c r="O18" s="175">
        <f>IFERROR(D18-[2]W10Q3FY26!D18,"OOS")</f>
        <v>0</v>
      </c>
      <c r="P18" s="147" t="str">
        <f t="shared" si="1"/>
        <v/>
      </c>
      <c r="Q18" s="175">
        <f>IFERROR(E18-[2]W10Q3FY26!E18,"OOS")</f>
        <v>0</v>
      </c>
      <c r="R18" s="147" t="str">
        <f t="shared" si="2"/>
        <v/>
      </c>
      <c r="S18" s="175">
        <f>IFERROR(F18-[2]W10Q3FY26!F18,"OOS")</f>
        <v>0</v>
      </c>
      <c r="T18" s="147" t="str">
        <f>IF(S18=0,"",$A18 &amp; IF(S18&gt;0," tăng "," giảm ") &amp; TEXT(ABS(S18)/1000,"0") &amp; "K = " &amp; TEXT(F18/1000,"#.##0") &amp; "K")</f>
        <v/>
      </c>
      <c r="U18" s="175" t="str">
        <f>IFERROR(G18-[2]W10Q3FY26!G18,"OOS")</f>
        <v>OOS</v>
      </c>
      <c r="V18" s="147" t="e">
        <f t="shared" si="4"/>
        <v>#VALUE!</v>
      </c>
    </row>
    <row r="19" spans="1:22" ht="16" customHeight="1" x14ac:dyDescent="0.2">
      <c r="A19" t="s">
        <v>263</v>
      </c>
      <c r="B19" s="39"/>
      <c r="C19" s="182">
        <v>22090000</v>
      </c>
      <c r="D19" s="182">
        <v>21590000</v>
      </c>
      <c r="E19" s="189">
        <v>21290000</v>
      </c>
      <c r="F19" s="182">
        <v>21590000</v>
      </c>
      <c r="G19" s="174">
        <v>21490000</v>
      </c>
      <c r="M19" s="149">
        <f>IFERROR(C19-[2]W10Q3FY26!C19,"OOS")</f>
        <v>0</v>
      </c>
      <c r="N19" s="147"/>
      <c r="O19" s="175">
        <f>IFERROR(D19-[2]W10Q3FY26!D19,"OOS")</f>
        <v>0</v>
      </c>
      <c r="P19" s="147" t="str">
        <f t="shared" si="1"/>
        <v/>
      </c>
      <c r="Q19" s="175">
        <f>IFERROR(E19-[2]W10Q3FY26!E19,"OOS")</f>
        <v>0</v>
      </c>
      <c r="R19" s="147" t="str">
        <f t="shared" si="2"/>
        <v/>
      </c>
      <c r="S19" s="175">
        <f>IFERROR(F19-[2]W10Q3FY26!F19,"OOS")</f>
        <v>0</v>
      </c>
      <c r="T19" s="147"/>
      <c r="U19" s="175">
        <f>IFERROR(G19-[2]W10Q3FY26!G19,"OOS")</f>
        <v>0</v>
      </c>
      <c r="V19" s="147"/>
    </row>
    <row r="20" spans="1:22" ht="16" customHeight="1" x14ac:dyDescent="0.2">
      <c r="A20" t="s">
        <v>151</v>
      </c>
      <c r="B20" s="39"/>
      <c r="C20" s="187">
        <v>27890000</v>
      </c>
      <c r="D20" s="187">
        <v>27890000</v>
      </c>
      <c r="E20" s="186">
        <v>27990000</v>
      </c>
      <c r="F20" s="179">
        <v>27990000</v>
      </c>
      <c r="G20" s="174">
        <v>28090000</v>
      </c>
      <c r="M20" s="149">
        <f>IFERROR(C20-[2]W10Q3FY26!C20,"OOS")</f>
        <v>-200000</v>
      </c>
      <c r="N20" s="147" t="str">
        <f t="shared" ref="N20:N40" si="5">IF(M20=0,"",$A20 &amp; IF(M20&gt;0," tăng "," giảm ") &amp; TEXT(ABS(M20)/1000,"0") &amp; "K = " &amp; TEXT(C20/1000,"#.##0") &amp; "K")</f>
        <v>iPad Pro M5 11” 256GB Wifi giảm 200K = 27890.0K</v>
      </c>
      <c r="O20" s="175">
        <f>IFERROR(D20-[2]W10Q3FY26!D20,"OOS")</f>
        <v>-200000</v>
      </c>
      <c r="P20" s="147" t="str">
        <f t="shared" si="1"/>
        <v>iPad Pro M5 11” 256GB Wifi giảm 200K = 27890.0K</v>
      </c>
      <c r="Q20" s="175">
        <f>IFERROR(E20-[2]W10Q3FY26!E20,"OOS")</f>
        <v>0</v>
      </c>
      <c r="R20" s="147" t="str">
        <f t="shared" si="2"/>
        <v/>
      </c>
      <c r="S20" s="175">
        <f>IFERROR(F20-[2]W10Q3FY26!F20,"OOS")</f>
        <v>-100000</v>
      </c>
      <c r="T20" s="147" t="str">
        <f t="shared" ref="T20:T40" si="6">IF(S20=0,"",$A20 &amp; IF(S20&gt;0," tăng "," giảm ") &amp; TEXT(ABS(S20)/1000,"0") &amp; "K = " &amp; TEXT(F20/1000,"#.##0") &amp; "K")</f>
        <v>iPad Pro M5 11” 256GB Wifi giảm 100K = 27990.0K</v>
      </c>
      <c r="U20" s="175">
        <f>IFERROR(G20-[2]W10Q3FY26!G20,"OOS")</f>
        <v>0</v>
      </c>
      <c r="V20" s="147" t="str">
        <f t="shared" ref="V20:V41" si="7">IF(U20=0,"",$A20 &amp; IF(U20&gt;0," tăng "," giảm ") &amp; TEXT(ABS(U20)/1000,"0") &amp; "K = " &amp; TEXT(G20/1000,"#.##0") &amp; "K")</f>
        <v/>
      </c>
    </row>
    <row r="21" spans="1:22" ht="16" customHeight="1" x14ac:dyDescent="0.2">
      <c r="A21" t="s">
        <v>152</v>
      </c>
      <c r="B21" s="39"/>
      <c r="C21" s="182">
        <v>38690000</v>
      </c>
      <c r="D21" s="186">
        <v>38690000</v>
      </c>
      <c r="E21" s="186">
        <v>37990000</v>
      </c>
      <c r="F21" s="178">
        <v>38690000</v>
      </c>
      <c r="G21" s="174">
        <v>38990000</v>
      </c>
      <c r="M21" s="149">
        <f>IFERROR(C21-[2]W10Q3FY26!C21,"OOS")</f>
        <v>0</v>
      </c>
      <c r="N21" s="147" t="str">
        <f t="shared" si="5"/>
        <v/>
      </c>
      <c r="O21" s="175">
        <f>IFERROR(D21-[2]W10Q3FY26!D21,"OOS")</f>
        <v>0</v>
      </c>
      <c r="P21" s="147" t="str">
        <f t="shared" si="1"/>
        <v/>
      </c>
      <c r="Q21" s="175">
        <f>IFERROR(E21-[2]W10Q3FY26!E21,"OOS")</f>
        <v>0</v>
      </c>
      <c r="R21" s="147" t="str">
        <f t="shared" si="2"/>
        <v/>
      </c>
      <c r="S21" s="175">
        <f>IFERROR(F21-[2]W10Q3FY26!F21,"OOS")</f>
        <v>0</v>
      </c>
      <c r="T21" s="147" t="str">
        <f t="shared" si="6"/>
        <v/>
      </c>
      <c r="U21" s="175">
        <f>IFERROR(G21-[2]W10Q3FY26!G21,"OOS")</f>
        <v>0</v>
      </c>
      <c r="V21" s="147" t="str">
        <f t="shared" si="7"/>
        <v/>
      </c>
    </row>
    <row r="22" spans="1:22" ht="16" customHeight="1" x14ac:dyDescent="0.2">
      <c r="A22" t="s">
        <v>153</v>
      </c>
      <c r="B22" s="39"/>
      <c r="C22" s="187">
        <v>5890000</v>
      </c>
      <c r="D22" s="187">
        <v>5890000</v>
      </c>
      <c r="E22" s="186">
        <v>6190000</v>
      </c>
      <c r="F22" s="179">
        <v>5890000</v>
      </c>
      <c r="G22" s="181">
        <v>6090000</v>
      </c>
      <c r="M22" s="149">
        <f>IFERROR(C22-[2]W10Q3FY26!C22,"OOS")</f>
        <v>-400000</v>
      </c>
      <c r="N22" s="147" t="str">
        <f t="shared" si="5"/>
        <v>AW SE 3 (40mm GPS) giảm 400K = 5890.0K</v>
      </c>
      <c r="O22" s="175">
        <f>IFERROR(D22-[2]W10Q3FY26!D22,"OOS")</f>
        <v>-400000</v>
      </c>
      <c r="P22" s="147" t="str">
        <f t="shared" si="1"/>
        <v>AW SE 3 (40mm GPS) giảm 400K = 5890.0K</v>
      </c>
      <c r="Q22" s="175">
        <f>IFERROR(E22-[2]W10Q3FY26!E22,"OOS")</f>
        <v>0</v>
      </c>
      <c r="R22" s="147" t="str">
        <f t="shared" si="2"/>
        <v/>
      </c>
      <c r="S22" s="175">
        <f>IFERROR(F22-[2]W10Q3FY26!F22,"OOS")</f>
        <v>-400000</v>
      </c>
      <c r="T22" s="147" t="str">
        <f t="shared" si="6"/>
        <v>AW SE 3 (40mm GPS) giảm 400K = 5890.0K</v>
      </c>
      <c r="U22" s="175">
        <f>IFERROR(G22-[2]W10Q3FY26!G22,"OOS")</f>
        <v>-200000</v>
      </c>
      <c r="V22" s="147" t="str">
        <f t="shared" si="7"/>
        <v>AW SE 3 (40mm GPS) giảm 200K = 6090.0K</v>
      </c>
    </row>
    <row r="23" spans="1:22" ht="16" customHeight="1" x14ac:dyDescent="0.2">
      <c r="A23" t="s">
        <v>154</v>
      </c>
      <c r="B23" s="39"/>
      <c r="C23" s="187">
        <v>7390000</v>
      </c>
      <c r="D23" s="182">
        <v>7690000</v>
      </c>
      <c r="E23" s="176">
        <v>7790000</v>
      </c>
      <c r="F23" s="178">
        <v>7990000</v>
      </c>
      <c r="G23" s="174">
        <v>7990000</v>
      </c>
      <c r="M23" s="149">
        <f>IFERROR(C23-[2]W10Q3FY26!C23,"OOS")</f>
        <v>-300000</v>
      </c>
      <c r="N23" s="147" t="str">
        <f t="shared" si="5"/>
        <v>AW SE 3 (40mm LTE) giảm 300K = 7390.0K</v>
      </c>
      <c r="O23" s="175">
        <f>IFERROR(D23-[2]W10Q3FY26!D23,"OOS")</f>
        <v>0</v>
      </c>
      <c r="P23" s="147" t="str">
        <f t="shared" si="1"/>
        <v/>
      </c>
      <c r="Q23" s="175">
        <f>IFERROR(E23-[2]W10Q3FY26!E23,"OOS")</f>
        <v>0</v>
      </c>
      <c r="R23" s="147" t="str">
        <f t="shared" si="2"/>
        <v/>
      </c>
      <c r="S23" s="175">
        <f>IFERROR(F23-[2]W10Q3FY26!F23,"OOS")</f>
        <v>0</v>
      </c>
      <c r="T23" s="147" t="str">
        <f t="shared" si="6"/>
        <v/>
      </c>
      <c r="U23" s="175">
        <f>IFERROR(G23-[2]W10Q3FY26!G23,"OOS")</f>
        <v>0</v>
      </c>
      <c r="V23" s="147" t="str">
        <f t="shared" si="7"/>
        <v/>
      </c>
    </row>
    <row r="24" spans="1:22" ht="16" customHeight="1" x14ac:dyDescent="0.2">
      <c r="A24" t="s">
        <v>155</v>
      </c>
      <c r="B24" s="39"/>
      <c r="C24" s="187">
        <v>6690000</v>
      </c>
      <c r="D24" s="187">
        <v>6690000</v>
      </c>
      <c r="E24" s="186">
        <v>6990000</v>
      </c>
      <c r="F24" s="178">
        <v>6990000</v>
      </c>
      <c r="G24" s="199">
        <v>6990000</v>
      </c>
      <c r="M24" s="149">
        <f>IFERROR(C24-[2]W10Q3FY26!C24,"OOS")</f>
        <v>-300000</v>
      </c>
      <c r="N24" s="147" t="str">
        <f t="shared" si="5"/>
        <v>AW SE 3 (44mm GPS) giảm 300K = 6690.0K</v>
      </c>
      <c r="O24" s="175">
        <f>IFERROR(D24-[2]W10Q3FY26!D24,"OOS")</f>
        <v>-300000</v>
      </c>
      <c r="P24" s="147" t="str">
        <f t="shared" si="1"/>
        <v>AW SE 3 (44mm GPS) giảm 300K = 6690.0K</v>
      </c>
      <c r="Q24" s="175">
        <f>IFERROR(E24-[2]W10Q3FY26!E24,"OOS")</f>
        <v>0</v>
      </c>
      <c r="R24" s="147" t="str">
        <f t="shared" si="2"/>
        <v/>
      </c>
      <c r="S24" s="175">
        <f>IFERROR(F24-[2]W10Q3FY26!F24,"OOS")</f>
        <v>0</v>
      </c>
      <c r="T24" s="147" t="str">
        <f t="shared" si="6"/>
        <v/>
      </c>
      <c r="U24" s="175">
        <f>IFERROR(G24-[2]W10Q3FY26!G24,"OOS")</f>
        <v>-200000</v>
      </c>
      <c r="V24" s="147" t="str">
        <f t="shared" si="7"/>
        <v>AW SE 3 (44mm GPS) giảm 200K = 6990.0K</v>
      </c>
    </row>
    <row r="25" spans="1:22" ht="16" customHeight="1" x14ac:dyDescent="0.2">
      <c r="A25" t="s">
        <v>156</v>
      </c>
      <c r="B25" s="39"/>
      <c r="C25" s="187">
        <v>8190000</v>
      </c>
      <c r="D25" s="182">
        <v>8490000</v>
      </c>
      <c r="E25" s="186">
        <v>8590000</v>
      </c>
      <c r="F25" s="178"/>
      <c r="G25" s="174">
        <v>8790000</v>
      </c>
      <c r="M25" s="149">
        <f>IFERROR(C25-[2]W10Q3FY26!C25,"OOS")</f>
        <v>-300000</v>
      </c>
      <c r="N25" s="147" t="str">
        <f t="shared" si="5"/>
        <v>AW SE 3 (44mm LTE) giảm 300K = 8190.0K</v>
      </c>
      <c r="O25" s="175">
        <f>IFERROR(D25-[2]W10Q3FY26!D25,"OOS")</f>
        <v>0</v>
      </c>
      <c r="P25" s="147" t="str">
        <f t="shared" si="1"/>
        <v/>
      </c>
      <c r="Q25" s="175">
        <f>IFERROR(E25-[2]W10Q3FY26!E25,"OOS")</f>
        <v>0</v>
      </c>
      <c r="R25" s="147" t="str">
        <f t="shared" si="2"/>
        <v/>
      </c>
      <c r="S25" s="175">
        <f>IFERROR(F25-[2]W10Q3FY26!F25,"OOS")</f>
        <v>-8490000</v>
      </c>
      <c r="T25" s="147" t="str">
        <f t="shared" si="6"/>
        <v>AW SE 3 (44mm LTE) giảm 8490K = .0K</v>
      </c>
      <c r="U25" s="175">
        <f>IFERROR(G25-[2]W10Q3FY26!G25,"OOS")</f>
        <v>0</v>
      </c>
      <c r="V25" s="147" t="str">
        <f t="shared" si="7"/>
        <v/>
      </c>
    </row>
    <row r="26" spans="1:22" ht="16" customHeight="1" x14ac:dyDescent="0.2">
      <c r="A26" t="s">
        <v>157</v>
      </c>
      <c r="B26" s="39"/>
      <c r="C26" s="187">
        <v>8790000</v>
      </c>
      <c r="D26" s="187">
        <v>8790000</v>
      </c>
      <c r="E26" s="186">
        <v>8990000</v>
      </c>
      <c r="F26" s="179">
        <v>8790000</v>
      </c>
      <c r="G26" s="181">
        <v>8890000</v>
      </c>
      <c r="M26" s="149">
        <f>IFERROR(C26-[2]W10Q3FY26!C26,"OOS")</f>
        <v>-400000</v>
      </c>
      <c r="N26" s="147" t="str">
        <f t="shared" si="5"/>
        <v>AW S11 (42mm GPS) giảm 400K = 8790.0K</v>
      </c>
      <c r="O26" s="175">
        <f>IFERROR(D26-[2]W10Q3FY26!D26,"OOS")</f>
        <v>-400000</v>
      </c>
      <c r="P26" s="147" t="str">
        <f t="shared" si="1"/>
        <v>AW S11 (42mm GPS) giảm 400K = 8790.0K</v>
      </c>
      <c r="Q26" s="175">
        <f>IFERROR(E26-[2]W10Q3FY26!E26,"OOS")</f>
        <v>0</v>
      </c>
      <c r="R26" s="147" t="str">
        <f t="shared" si="2"/>
        <v/>
      </c>
      <c r="S26" s="175">
        <f>IFERROR(F26-[2]W10Q3FY26!F26,"OOS")</f>
        <v>-400000</v>
      </c>
      <c r="T26" s="147" t="str">
        <f t="shared" si="6"/>
        <v>AW S11 (42mm GPS) giảm 400K = 8790.0K</v>
      </c>
      <c r="U26" s="175">
        <f>IFERROR(G26-[2]W10Q3FY26!G26,"OOS")</f>
        <v>-100000</v>
      </c>
      <c r="V26" s="147" t="str">
        <f t="shared" si="7"/>
        <v>AW S11 (42mm GPS) giảm 100K = 8890.0K</v>
      </c>
    </row>
    <row r="27" spans="1:22" ht="16" customHeight="1" x14ac:dyDescent="0.2">
      <c r="A27" t="s">
        <v>158</v>
      </c>
      <c r="B27" s="39"/>
      <c r="C27" s="182">
        <v>11690000</v>
      </c>
      <c r="D27" s="182">
        <v>11990000</v>
      </c>
      <c r="E27" s="186">
        <v>11990000</v>
      </c>
      <c r="F27" s="178">
        <v>13990000</v>
      </c>
      <c r="G27" s="174">
        <v>11990000</v>
      </c>
      <c r="M27" s="149" t="str">
        <f>IFERROR(C27-[2]W10Q3FY26!C27,"OOS")</f>
        <v>OOS</v>
      </c>
      <c r="N27" s="147" t="e">
        <f t="shared" si="5"/>
        <v>#VALUE!</v>
      </c>
      <c r="O27" s="175">
        <f>IFERROR(D27-[2]W10Q3FY26!D27,"OOS")</f>
        <v>0</v>
      </c>
      <c r="P27" s="147" t="str">
        <f t="shared" si="1"/>
        <v/>
      </c>
      <c r="Q27" s="175">
        <f>IFERROR(E27-[2]W10Q3FY26!E27,"OOS")</f>
        <v>0</v>
      </c>
      <c r="R27" s="147" t="str">
        <f t="shared" si="2"/>
        <v/>
      </c>
      <c r="S27" s="175">
        <f>IFERROR(F27-[2]W10Q3FY26!F27,"OOS")</f>
        <v>0</v>
      </c>
      <c r="T27" s="147" t="str">
        <f t="shared" si="6"/>
        <v/>
      </c>
      <c r="U27" s="175">
        <f>IFERROR(G27-[2]W10Q3FY26!G27,"OOS")</f>
        <v>0</v>
      </c>
      <c r="V27" s="147" t="str">
        <f t="shared" si="7"/>
        <v/>
      </c>
    </row>
    <row r="28" spans="1:22" ht="16" customHeight="1" x14ac:dyDescent="0.2">
      <c r="A28" t="s">
        <v>159</v>
      </c>
      <c r="B28" s="39"/>
      <c r="C28" s="187">
        <v>9590000</v>
      </c>
      <c r="D28" s="187">
        <v>9590000</v>
      </c>
      <c r="E28" s="186">
        <v>9690000</v>
      </c>
      <c r="F28" s="179">
        <v>9590000</v>
      </c>
      <c r="G28" s="181">
        <v>9790000</v>
      </c>
      <c r="M28" s="149">
        <f>IFERROR(C28-[2]W10Q3FY26!C28,"OOS")</f>
        <v>-400000</v>
      </c>
      <c r="N28" s="147" t="str">
        <f t="shared" si="5"/>
        <v>AW S11 (46mm GPS) giảm 400K = 9590.0K</v>
      </c>
      <c r="O28" s="175">
        <f>IFERROR(D28-[2]W10Q3FY26!D28,"OOS")</f>
        <v>-400000</v>
      </c>
      <c r="P28" s="147" t="str">
        <f t="shared" si="1"/>
        <v>AW S11 (46mm GPS) giảm 400K = 9590.0K</v>
      </c>
      <c r="Q28" s="175">
        <f>IFERROR(E28-[2]W10Q3FY26!E28,"OOS")</f>
        <v>0</v>
      </c>
      <c r="R28" s="147" t="str">
        <f t="shared" si="2"/>
        <v/>
      </c>
      <c r="S28" s="175">
        <f>IFERROR(F28-[2]W10Q3FY26!F28,"OOS")</f>
        <v>-400000</v>
      </c>
      <c r="T28" s="147" t="str">
        <f t="shared" si="6"/>
        <v>AW S11 (46mm GPS) giảm 400K = 9590.0K</v>
      </c>
      <c r="U28" s="175">
        <f>IFERROR(G28-[2]W10Q3FY26!G28,"OOS")</f>
        <v>-100000</v>
      </c>
      <c r="V28" s="147" t="str">
        <f t="shared" si="7"/>
        <v>AW S11 (46mm GPS) giảm 100K = 9790.0K</v>
      </c>
    </row>
    <row r="29" spans="1:22" ht="16" customHeight="1" x14ac:dyDescent="0.2">
      <c r="A29" t="s">
        <v>160</v>
      </c>
      <c r="B29" s="39"/>
      <c r="C29" s="182">
        <v>12490000</v>
      </c>
      <c r="D29" s="182">
        <v>12490000</v>
      </c>
      <c r="E29" s="186">
        <v>12490000</v>
      </c>
      <c r="F29" s="178">
        <v>12990000</v>
      </c>
      <c r="G29" s="174">
        <v>12090000</v>
      </c>
      <c r="M29" s="149">
        <f>IFERROR(C29-[2]W10Q3FY26!C29,"OOS")</f>
        <v>0</v>
      </c>
      <c r="N29" s="147" t="str">
        <f t="shared" si="5"/>
        <v/>
      </c>
      <c r="O29" s="175">
        <f>IFERROR(D29-[2]W10Q3FY26!D29,"OOS")</f>
        <v>0</v>
      </c>
      <c r="P29" s="147" t="str">
        <f t="shared" si="1"/>
        <v/>
      </c>
      <c r="Q29" s="175">
        <f>IFERROR(E29-[2]W10Q3FY26!E29,"OOS")</f>
        <v>0</v>
      </c>
      <c r="R29" s="147" t="str">
        <f t="shared" si="2"/>
        <v/>
      </c>
      <c r="S29" s="175">
        <f>IFERROR(F29-[2]W10Q3FY26!F29,"OOS")</f>
        <v>0</v>
      </c>
      <c r="T29" s="147" t="str">
        <f t="shared" si="6"/>
        <v/>
      </c>
      <c r="U29" s="175">
        <f>IFERROR(G29-[2]W10Q3FY26!G29,"OOS")</f>
        <v>0</v>
      </c>
      <c r="V29" s="147" t="str">
        <f t="shared" si="7"/>
        <v/>
      </c>
    </row>
    <row r="30" spans="1:22" ht="16" customHeight="1" x14ac:dyDescent="0.2">
      <c r="A30" t="s">
        <v>161</v>
      </c>
      <c r="B30" s="39"/>
      <c r="C30" s="187">
        <v>22990000</v>
      </c>
      <c r="D30" s="187">
        <v>22490000</v>
      </c>
      <c r="E30" s="186">
        <v>22490000</v>
      </c>
      <c r="F30" s="178">
        <v>22490000</v>
      </c>
      <c r="G30" s="174">
        <v>22990000</v>
      </c>
      <c r="M30" s="149">
        <f>IFERROR(C30-[2]W10Q3FY26!C30,"OOS")</f>
        <v>500000</v>
      </c>
      <c r="N30" s="147" t="str">
        <f t="shared" si="5"/>
        <v>AW Ultra 3 (49mm) tăng 500K = 22990.0K</v>
      </c>
      <c r="O30" s="175">
        <f>IFERROR(D30-[2]W10Q3FY26!D30,"OOS")</f>
        <v>-500000</v>
      </c>
      <c r="P30" s="147" t="str">
        <f t="shared" si="1"/>
        <v>AW Ultra 3 (49mm) giảm 500K = 22490.0K</v>
      </c>
      <c r="Q30" s="175">
        <f>IFERROR(E30-[2]W10Q3FY26!E30,"OOS")</f>
        <v>0</v>
      </c>
      <c r="R30" s="147" t="str">
        <f t="shared" si="2"/>
        <v/>
      </c>
      <c r="S30" s="175">
        <f>IFERROR(F30-[2]W10Q3FY26!F30,"OOS")</f>
        <v>0</v>
      </c>
      <c r="T30" s="147" t="str">
        <f t="shared" si="6"/>
        <v/>
      </c>
      <c r="U30" s="175">
        <f>IFERROR(G30-[2]W10Q3FY26!G30,"OOS")</f>
        <v>0</v>
      </c>
      <c r="V30" s="147" t="str">
        <f t="shared" si="7"/>
        <v/>
      </c>
    </row>
    <row r="31" spans="1:22" ht="16" customHeight="1" x14ac:dyDescent="0.2">
      <c r="A31" t="s">
        <v>120</v>
      </c>
      <c r="B31" s="39"/>
      <c r="C31" s="182">
        <v>5190000</v>
      </c>
      <c r="D31" s="187">
        <v>4790000</v>
      </c>
      <c r="E31" s="176" t="s">
        <v>31</v>
      </c>
      <c r="F31" s="178">
        <v>4990000</v>
      </c>
      <c r="G31" s="174">
        <v>5590000</v>
      </c>
      <c r="M31" s="149">
        <f>IFERROR(C31-[2]W10Q3FY26!C31,"OOS")</f>
        <v>0</v>
      </c>
      <c r="N31" s="147" t="str">
        <f t="shared" si="5"/>
        <v/>
      </c>
      <c r="O31" s="175">
        <f>IFERROR(D31-[2]W10Q3FY26!D31,"OOS")</f>
        <v>-200000</v>
      </c>
      <c r="P31" s="147" t="str">
        <f t="shared" si="1"/>
        <v>AirPods Pro 2 - 2023 (C-Type) giảm 200K = 4790.0K</v>
      </c>
      <c r="Q31" s="175" t="str">
        <f>IFERROR(E31-[2]W10Q3FY26!E31,"OOS")</f>
        <v>OOS</v>
      </c>
      <c r="R31" s="147" t="e">
        <f t="shared" si="2"/>
        <v>#VALUE!</v>
      </c>
      <c r="S31" s="175">
        <f>IFERROR(F31-[2]W10Q3FY26!F31,"OOS")</f>
        <v>0</v>
      </c>
      <c r="T31" s="147" t="str">
        <f t="shared" si="6"/>
        <v/>
      </c>
      <c r="U31" s="175">
        <f>IFERROR(G31-[2]W10Q3FY26!G31,"OOS")</f>
        <v>0</v>
      </c>
      <c r="V31" s="147" t="str">
        <f t="shared" si="7"/>
        <v/>
      </c>
    </row>
    <row r="32" spans="1:22" ht="15" customHeight="1" x14ac:dyDescent="0.2">
      <c r="A32" t="s">
        <v>162</v>
      </c>
      <c r="B32" s="39"/>
      <c r="C32" s="182">
        <v>4290000</v>
      </c>
      <c r="D32" s="187">
        <v>4200000</v>
      </c>
      <c r="E32" s="176">
        <v>4290000</v>
      </c>
      <c r="F32" s="178">
        <v>4290000</v>
      </c>
      <c r="G32" s="174">
        <v>4290000</v>
      </c>
      <c r="M32" s="149">
        <f>IFERROR(C32-[2]W10Q3FY26!C32,"OOS")</f>
        <v>0</v>
      </c>
      <c r="N32" s="147" t="str">
        <f t="shared" si="5"/>
        <v/>
      </c>
      <c r="O32" s="175">
        <f>IFERROR(D32-[2]W10Q3FY26!D32,"OOS")</f>
        <v>-90000</v>
      </c>
      <c r="P32" s="147" t="str">
        <f t="shared" si="1"/>
        <v>AirPods 4 ANC giảm 90K = 4200.0K</v>
      </c>
      <c r="Q32" s="175">
        <f>IFERROR(E32-[2]W10Q3FY26!E32,"OOS")</f>
        <v>0</v>
      </c>
      <c r="R32" s="147" t="str">
        <f t="shared" si="2"/>
        <v/>
      </c>
      <c r="S32" s="175">
        <f>IFERROR(F32-[2]W10Q3FY26!F32,"OOS")</f>
        <v>0</v>
      </c>
      <c r="T32" s="147" t="str">
        <f t="shared" si="6"/>
        <v/>
      </c>
      <c r="U32" s="175">
        <f>IFERROR(G32-[2]W10Q3FY26!G32,"OOS")</f>
        <v>0</v>
      </c>
      <c r="V32" s="147" t="str">
        <f t="shared" si="7"/>
        <v/>
      </c>
    </row>
    <row r="33" spans="1:22" ht="15" customHeight="1" x14ac:dyDescent="0.2">
      <c r="A33" t="s">
        <v>163</v>
      </c>
      <c r="B33" s="39"/>
      <c r="C33" s="187">
        <v>3090000</v>
      </c>
      <c r="D33" s="187">
        <v>2900000</v>
      </c>
      <c r="E33" s="176">
        <v>2990000</v>
      </c>
      <c r="F33" s="178">
        <v>2990000</v>
      </c>
      <c r="G33" s="174">
        <v>2990000</v>
      </c>
      <c r="M33" s="149">
        <f>IFERROR(C33-[2]W10Q3FY26!C33,"OOS")</f>
        <v>100000</v>
      </c>
      <c r="N33" s="147" t="str">
        <f t="shared" si="5"/>
        <v>AirPods 4 with charging case tăng 100K = 3090.0K</v>
      </c>
      <c r="O33" s="175">
        <f>IFERROR(D33-[2]W10Q3FY26!D33,"OOS")</f>
        <v>-90000</v>
      </c>
      <c r="P33" s="147" t="str">
        <f t="shared" si="1"/>
        <v>AirPods 4 with charging case giảm 90K = 2900.0K</v>
      </c>
      <c r="Q33" s="175">
        <f>IFERROR(E33-[2]W10Q3FY26!E33,"OOS")</f>
        <v>0</v>
      </c>
      <c r="R33" s="147" t="str">
        <f t="shared" si="2"/>
        <v/>
      </c>
      <c r="S33" s="175">
        <f>IFERROR(F33-[2]W10Q3FY26!F33,"OOS")</f>
        <v>0</v>
      </c>
      <c r="T33" s="147" t="str">
        <f t="shared" si="6"/>
        <v/>
      </c>
      <c r="U33" s="175">
        <f>IFERROR(G33-[2]W10Q3FY26!G33,"OOS")</f>
        <v>0</v>
      </c>
      <c r="V33" s="147" t="str">
        <f t="shared" si="7"/>
        <v/>
      </c>
    </row>
    <row r="34" spans="1:22" ht="15" customHeight="1" x14ac:dyDescent="0.2">
      <c r="A34" t="s">
        <v>164</v>
      </c>
      <c r="B34" s="39"/>
      <c r="C34" s="182">
        <v>6190000</v>
      </c>
      <c r="D34" s="187">
        <v>6100000</v>
      </c>
      <c r="E34" s="172">
        <v>5990000</v>
      </c>
      <c r="F34" s="178">
        <v>6190000</v>
      </c>
      <c r="G34" s="174">
        <v>5990000</v>
      </c>
      <c r="M34" s="149">
        <f>IFERROR(C34-[2]W10Q3FY26!C34,"OOS")</f>
        <v>0</v>
      </c>
      <c r="N34" s="147" t="str">
        <f t="shared" si="5"/>
        <v/>
      </c>
      <c r="O34" s="175">
        <f>IFERROR(D34-[2]W10Q3FY26!D34,"OOS")</f>
        <v>-90000</v>
      </c>
      <c r="P34" s="147" t="str">
        <f t="shared" si="1"/>
        <v>AirPods Pro 3 giảm 90K = 6100.0K</v>
      </c>
      <c r="Q34" s="175">
        <f>IFERROR(E34-[2]W10Q3FY26!E34,"OOS")</f>
        <v>0</v>
      </c>
      <c r="R34" s="147" t="str">
        <f t="shared" si="2"/>
        <v/>
      </c>
      <c r="S34" s="175">
        <f>IFERROR(F34-[2]W10Q3FY26!F34,"OOS")</f>
        <v>0</v>
      </c>
      <c r="T34" s="147" t="str">
        <f t="shared" si="6"/>
        <v/>
      </c>
      <c r="U34" s="175">
        <f>IFERROR(G34-[2]W10Q3FY26!G34,"OOS")</f>
        <v>0</v>
      </c>
      <c r="V34" s="147" t="str">
        <f t="shared" si="7"/>
        <v/>
      </c>
    </row>
    <row r="35" spans="1:22" ht="15" customHeight="1" x14ac:dyDescent="0.2">
      <c r="A35" t="s">
        <v>259</v>
      </c>
      <c r="B35" s="39"/>
      <c r="C35" s="182">
        <v>29490000</v>
      </c>
      <c r="D35" s="187">
        <v>29490000</v>
      </c>
      <c r="E35" s="174"/>
      <c r="F35" s="174">
        <v>28990000</v>
      </c>
      <c r="G35" s="181">
        <v>28990000</v>
      </c>
      <c r="M35" s="149">
        <f>IFERROR(C35-[2]W10Q3FY26!C35,"OOS")</f>
        <v>0</v>
      </c>
      <c r="N35" s="147" t="str">
        <f t="shared" si="5"/>
        <v/>
      </c>
      <c r="O35" s="175">
        <f>IFERROR(D35-[2]W10Q3FY26!D35,"OOS")</f>
        <v>500000</v>
      </c>
      <c r="P35" s="147" t="str">
        <f t="shared" si="1"/>
        <v>MacBook Air 13" M5 16/512GB tăng 500K = 29490.0K</v>
      </c>
      <c r="Q35" s="175">
        <f>IFERROR(E35-[2]W10Q3FY26!E35,"OOS")</f>
        <v>0</v>
      </c>
      <c r="R35" s="147" t="str">
        <f t="shared" si="2"/>
        <v/>
      </c>
      <c r="S35" s="175">
        <f>IFERROR(F35-[2]W10Q3FY26!F35,"OOS")</f>
        <v>0</v>
      </c>
      <c r="T35" s="147" t="str">
        <f t="shared" si="6"/>
        <v/>
      </c>
      <c r="U35" s="175">
        <f>IFERROR(G35-[2]W10Q3FY26!G35,"OOS")</f>
        <v>-300000</v>
      </c>
      <c r="V35" s="147" t="str">
        <f t="shared" si="7"/>
        <v>MacBook Air 13" M5 16/512GB giảm 300K = 28990.0K</v>
      </c>
    </row>
    <row r="36" spans="1:22" ht="16" customHeight="1" x14ac:dyDescent="0.2">
      <c r="A36" t="s">
        <v>260</v>
      </c>
      <c r="B36" s="39"/>
      <c r="C36" s="182">
        <v>15990000</v>
      </c>
      <c r="D36" s="182">
        <v>15990000</v>
      </c>
      <c r="E36" s="174"/>
      <c r="F36" s="174">
        <v>15990000</v>
      </c>
      <c r="G36" s="174">
        <v>15490000</v>
      </c>
      <c r="M36" s="149">
        <f>IFERROR(C36-[2]W10Q3FY26!C36,"OOS")</f>
        <v>0</v>
      </c>
      <c r="N36" s="147" t="str">
        <f t="shared" si="5"/>
        <v/>
      </c>
      <c r="O36" s="175">
        <f>IFERROR(D36-[2]W10Q3FY26!D36,"OOS")</f>
        <v>0</v>
      </c>
      <c r="P36" s="147" t="str">
        <f t="shared" si="1"/>
        <v/>
      </c>
      <c r="Q36" s="175">
        <f>IFERROR(E36-[2]W10Q3FY26!E36,"OOS")</f>
        <v>0</v>
      </c>
      <c r="R36" s="147" t="str">
        <f t="shared" si="2"/>
        <v/>
      </c>
      <c r="S36" s="175">
        <f>IFERROR(F36-[2]W10Q3FY26!F36,"OOS")</f>
        <v>0</v>
      </c>
      <c r="T36" s="147" t="str">
        <f t="shared" si="6"/>
        <v/>
      </c>
      <c r="U36" s="175">
        <f>IFERROR(G36-[2]W10Q3FY26!G36,"OOS")</f>
        <v>0</v>
      </c>
      <c r="V36" s="147" t="str">
        <f t="shared" si="7"/>
        <v/>
      </c>
    </row>
    <row r="37" spans="1:22" ht="16" customHeight="1" x14ac:dyDescent="0.2">
      <c r="A37" t="s">
        <v>166</v>
      </c>
      <c r="B37" s="39"/>
      <c r="C37" s="182">
        <v>25890000</v>
      </c>
      <c r="D37" s="182" t="s">
        <v>31</v>
      </c>
      <c r="E37" s="174"/>
      <c r="F37" s="178">
        <v>25890000</v>
      </c>
      <c r="G37" s="174">
        <v>24590000</v>
      </c>
      <c r="M37" s="149">
        <f>IFERROR(C37-[2]W10Q3FY26!C37,"OOS")</f>
        <v>0</v>
      </c>
      <c r="N37" s="147" t="str">
        <f t="shared" si="5"/>
        <v/>
      </c>
      <c r="O37" s="175" t="str">
        <f>IFERROR(D37-[2]W10Q3FY26!D37,"OOS")</f>
        <v>OOS</v>
      </c>
      <c r="P37" s="147" t="e">
        <f t="shared" si="1"/>
        <v>#VALUE!</v>
      </c>
      <c r="Q37" s="175">
        <f>IFERROR(E37-[2]W10Q3FY26!E37,"OOS")</f>
        <v>0</v>
      </c>
      <c r="R37" s="147" t="str">
        <f t="shared" si="2"/>
        <v/>
      </c>
      <c r="S37" s="175">
        <f>IFERROR(F37-[2]W10Q3FY26!F37,"OOS")</f>
        <v>0</v>
      </c>
      <c r="T37" s="147" t="str">
        <f t="shared" si="6"/>
        <v/>
      </c>
      <c r="U37" s="175">
        <f>IFERROR(G37-[2]W10Q3FY26!G37,"OOS")</f>
        <v>0</v>
      </c>
      <c r="V37" s="147" t="str">
        <f t="shared" si="7"/>
        <v/>
      </c>
    </row>
    <row r="38" spans="1:22" ht="16" customHeight="1" x14ac:dyDescent="0.2">
      <c r="A38" t="s">
        <v>267</v>
      </c>
      <c r="B38" s="39"/>
      <c r="C38" s="187">
        <v>33490000</v>
      </c>
      <c r="D38" s="182">
        <v>33490000</v>
      </c>
      <c r="E38" s="174"/>
      <c r="F38" s="178">
        <v>33490000</v>
      </c>
      <c r="G38" s="174">
        <v>33490000</v>
      </c>
      <c r="M38" s="149">
        <f>IFERROR(C38-[2]W10Q3FY26!C38,"OOS")</f>
        <v>-1000000</v>
      </c>
      <c r="N38" s="147" t="str">
        <f t="shared" si="5"/>
        <v>MacBook Air 15" M5 16/512GB giảm 1000K = 33490.0K</v>
      </c>
      <c r="O38" s="175">
        <f>IFERROR(D38-[2]W10Q3FY26!D38,"OOS")</f>
        <v>0</v>
      </c>
      <c r="P38" s="147" t="str">
        <f t="shared" si="1"/>
        <v/>
      </c>
      <c r="Q38" s="175">
        <f>IFERROR(E38-[2]W10Q3FY26!E38,"OOS")</f>
        <v>0</v>
      </c>
      <c r="R38" s="147" t="str">
        <f t="shared" si="2"/>
        <v/>
      </c>
      <c r="S38" s="175">
        <f>IFERROR(F38-[2]W10Q3FY26!F38,"OOS")</f>
        <v>0</v>
      </c>
      <c r="T38" s="147" t="str">
        <f t="shared" si="6"/>
        <v/>
      </c>
      <c r="U38" s="175">
        <f>IFERROR(G38-[2]W10Q3FY26!G38,"OOS")</f>
        <v>0</v>
      </c>
      <c r="V38" s="147" t="str">
        <f t="shared" si="7"/>
        <v/>
      </c>
    </row>
    <row r="39" spans="1:22" ht="16" customHeight="1" x14ac:dyDescent="0.2">
      <c r="A39" t="s">
        <v>169</v>
      </c>
      <c r="B39" s="39"/>
      <c r="C39" s="182">
        <v>41490000</v>
      </c>
      <c r="D39" s="182">
        <v>44490000</v>
      </c>
      <c r="E39" s="174"/>
      <c r="F39" s="178">
        <v>41490000</v>
      </c>
      <c r="G39" s="174">
        <v>41490000</v>
      </c>
      <c r="M39" s="149">
        <f>IFERROR(C39-[2]W10Q3FY26!C39,"OOS")</f>
        <v>0</v>
      </c>
      <c r="N39" s="147" t="str">
        <f t="shared" si="5"/>
        <v/>
      </c>
      <c r="O39" s="175">
        <f>IFERROR(D39-[2]W10Q3FY26!D39,"OOS")</f>
        <v>0</v>
      </c>
      <c r="P39" s="147" t="str">
        <f t="shared" si="1"/>
        <v/>
      </c>
      <c r="Q39" s="175">
        <f>IFERROR(E39-[2]W10Q3FY26!E39,"OOS")</f>
        <v>0</v>
      </c>
      <c r="R39" s="147" t="str">
        <f t="shared" si="2"/>
        <v/>
      </c>
      <c r="S39" s="175">
        <f>IFERROR(F39-[2]W10Q3FY26!F39,"OOS")</f>
        <v>0</v>
      </c>
      <c r="T39" s="147" t="str">
        <f t="shared" si="6"/>
        <v/>
      </c>
      <c r="U39" s="175">
        <f>IFERROR(G39-[2]W10Q3FY26!G39,"OOS")</f>
        <v>0</v>
      </c>
      <c r="V39" s="147" t="str">
        <f t="shared" si="7"/>
        <v/>
      </c>
    </row>
    <row r="40" spans="1:22" ht="16" customHeight="1" x14ac:dyDescent="0.2">
      <c r="A40" t="s">
        <v>265</v>
      </c>
      <c r="B40" s="39"/>
      <c r="C40" s="182" t="s">
        <v>31</v>
      </c>
      <c r="D40" s="187">
        <v>71990000</v>
      </c>
      <c r="E40" s="174"/>
      <c r="F40" s="178">
        <v>71990000</v>
      </c>
      <c r="G40" s="174">
        <v>72990000</v>
      </c>
      <c r="M40" s="149" t="str">
        <f>IFERROR(C40-[2]W10Q3FY26!C40,"OOS")</f>
        <v>OOS</v>
      </c>
      <c r="N40" s="147" t="e">
        <f t="shared" si="5"/>
        <v>#VALUE!</v>
      </c>
      <c r="O40" s="175">
        <f>IFERROR(D40-[2]W10Q3FY26!D40,"OOS")</f>
        <v>-500000</v>
      </c>
      <c r="P40" s="147" t="str">
        <f t="shared" si="1"/>
        <v>MacBook Pro 16" M5 Pro 24/1TB giảm 500K = 71990.0K</v>
      </c>
      <c r="Q40" s="175">
        <f>IFERROR(E40-[2]W10Q3FY26!E40,"OOS")</f>
        <v>0</v>
      </c>
      <c r="R40" s="147" t="str">
        <f t="shared" si="2"/>
        <v/>
      </c>
      <c r="S40" s="175">
        <f>IFERROR(F40-[2]W10Q3FY26!F40,"OOS")</f>
        <v>0</v>
      </c>
      <c r="T40" s="147" t="str">
        <f t="shared" si="6"/>
        <v/>
      </c>
      <c r="U40" s="175">
        <f>IFERROR(G40-[2]W10Q3FY26!G40,"OOS")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6F08-54F4-294D-97E8-A9BE4CEC7A9B}">
  <dimension ref="A1:V151"/>
  <sheetViews>
    <sheetView topLeftCell="K1" workbookViewId="0">
      <selection activeCell="T32" sqref="T32:T34"/>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0">
        <v>17590000</v>
      </c>
      <c r="D2" s="170">
        <v>17390000</v>
      </c>
      <c r="E2" s="172">
        <v>17290000</v>
      </c>
      <c r="F2" s="195">
        <v>17390000</v>
      </c>
      <c r="G2" s="174">
        <v>17290000</v>
      </c>
      <c r="M2" s="149">
        <f>IFERROR(C2-[1]W11Q3FY26!C2,"OOS")</f>
        <v>100000</v>
      </c>
      <c r="N2" s="147" t="str">
        <f t="shared" ref="N2:N16" si="0">IF(M2=0,"",$A2 &amp; IF(M2&gt;0," tăng "," giảm ") &amp; TEXT(ABS(M2)/1000,"0") &amp; "K = " &amp; TEXT(C2/1000,"#.##0") &amp; "K")</f>
        <v>iPhone 17e 256GB tăng 100K = 17590.0K</v>
      </c>
      <c r="O2" s="175">
        <f>IFERROR(D2-[1]W11Q3FY26!D2,"OOS")</f>
        <v>-100000</v>
      </c>
      <c r="P2" s="147" t="str">
        <f t="shared" ref="P2:P40" si="1">IF(O2=0,"",$A2 &amp; IF(O2&gt;0," tăng "," giảm ") &amp; TEXT(ABS(O2)/1000,"0") &amp; "K = " &amp; TEXT(D2/1000,"#.##0") &amp; "K")</f>
        <v>iPhone 17e 256GB giảm 100K = 17390.0K</v>
      </c>
      <c r="Q2" s="175">
        <f>IFERROR(E2-[1]W11Q3FY26!E2,"OOS")</f>
        <v>0</v>
      </c>
      <c r="R2" s="147" t="str">
        <f t="shared" ref="R2:R40" si="2">IF(Q2=0,"",$A2 &amp; IF(Q2&gt;0," tăng "," giảm ") &amp; TEXT(ABS(Q2)/1000,"0") &amp; "K = " &amp; TEXT(E2/1000,"#.##0") &amp; "K")</f>
        <v/>
      </c>
      <c r="S2" s="175">
        <f>IFERROR(F2-[1]W11Q3FY26!F2,"OOS")</f>
        <v>0</v>
      </c>
      <c r="T2" s="147" t="str">
        <f t="shared" ref="T2:T16" si="3">IF(S2=0,"",$A2 &amp; IF(S2&gt;0," tăng "," giảm ") &amp; TEXT(ABS(S2)/1000,"0") &amp; "K = " &amp; TEXT(F2/1000,"#.##0") &amp; "K")</f>
        <v/>
      </c>
      <c r="U2" s="175">
        <f>IFERROR(G2-[1]W11Q3FY26!G2,"OOS")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77">
        <v>23690000</v>
      </c>
      <c r="G3" s="174">
        <v>23790000</v>
      </c>
      <c r="M3" s="149">
        <f>IFERROR(C3-[1]W11Q3FY26!C3,"OOS")</f>
        <v>0</v>
      </c>
      <c r="N3" s="147" t="str">
        <f t="shared" si="0"/>
        <v/>
      </c>
      <c r="O3" s="175">
        <f>IFERROR(D3-[1]W11Q3FY26!D3,"OOS")</f>
        <v>0</v>
      </c>
      <c r="P3" s="147" t="str">
        <f t="shared" si="1"/>
        <v/>
      </c>
      <c r="Q3" s="175">
        <f>IFERROR(E3-[1]W11Q3FY26!E3,"OOS")</f>
        <v>0</v>
      </c>
      <c r="R3" s="147" t="str">
        <f t="shared" si="2"/>
        <v/>
      </c>
      <c r="S3" s="175">
        <f>IFERROR(F3-[1]W11Q3FY26!F3,"OOS")</f>
        <v>0</v>
      </c>
      <c r="T3" s="147" t="str">
        <f t="shared" si="3"/>
        <v/>
      </c>
      <c r="U3" s="175">
        <f>IFERROR(G3-[1]W11Q3FY26!G3,"OOS")</f>
        <v>0</v>
      </c>
      <c r="V3" s="147" t="str">
        <f t="shared" si="4"/>
        <v/>
      </c>
    </row>
    <row r="4" spans="1:22" ht="16" customHeight="1" x14ac:dyDescent="0.2">
      <c r="A4" t="s">
        <v>130</v>
      </c>
      <c r="B4" s="169"/>
      <c r="C4" s="171">
        <v>22990000</v>
      </c>
      <c r="D4" s="171">
        <v>22890000</v>
      </c>
      <c r="E4" s="188">
        <v>23390000</v>
      </c>
      <c r="F4" s="178">
        <v>22890000</v>
      </c>
      <c r="G4" s="174">
        <v>22890000</v>
      </c>
      <c r="M4" s="149">
        <f>IFERROR(C4-[1]W11Q3FY26!C4,"OOS")</f>
        <v>0</v>
      </c>
      <c r="N4" s="147" t="str">
        <f t="shared" si="0"/>
        <v/>
      </c>
      <c r="O4" s="175">
        <f>IFERROR(D4-[1]W11Q3FY26!D4,"OOS")</f>
        <v>0</v>
      </c>
      <c r="P4" s="147" t="str">
        <f t="shared" si="1"/>
        <v/>
      </c>
      <c r="Q4" s="175">
        <f>IFERROR(E4-[1]W11Q3FY26!E4,"OOS")</f>
        <v>400000</v>
      </c>
      <c r="R4" s="147" t="str">
        <f t="shared" si="2"/>
        <v>iPhone Air 256G tăng 400K = 23390.0K</v>
      </c>
      <c r="S4" s="175">
        <f>IFERROR(F4-[1]W11Q3FY26!F4,"OOS")</f>
        <v>0</v>
      </c>
      <c r="T4" s="147" t="str">
        <f t="shared" si="3"/>
        <v/>
      </c>
      <c r="U4" s="175">
        <f>IFERROR(G4-[1]W11Q3FY26!G4,"OOS")</f>
        <v>0</v>
      </c>
      <c r="V4" s="147" t="str">
        <f t="shared" si="4"/>
        <v/>
      </c>
    </row>
    <row r="5" spans="1:22" ht="16" customHeight="1" x14ac:dyDescent="0.2">
      <c r="A5" t="s">
        <v>131</v>
      </c>
      <c r="B5" s="169"/>
      <c r="C5" s="171">
        <v>33890000</v>
      </c>
      <c r="D5" s="171">
        <v>33790000</v>
      </c>
      <c r="E5" s="176">
        <v>32690000</v>
      </c>
      <c r="F5" s="178">
        <v>33590000</v>
      </c>
      <c r="G5" s="174">
        <v>33490000</v>
      </c>
      <c r="M5" s="149">
        <f>IFERROR(C5-[1]W11Q3FY26!C5,"OOS")</f>
        <v>0</v>
      </c>
      <c r="N5" s="147" t="str">
        <f t="shared" si="0"/>
        <v/>
      </c>
      <c r="O5" s="175">
        <f>IFERROR(D5-[1]W11Q3FY26!D5,"OOS")</f>
        <v>0</v>
      </c>
      <c r="P5" s="147" t="str">
        <f t="shared" si="1"/>
        <v/>
      </c>
      <c r="Q5" s="175">
        <f>IFERROR(E5-[1]W11Q3FY26!E5,"OOS")</f>
        <v>0</v>
      </c>
      <c r="R5" s="147" t="str">
        <f t="shared" si="2"/>
        <v/>
      </c>
      <c r="S5" s="175">
        <f>IFERROR(F5-[1]W11Q3FY26!F5,"OOS")</f>
        <v>0</v>
      </c>
      <c r="T5" s="147" t="str">
        <f t="shared" si="3"/>
        <v/>
      </c>
      <c r="U5" s="175">
        <f>IFERROR(G5-[1]W11Q3FY26!G5,"OOS")</f>
        <v>0</v>
      </c>
      <c r="V5" s="147" t="str">
        <f t="shared" si="4"/>
        <v/>
      </c>
    </row>
    <row r="6" spans="1:22" ht="16" customHeight="1" x14ac:dyDescent="0.2">
      <c r="A6" t="s">
        <v>132</v>
      </c>
      <c r="B6" s="169"/>
      <c r="C6" s="171">
        <v>36990000</v>
      </c>
      <c r="D6" s="171">
        <v>36990000</v>
      </c>
      <c r="E6" s="172">
        <v>35990000</v>
      </c>
      <c r="F6" s="179">
        <v>36590000</v>
      </c>
      <c r="G6" s="174">
        <v>35990000</v>
      </c>
      <c r="M6" s="149">
        <f>IFERROR(C6-[1]W11Q3FY26!C6,"OOS")</f>
        <v>0</v>
      </c>
      <c r="N6" s="147" t="str">
        <f t="shared" si="0"/>
        <v/>
      </c>
      <c r="O6" s="175">
        <f>IFERROR(D6-[1]W11Q3FY26!D6,"OOS")</f>
        <v>0</v>
      </c>
      <c r="P6" s="147" t="str">
        <f t="shared" si="1"/>
        <v/>
      </c>
      <c r="Q6" s="175">
        <f>IFERROR(E6-[1]W11Q3FY26!E6,"OOS")</f>
        <v>0</v>
      </c>
      <c r="R6" s="147" t="str">
        <f t="shared" si="2"/>
        <v/>
      </c>
      <c r="S6" s="175">
        <f>IFERROR(F6-[1]W11Q3FY26!F6,"OOS")</f>
        <v>-200000</v>
      </c>
      <c r="T6" s="147" t="str">
        <f t="shared" si="3"/>
        <v>iPhone 17 Pro Max 256GB giảm 200K = 36590.0K</v>
      </c>
      <c r="U6" s="175">
        <f>IFERROR(G6-[1]W11Q3FY26!G6,"OOS")</f>
        <v>0</v>
      </c>
      <c r="V6" s="147" t="str">
        <f t="shared" si="4"/>
        <v/>
      </c>
    </row>
    <row r="7" spans="1:22" ht="16" customHeight="1" x14ac:dyDescent="0.2">
      <c r="A7" t="s">
        <v>133</v>
      </c>
      <c r="B7" s="169"/>
      <c r="C7" s="171">
        <v>16990000</v>
      </c>
      <c r="D7" s="182">
        <v>14990000</v>
      </c>
      <c r="E7" s="172">
        <v>11990000</v>
      </c>
      <c r="F7" s="202">
        <v>12190000</v>
      </c>
      <c r="G7" s="174">
        <v>15190000</v>
      </c>
      <c r="M7" s="149">
        <f>IFERROR(C7-[1]W11Q3FY26!C7,"OOS")</f>
        <v>-152910000</v>
      </c>
      <c r="N7" s="147" t="str">
        <f t="shared" si="0"/>
        <v>iPhone 16e  128GB giảm 152910K = 16990.0K</v>
      </c>
      <c r="O7" s="175">
        <f>IFERROR(D7-[1]W11Q3FY26!D7,"OOS")</f>
        <v>0</v>
      </c>
      <c r="P7" s="147" t="str">
        <f t="shared" si="1"/>
        <v/>
      </c>
      <c r="Q7" s="175">
        <f>IFERROR(E7-[1]W11Q3FY26!E7,"OOS")</f>
        <v>0</v>
      </c>
      <c r="R7" s="147" t="str">
        <f t="shared" si="2"/>
        <v/>
      </c>
      <c r="S7" s="175">
        <f>IFERROR(F7-[1]W11Q3FY26!F7,"OOS")</f>
        <v>0</v>
      </c>
      <c r="T7" s="147" t="str">
        <f t="shared" si="3"/>
        <v/>
      </c>
      <c r="U7" s="175">
        <f>IFERROR(G7-[1]W11Q3FY26!G7,"OOS")</f>
        <v>0</v>
      </c>
      <c r="V7" s="147" t="str">
        <f t="shared" si="4"/>
        <v/>
      </c>
    </row>
    <row r="8" spans="1:22" ht="16" customHeight="1" x14ac:dyDescent="0.2">
      <c r="A8" t="s">
        <v>246</v>
      </c>
      <c r="B8" s="184"/>
      <c r="C8" s="185">
        <v>20990000</v>
      </c>
      <c r="D8" s="185">
        <v>20490000</v>
      </c>
      <c r="E8" s="198">
        <v>20390000</v>
      </c>
      <c r="F8" s="179">
        <v>20490000</v>
      </c>
      <c r="G8" s="174">
        <v>20490000</v>
      </c>
      <c r="M8" s="149">
        <f>IFERROR(C8-[1]W11Q3FY26!C8,"OOS")</f>
        <v>500000</v>
      </c>
      <c r="N8" s="147" t="str">
        <f t="shared" si="0"/>
        <v>iPhone 16 128GB tăng 500K = 20990.0K</v>
      </c>
      <c r="O8" s="175">
        <f>IFERROR(D8-[1]W11Q3FY26!D8,"OOS")</f>
        <v>0</v>
      </c>
      <c r="P8" s="147" t="str">
        <f t="shared" si="1"/>
        <v/>
      </c>
      <c r="Q8" s="175">
        <f>IFERROR(E8-[1]W11Q3FY26!E8,"OOS")</f>
        <v>-100000</v>
      </c>
      <c r="R8" s="147" t="str">
        <f t="shared" si="2"/>
        <v>iPhone 16 128GB giảm 100K = 20390.0K</v>
      </c>
      <c r="S8" s="175">
        <f>IFERROR(F8-[1]W11Q3FY26!F8,"OOS")</f>
        <v>-300000</v>
      </c>
      <c r="T8" s="147" t="str">
        <f t="shared" si="3"/>
        <v>iPhone 16 128GB giảm 300K = 20490.0K</v>
      </c>
      <c r="U8" s="175">
        <f>IFERROR(G8-[1]W11Q3FY26!G8,"OOS")</f>
        <v>0</v>
      </c>
      <c r="V8" s="147" t="str">
        <f t="shared" si="4"/>
        <v/>
      </c>
    </row>
    <row r="9" spans="1:22" ht="16" customHeight="1" x14ac:dyDescent="0.2">
      <c r="A9" t="s">
        <v>135</v>
      </c>
      <c r="B9" s="39"/>
      <c r="C9" s="182">
        <v>23990000</v>
      </c>
      <c r="D9" s="182">
        <v>23490000</v>
      </c>
      <c r="E9" s="186">
        <v>24790000</v>
      </c>
      <c r="F9" s="179">
        <v>23490000</v>
      </c>
      <c r="G9" s="174">
        <v>23990000</v>
      </c>
      <c r="M9" s="149">
        <f>IFERROR(C9-[1]W11Q3FY26!C9,"OOS")</f>
        <v>500000</v>
      </c>
      <c r="N9" s="147" t="str">
        <f t="shared" si="0"/>
        <v>iPhone 16  Plus 128GB tăng 500K = 23990.0K</v>
      </c>
      <c r="O9" s="175">
        <f>IFERROR(D9-[1]W11Q3FY26!D9,"OOS")</f>
        <v>0</v>
      </c>
      <c r="P9" s="147" t="str">
        <f t="shared" si="1"/>
        <v/>
      </c>
      <c r="Q9" s="175">
        <f>IFERROR(E9-[1]W11Q3FY26!E9,"OOS")</f>
        <v>0</v>
      </c>
      <c r="R9" s="147" t="str">
        <f t="shared" si="2"/>
        <v/>
      </c>
      <c r="S9" s="175">
        <f>IFERROR(F9-[1]W11Q3FY26!F9,"OOS")</f>
        <v>-500000</v>
      </c>
      <c r="T9" s="147" t="str">
        <f t="shared" si="3"/>
        <v>iPhone 16  Plus 128GB giảm 500K = 23490.0K</v>
      </c>
      <c r="U9" s="175">
        <f>IFERROR(G9-[1]W11Q3FY26!G9,"OOS")</f>
        <v>0</v>
      </c>
      <c r="V9" s="147" t="str">
        <f t="shared" si="4"/>
        <v/>
      </c>
    </row>
    <row r="10" spans="1:22" ht="16" customHeight="1" x14ac:dyDescent="0.2">
      <c r="A10" t="s">
        <v>102</v>
      </c>
      <c r="B10" s="39"/>
      <c r="C10" s="182">
        <v>17990000</v>
      </c>
      <c r="D10" s="182">
        <v>17690000</v>
      </c>
      <c r="E10" s="188">
        <v>17190000</v>
      </c>
      <c r="F10" s="178">
        <v>17990000</v>
      </c>
      <c r="G10" s="174">
        <v>17390000</v>
      </c>
      <c r="M10" s="149">
        <f>IFERROR(C10-[1]W11Q3FY26!C10,"OOS")</f>
        <v>300000</v>
      </c>
      <c r="N10" s="147" t="str">
        <f t="shared" si="0"/>
        <v>iPhone 15  128GB tăng 300K = 17990.0K</v>
      </c>
      <c r="O10" s="175">
        <f>IFERROR(D10-[1]W11Q3FY26!D10,"OOS")</f>
        <v>0</v>
      </c>
      <c r="P10" s="147" t="str">
        <f t="shared" si="1"/>
        <v/>
      </c>
      <c r="Q10" s="175">
        <f>IFERROR(E10-[1]W11Q3FY26!E10,"OOS")</f>
        <v>-100000</v>
      </c>
      <c r="R10" s="147" t="str">
        <f t="shared" si="2"/>
        <v>iPhone 15  128GB giảm 100K = 17190.0K</v>
      </c>
      <c r="S10" s="175">
        <f>IFERROR(F10-[1]W11Q3FY26!F10,"OOS")</f>
        <v>0</v>
      </c>
      <c r="T10" s="147" t="str">
        <f t="shared" si="3"/>
        <v/>
      </c>
      <c r="U10" s="175">
        <f>IFERROR(G10-[1]W11Q3FY26!G10,"OOS")</f>
        <v>0</v>
      </c>
      <c r="V10" s="147" t="str">
        <f t="shared" si="4"/>
        <v/>
      </c>
    </row>
    <row r="11" spans="1:22" ht="16" customHeight="1" x14ac:dyDescent="0.2">
      <c r="A11" t="s">
        <v>103</v>
      </c>
      <c r="B11" s="39"/>
      <c r="C11" s="182">
        <v>17990000</v>
      </c>
      <c r="D11" s="182" t="s">
        <v>31</v>
      </c>
      <c r="E11" s="176" t="s">
        <v>31</v>
      </c>
      <c r="F11" s="174" t="s">
        <v>31</v>
      </c>
      <c r="G11" s="174" t="s">
        <v>31</v>
      </c>
      <c r="M11" s="149">
        <f>IFERROR(C11-[1]W11Q3FY26!C11,"OOS")</f>
        <v>200000</v>
      </c>
      <c r="N11" s="147" t="str">
        <f t="shared" si="0"/>
        <v>iPhone 15  Plus 128GB tăng 200K = 17990.0K</v>
      </c>
      <c r="O11" s="175" t="str">
        <f>IFERROR(D11-[1]W11Q3FY26!D11,"OOS")</f>
        <v>OOS</v>
      </c>
      <c r="P11" s="147" t="e">
        <f t="shared" si="1"/>
        <v>#VALUE!</v>
      </c>
      <c r="Q11" s="175" t="str">
        <f>IFERROR(E11-[1]W11Q3FY26!E11,"OOS")</f>
        <v>OOS</v>
      </c>
      <c r="R11" s="147" t="e">
        <f t="shared" si="2"/>
        <v>#VALUE!</v>
      </c>
      <c r="S11" s="175" t="str">
        <f>IFERROR(F11-[1]W11Q3FY26!F11,"OOS")</f>
        <v>OOS</v>
      </c>
      <c r="T11" s="147" t="e">
        <f t="shared" si="3"/>
        <v>#VALUE!</v>
      </c>
      <c r="U11" s="175" t="str">
        <f>IFERROR(G11-[1]W11Q3FY26!G11,"OOS")</f>
        <v>OOS</v>
      </c>
      <c r="V11" s="147" t="e">
        <f t="shared" si="4"/>
        <v>#VALUE!</v>
      </c>
    </row>
    <row r="12" spans="1:22" ht="16" customHeight="1" x14ac:dyDescent="0.2">
      <c r="A12" t="s">
        <v>40</v>
      </c>
      <c r="B12" s="39"/>
      <c r="C12" s="204" t="s">
        <v>31</v>
      </c>
      <c r="D12" s="182">
        <v>13990000</v>
      </c>
      <c r="E12" s="176">
        <v>13790000</v>
      </c>
      <c r="F12" s="179">
        <v>14590000</v>
      </c>
      <c r="G12" s="174">
        <v>12990000</v>
      </c>
      <c r="M12" s="149" t="str">
        <f>IFERROR(C12-[1]W11Q3FY26!C12,"OOS")</f>
        <v>OOS</v>
      </c>
      <c r="N12" s="147" t="e">
        <f t="shared" si="0"/>
        <v>#VALUE!</v>
      </c>
      <c r="O12" s="175">
        <f>IFERROR(D12-[1]W11Q3FY26!D12,"OOS")</f>
        <v>0</v>
      </c>
      <c r="P12" s="147" t="str">
        <f t="shared" si="1"/>
        <v/>
      </c>
      <c r="Q12" s="175">
        <f>IFERROR(E12-[1]W11Q3FY26!E12,"OOS")</f>
        <v>0</v>
      </c>
      <c r="R12" s="147" t="str">
        <f t="shared" si="2"/>
        <v/>
      </c>
      <c r="S12" s="175">
        <f>IFERROR(F12-[1]W11Q3FY26!F12,"OOS")</f>
        <v>600000</v>
      </c>
      <c r="T12" s="147" t="str">
        <f t="shared" si="3"/>
        <v>iPhone 14 128GB tăng 600K = 14590.0K</v>
      </c>
      <c r="U12" s="175">
        <f>IFERROR(G12-[1]W11Q3FY26!G12,"OOS")</f>
        <v>0</v>
      </c>
      <c r="V12" s="147" t="str">
        <f t="shared" si="4"/>
        <v/>
      </c>
    </row>
    <row r="13" spans="1:22" ht="16" customHeight="1" x14ac:dyDescent="0.2">
      <c r="A13" t="s">
        <v>37</v>
      </c>
      <c r="B13" s="39"/>
      <c r="C13" s="182">
        <v>11990000</v>
      </c>
      <c r="D13" s="182">
        <v>11990000</v>
      </c>
      <c r="E13" s="186">
        <v>12090000</v>
      </c>
      <c r="F13" s="178">
        <v>11990000</v>
      </c>
      <c r="G13" s="174">
        <v>11990000</v>
      </c>
      <c r="M13" s="149">
        <f>IFERROR(C13-[1]W11Q3FY26!C13,"OOS")</f>
        <v>0</v>
      </c>
      <c r="N13" s="147" t="str">
        <f t="shared" si="0"/>
        <v/>
      </c>
      <c r="O13" s="175">
        <f>IFERROR(D13-[1]W11Q3FY26!D13,"OOS")</f>
        <v>0</v>
      </c>
      <c r="P13" s="147" t="str">
        <f t="shared" si="1"/>
        <v/>
      </c>
      <c r="Q13" s="175">
        <f>IFERROR(E13-[1]W11Q3FY26!E13,"OOS")</f>
        <v>0</v>
      </c>
      <c r="R13" s="147" t="str">
        <f t="shared" si="2"/>
        <v/>
      </c>
      <c r="S13" s="175">
        <f>IFERROR(F13-[1]W11Q3FY26!F13,"OOS")</f>
        <v>0</v>
      </c>
      <c r="T13" s="147" t="str">
        <f t="shared" si="3"/>
        <v/>
      </c>
      <c r="U13" s="175">
        <f>IFERROR(G13-[1]W11Q3FY26!G13,"OOS")</f>
        <v>0</v>
      </c>
      <c r="V13" s="147" t="str">
        <f t="shared" si="4"/>
        <v/>
      </c>
    </row>
    <row r="14" spans="1:22" ht="16" customHeight="1" x14ac:dyDescent="0.2">
      <c r="A14" t="s">
        <v>138</v>
      </c>
      <c r="B14" s="39"/>
      <c r="C14" s="182">
        <v>13290000</v>
      </c>
      <c r="D14" s="187">
        <v>13290000</v>
      </c>
      <c r="E14" s="186">
        <v>13290000</v>
      </c>
      <c r="F14" s="179">
        <v>13290000</v>
      </c>
      <c r="G14" s="181">
        <v>13490000</v>
      </c>
      <c r="M14" s="149">
        <f>IFERROR(C14-[1]W11Q3FY26!C14,"OOS")</f>
        <v>0</v>
      </c>
      <c r="N14" s="147" t="str">
        <f t="shared" si="0"/>
        <v/>
      </c>
      <c r="O14" s="175">
        <f>IFERROR(D14-[1]W11Q3FY26!D14,"OOS")</f>
        <v>-200000</v>
      </c>
      <c r="P14" s="147" t="str">
        <f t="shared" si="1"/>
        <v>iPad Mini 7 128GB Wifi giảm 200K = 13290.0K</v>
      </c>
      <c r="Q14" s="175">
        <f>IFERROR(E14-[1]W11Q3FY26!E14,"OOS")</f>
        <v>0</v>
      </c>
      <c r="R14" s="147" t="str">
        <f t="shared" si="2"/>
        <v/>
      </c>
      <c r="S14" s="175">
        <f>IFERROR(F14-[1]W11Q3FY26!F14,"OOS")</f>
        <v>400000</v>
      </c>
      <c r="T14" s="147" t="str">
        <f t="shared" si="3"/>
        <v>iPad Mini 7 128GB Wifi tăng 400K = 13290.0K</v>
      </c>
      <c r="U14" s="175">
        <f>IFERROR(G14-[1]W11Q3FY26!G14,"OOS")</f>
        <v>600000</v>
      </c>
      <c r="V14" s="147" t="str">
        <f t="shared" si="4"/>
        <v>iPad Mini 7 128GB Wifi tăng 600K = 13490.0K</v>
      </c>
    </row>
    <row r="15" spans="1:22" ht="16" customHeight="1" x14ac:dyDescent="0.2">
      <c r="A15" t="s">
        <v>139</v>
      </c>
      <c r="B15" s="39"/>
      <c r="C15" s="182">
        <v>9290000</v>
      </c>
      <c r="D15" s="182">
        <v>9290000</v>
      </c>
      <c r="E15" s="188">
        <v>8790000</v>
      </c>
      <c r="F15" s="178">
        <v>9290000</v>
      </c>
      <c r="G15" s="174">
        <v>9190000</v>
      </c>
      <c r="M15" s="149">
        <f>IFERROR(C15-[1]W11Q3FY26!C15,"OOS")</f>
        <v>0</v>
      </c>
      <c r="N15" s="147" t="str">
        <f t="shared" si="0"/>
        <v/>
      </c>
      <c r="O15" s="175">
        <f>IFERROR(D15-[1]W11Q3FY26!D15,"OOS")</f>
        <v>0</v>
      </c>
      <c r="P15" s="147" t="str">
        <f t="shared" si="1"/>
        <v/>
      </c>
      <c r="Q15" s="175">
        <f>IFERROR(E15-[1]W11Q3FY26!E15,"OOS")</f>
        <v>-400000</v>
      </c>
      <c r="R15" s="147" t="str">
        <f t="shared" si="2"/>
        <v>iPad Gen 11th  128GB Wifi giảm 400K = 8790.0K</v>
      </c>
      <c r="S15" s="175">
        <f>IFERROR(F15-[1]W11Q3FY26!F15,"OOS")</f>
        <v>0</v>
      </c>
      <c r="T15" s="147" t="str">
        <f t="shared" si="3"/>
        <v/>
      </c>
      <c r="U15" s="175">
        <f>IFERROR(G15-[1]W11Q3FY26!G15,"OOS")</f>
        <v>0</v>
      </c>
      <c r="V15" s="147" t="str">
        <f t="shared" si="4"/>
        <v/>
      </c>
    </row>
    <row r="16" spans="1:22" ht="16" customHeight="1" x14ac:dyDescent="0.2">
      <c r="A16" t="s">
        <v>142</v>
      </c>
      <c r="B16" s="39"/>
      <c r="C16" s="204" t="s">
        <v>31</v>
      </c>
      <c r="D16" s="187">
        <v>14490000</v>
      </c>
      <c r="E16" s="176">
        <v>14290000</v>
      </c>
      <c r="F16" s="178">
        <v>14790000</v>
      </c>
      <c r="G16" s="174" t="s">
        <v>31</v>
      </c>
      <c r="M16" s="149" t="str">
        <f>IFERROR(C16-[1]W11Q3FY26!C16,"OOS")</f>
        <v>OOS</v>
      </c>
      <c r="N16" s="147" t="e">
        <f t="shared" si="0"/>
        <v>#VALUE!</v>
      </c>
      <c r="O16" s="175">
        <f>IFERROR(D16-[1]W11Q3FY26!D16,"OOS")</f>
        <v>-200000</v>
      </c>
      <c r="P16" s="147" t="str">
        <f t="shared" si="1"/>
        <v>iPad Air M3  11" 128 GB Wifi giảm 200K = 14490.0K</v>
      </c>
      <c r="Q16" s="175">
        <f>IFERROR(E16-[1]W11Q3FY26!E16,"OOS")</f>
        <v>0</v>
      </c>
      <c r="R16" s="147" t="str">
        <f t="shared" si="2"/>
        <v/>
      </c>
      <c r="S16" s="175">
        <f>IFERROR(F16-[1]W11Q3FY26!F16,"OOS")</f>
        <v>0</v>
      </c>
      <c r="T16" s="147" t="str">
        <f t="shared" si="3"/>
        <v/>
      </c>
      <c r="U16" s="175" t="str">
        <f>IFERROR(G16-[1]W11Q3FY26!G16,"OOS")</f>
        <v>OOS</v>
      </c>
      <c r="V16" s="147" t="e">
        <f t="shared" si="4"/>
        <v>#VALUE!</v>
      </c>
    </row>
    <row r="17" spans="1:22" ht="16" customHeight="1" x14ac:dyDescent="0.2">
      <c r="A17" t="s">
        <v>262</v>
      </c>
      <c r="B17" s="39"/>
      <c r="C17" s="182">
        <v>16390000</v>
      </c>
      <c r="D17" s="182">
        <v>16390000</v>
      </c>
      <c r="E17" s="188">
        <v>15590000</v>
      </c>
      <c r="F17" s="174">
        <v>16390000</v>
      </c>
      <c r="G17" s="174">
        <v>16090000</v>
      </c>
      <c r="M17" s="149">
        <f>IFERROR(C17-[1]W11Q3FY26!C17,"OOS")</f>
        <v>0</v>
      </c>
      <c r="N17" s="147"/>
      <c r="O17" s="175">
        <f>IFERROR(D17-[1]W11Q3FY26!D17,"OOS")</f>
        <v>0</v>
      </c>
      <c r="P17" s="147" t="str">
        <f t="shared" si="1"/>
        <v/>
      </c>
      <c r="Q17" s="175">
        <f>IFERROR(E17-[1]W11Q3FY26!E17,"OOS")</f>
        <v>-200000</v>
      </c>
      <c r="R17" s="147" t="str">
        <f t="shared" si="2"/>
        <v>iPad Air M4  11" 128 GB Wifi giảm 200K = 15590.0K</v>
      </c>
      <c r="S17" s="175">
        <f>IFERROR(F17-[1]W11Q3FY26!F17,"OOS")</f>
        <v>0</v>
      </c>
      <c r="T17" s="147"/>
      <c r="U17" s="175">
        <f>IFERROR(G17-[1]W11Q3FY26!G17,"OOS")</f>
        <v>0</v>
      </c>
      <c r="V17" s="147" t="str">
        <f t="shared" si="4"/>
        <v/>
      </c>
    </row>
    <row r="18" spans="1:22" ht="16" customHeight="1" x14ac:dyDescent="0.2">
      <c r="A18" t="s">
        <v>144</v>
      </c>
      <c r="B18" s="39"/>
      <c r="C18" s="182">
        <v>18290000</v>
      </c>
      <c r="D18" s="182">
        <v>19990000</v>
      </c>
      <c r="E18" s="176">
        <v>19190000</v>
      </c>
      <c r="F18" s="178">
        <v>18790000</v>
      </c>
      <c r="G18" s="174" t="s">
        <v>31</v>
      </c>
      <c r="M18" s="149">
        <f>IFERROR(C18-[1]W11Q3FY26!C18,"OOS")</f>
        <v>0</v>
      </c>
      <c r="N18" s="147" t="str">
        <f>IF(M18=0,"",$A18 &amp; IF(M18&gt;0," tăng "," giảm ") &amp; TEXT(ABS(M18)/1000,"0") &amp; "K = " &amp; TEXT(C18/1000,"#.##0") &amp; "K")</f>
        <v/>
      </c>
      <c r="O18" s="175">
        <f>IFERROR(D18-[1]W11Q3FY26!D18,"OOS")</f>
        <v>0</v>
      </c>
      <c r="P18" s="147" t="str">
        <f t="shared" si="1"/>
        <v/>
      </c>
      <c r="Q18" s="175">
        <f>IFERROR(E18-[1]W11Q3FY26!E18,"OOS")</f>
        <v>0</v>
      </c>
      <c r="R18" s="147" t="str">
        <f t="shared" si="2"/>
        <v/>
      </c>
      <c r="S18" s="175">
        <f>IFERROR(F18-[1]W11Q3FY26!F18,"OOS")</f>
        <v>0</v>
      </c>
      <c r="T18" s="147" t="str">
        <f>IF(S18=0,"",$A18 &amp; IF(S18&gt;0," tăng "," giảm ") &amp; TEXT(ABS(S18)/1000,"0") &amp; "K = " &amp; TEXT(F18/1000,"#.##0") &amp; "K")</f>
        <v/>
      </c>
      <c r="U18" s="175" t="str">
        <f>IFERROR(G18-[1]W11Q3FY26!G18,"OOS")</f>
        <v>OOS</v>
      </c>
      <c r="V18" s="147" t="e">
        <f t="shared" si="4"/>
        <v>#VALUE!</v>
      </c>
    </row>
    <row r="19" spans="1:22" ht="16" customHeight="1" x14ac:dyDescent="0.2">
      <c r="A19" t="s">
        <v>263</v>
      </c>
      <c r="B19" s="39"/>
      <c r="C19" s="182">
        <v>21590000</v>
      </c>
      <c r="D19" s="182">
        <v>21590000</v>
      </c>
      <c r="E19" s="189">
        <v>21290000</v>
      </c>
      <c r="F19" s="182">
        <v>21590000</v>
      </c>
      <c r="G19" s="174">
        <v>21490000</v>
      </c>
      <c r="M19" s="149">
        <f>IFERROR(C19-[1]W11Q3FY26!C19,"OOS")</f>
        <v>-500000</v>
      </c>
      <c r="N19" s="147"/>
      <c r="O19" s="175">
        <f>IFERROR(D19-[1]W11Q3FY26!D19,"OOS")</f>
        <v>0</v>
      </c>
      <c r="P19" s="147" t="str">
        <f t="shared" si="1"/>
        <v/>
      </c>
      <c r="Q19" s="175">
        <f>IFERROR(E19-[1]W11Q3FY26!E19,"OOS")</f>
        <v>0</v>
      </c>
      <c r="R19" s="147" t="str">
        <f t="shared" si="2"/>
        <v/>
      </c>
      <c r="S19" s="175">
        <f>IFERROR(F19-[1]W11Q3FY26!F19,"OOS")</f>
        <v>0</v>
      </c>
      <c r="T19" s="147"/>
      <c r="U19" s="175">
        <f>IFERROR(G19-[1]W11Q3FY26!G19,"OOS")</f>
        <v>0</v>
      </c>
      <c r="V19" s="147"/>
    </row>
    <row r="20" spans="1:22" ht="16" customHeight="1" x14ac:dyDescent="0.2">
      <c r="A20" t="s">
        <v>151</v>
      </c>
      <c r="B20" s="39"/>
      <c r="C20" s="182">
        <v>28090000</v>
      </c>
      <c r="D20" s="182">
        <v>27890000</v>
      </c>
      <c r="E20" s="186">
        <v>27990000</v>
      </c>
      <c r="F20" s="179">
        <v>27890000</v>
      </c>
      <c r="G20" s="174">
        <v>28090000</v>
      </c>
      <c r="M20" s="149">
        <f>IFERROR(C20-[1]W11Q3FY26!C20,"OOS")</f>
        <v>200000</v>
      </c>
      <c r="N20" s="147" t="str">
        <f t="shared" ref="N20:N40" si="5">IF(M20=0,"",$A20 &amp; IF(M20&gt;0," tăng "," giảm ") &amp; TEXT(ABS(M20)/1000,"0") &amp; "K = " &amp; TEXT(C20/1000,"#.##0") &amp; "K")</f>
        <v>iPad Pro M5 11” 256GB Wifi tăng 200K = 28090.0K</v>
      </c>
      <c r="O20" s="175">
        <f>IFERROR(D20-[1]W11Q3FY26!D20,"OOS")</f>
        <v>0</v>
      </c>
      <c r="P20" s="147" t="str">
        <f t="shared" si="1"/>
        <v/>
      </c>
      <c r="Q20" s="175">
        <f>IFERROR(E20-[1]W11Q3FY26!E20,"OOS")</f>
        <v>0</v>
      </c>
      <c r="R20" s="147" t="str">
        <f t="shared" si="2"/>
        <v/>
      </c>
      <c r="S20" s="175">
        <f>IFERROR(F20-[1]W11Q3FY26!F20,"OOS")</f>
        <v>-100000</v>
      </c>
      <c r="T20" s="147" t="str">
        <f t="shared" ref="T20:T40" si="6">IF(S20=0,"",$A20 &amp; IF(S20&gt;0," tăng "," giảm ") &amp; TEXT(ABS(S20)/1000,"0") &amp; "K = " &amp; TEXT(F20/1000,"#.##0") &amp; "K")</f>
        <v>iPad Pro M5 11” 256GB Wifi giảm 100K = 27890.0K</v>
      </c>
      <c r="U20" s="175">
        <f>IFERROR(G20-[1]W11Q3FY26!G20,"OOS")</f>
        <v>0</v>
      </c>
      <c r="V20" s="147" t="str">
        <f t="shared" ref="V20:V41" si="7">IF(U20=0,"",$A20 &amp; IF(U20&gt;0," tăng "," giảm ") &amp; TEXT(ABS(U20)/1000,"0") &amp; "K = " &amp; TEXT(G20/1000,"#.##0") &amp; "K")</f>
        <v/>
      </c>
    </row>
    <row r="21" spans="1:22" ht="16" customHeight="1" x14ac:dyDescent="0.2">
      <c r="A21" t="s">
        <v>152</v>
      </c>
      <c r="B21" s="39"/>
      <c r="C21" s="182">
        <v>38690000</v>
      </c>
      <c r="D21" s="186">
        <v>38690000</v>
      </c>
      <c r="E21" s="186">
        <v>37990000</v>
      </c>
      <c r="F21" s="178">
        <v>38690000</v>
      </c>
      <c r="G21" s="174">
        <v>38990000</v>
      </c>
      <c r="M21" s="149">
        <f>IFERROR(C21-[1]W11Q3FY26!C21,"OOS")</f>
        <v>0</v>
      </c>
      <c r="N21" s="147" t="str">
        <f t="shared" si="5"/>
        <v/>
      </c>
      <c r="O21" s="175">
        <f>IFERROR(D21-[1]W11Q3FY26!D21,"OOS")</f>
        <v>0</v>
      </c>
      <c r="P21" s="147" t="str">
        <f t="shared" si="1"/>
        <v/>
      </c>
      <c r="Q21" s="175">
        <f>IFERROR(E21-[1]W11Q3FY26!E21,"OOS")</f>
        <v>0</v>
      </c>
      <c r="R21" s="147" t="str">
        <f t="shared" si="2"/>
        <v/>
      </c>
      <c r="S21" s="175">
        <f>IFERROR(F21-[1]W11Q3FY26!F21,"OOS")</f>
        <v>0</v>
      </c>
      <c r="T21" s="147" t="str">
        <f t="shared" si="6"/>
        <v/>
      </c>
      <c r="U21" s="175">
        <f>IFERROR(G21-[1]W11Q3FY26!G21,"OOS")</f>
        <v>0</v>
      </c>
      <c r="V21" s="147" t="str">
        <f t="shared" si="7"/>
        <v/>
      </c>
    </row>
    <row r="22" spans="1:22" ht="16" customHeight="1" x14ac:dyDescent="0.2">
      <c r="A22" t="s">
        <v>153</v>
      </c>
      <c r="B22" s="39"/>
      <c r="C22" s="187">
        <v>6790000</v>
      </c>
      <c r="D22" s="187">
        <v>6790000</v>
      </c>
      <c r="E22" s="198">
        <v>6490000</v>
      </c>
      <c r="F22" s="179">
        <v>6790000</v>
      </c>
      <c r="G22" s="181">
        <v>6690000</v>
      </c>
      <c r="M22" s="149">
        <f>IFERROR(C22-[1]W11Q3FY26!C22,"OOS")</f>
        <v>900000</v>
      </c>
      <c r="N22" s="147" t="str">
        <f t="shared" si="5"/>
        <v>AW SE 3 (40mm GPS) tăng 900K = 6790.0K</v>
      </c>
      <c r="O22" s="175">
        <f>IFERROR(D22-[1]W11Q3FY26!D22,"OOS")</f>
        <v>900000</v>
      </c>
      <c r="P22" s="147" t="str">
        <f t="shared" si="1"/>
        <v>AW SE 3 (40mm GPS) tăng 900K = 6790.0K</v>
      </c>
      <c r="Q22" s="175">
        <f>IFERROR(E22-[1]W11Q3FY26!E22,"OOS")</f>
        <v>300000</v>
      </c>
      <c r="R22" s="147" t="str">
        <f t="shared" si="2"/>
        <v>AW SE 3 (40mm GPS) tăng 300K = 6490.0K</v>
      </c>
      <c r="S22" s="175">
        <f>IFERROR(F22-[1]W11Q3FY26!F22,"OOS")</f>
        <v>900000</v>
      </c>
      <c r="T22" s="147" t="str">
        <f t="shared" si="6"/>
        <v>AW SE 3 (40mm GPS) tăng 900K = 6790.0K</v>
      </c>
      <c r="U22" s="175">
        <f>IFERROR(G22-[1]W11Q3FY26!G22,"OOS")</f>
        <v>600000</v>
      </c>
      <c r="V22" s="147" t="str">
        <f t="shared" si="7"/>
        <v>AW SE 3 (40mm GPS) tăng 600K = 6690.0K</v>
      </c>
    </row>
    <row r="23" spans="1:22" ht="16" customHeight="1" x14ac:dyDescent="0.2">
      <c r="A23" t="s">
        <v>154</v>
      </c>
      <c r="B23" s="39"/>
      <c r="C23" s="187">
        <v>8390000</v>
      </c>
      <c r="D23" s="187">
        <v>8290000</v>
      </c>
      <c r="E23" s="188">
        <v>7990000</v>
      </c>
      <c r="F23" s="178">
        <v>7990000</v>
      </c>
      <c r="G23" s="174">
        <v>7990000</v>
      </c>
      <c r="M23" s="149">
        <f>IFERROR(C23-[1]W11Q3FY26!C23,"OOS")</f>
        <v>1000000</v>
      </c>
      <c r="N23" s="147" t="str">
        <f t="shared" si="5"/>
        <v>AW SE 3 (40mm LTE) tăng 1000K = 8390.0K</v>
      </c>
      <c r="O23" s="175">
        <f>IFERROR(D23-[1]W11Q3FY26!D23,"OOS")</f>
        <v>600000</v>
      </c>
      <c r="P23" s="147" t="str">
        <f t="shared" si="1"/>
        <v>AW SE 3 (40mm LTE) tăng 600K = 8290.0K</v>
      </c>
      <c r="Q23" s="175">
        <f>IFERROR(E23-[1]W11Q3FY26!E23,"OOS")</f>
        <v>200000</v>
      </c>
      <c r="R23" s="147" t="str">
        <f t="shared" si="2"/>
        <v>AW SE 3 (40mm LTE) tăng 200K = 7990.0K</v>
      </c>
      <c r="S23" s="175">
        <f>IFERROR(F23-[1]W11Q3FY26!F23,"OOS")</f>
        <v>0</v>
      </c>
      <c r="T23" s="147" t="str">
        <f t="shared" si="6"/>
        <v/>
      </c>
      <c r="U23" s="175">
        <f>IFERROR(G23-[1]W11Q3FY26!G23,"OOS")</f>
        <v>0</v>
      </c>
      <c r="V23" s="147" t="str">
        <f t="shared" si="7"/>
        <v/>
      </c>
    </row>
    <row r="24" spans="1:22" ht="16" customHeight="1" x14ac:dyDescent="0.2">
      <c r="A24" t="s">
        <v>155</v>
      </c>
      <c r="B24" s="39"/>
      <c r="C24" s="187">
        <v>7690000</v>
      </c>
      <c r="D24" s="187">
        <v>7690000</v>
      </c>
      <c r="E24" s="198">
        <v>7390000</v>
      </c>
      <c r="F24" s="179">
        <v>7690000</v>
      </c>
      <c r="G24" s="199">
        <v>7090000</v>
      </c>
      <c r="M24" s="149">
        <f>IFERROR(C24-[1]W11Q3FY26!C24,"OOS")</f>
        <v>1000000</v>
      </c>
      <c r="N24" s="147" t="str">
        <f t="shared" si="5"/>
        <v>AW SE 3 (44mm GPS) tăng 1000K = 7690.0K</v>
      </c>
      <c r="O24" s="175">
        <f>IFERROR(D24-[1]W11Q3FY26!D24,"OOS")</f>
        <v>1000000</v>
      </c>
      <c r="P24" s="147" t="str">
        <f t="shared" si="1"/>
        <v>AW SE 3 (44mm GPS) tăng 1000K = 7690.0K</v>
      </c>
      <c r="Q24" s="175">
        <f>IFERROR(E24-[1]W11Q3FY26!E24,"OOS")</f>
        <v>400000</v>
      </c>
      <c r="R24" s="147" t="str">
        <f t="shared" si="2"/>
        <v>AW SE 3 (44mm GPS) tăng 400K = 7390.0K</v>
      </c>
      <c r="S24" s="175">
        <f>IFERROR(F24-[1]W11Q3FY26!F24,"OOS")</f>
        <v>700000</v>
      </c>
      <c r="T24" s="147" t="str">
        <f t="shared" si="6"/>
        <v>AW SE 3 (44mm GPS) tăng 700K = 7690.0K</v>
      </c>
      <c r="U24" s="175">
        <f>IFERROR(G24-[1]W11Q3FY26!G24,"OOS")</f>
        <v>100000</v>
      </c>
      <c r="V24" s="147" t="str">
        <f t="shared" si="7"/>
        <v>AW SE 3 (44mm GPS) tăng 100K = 7090.0K</v>
      </c>
    </row>
    <row r="25" spans="1:22" ht="16" customHeight="1" x14ac:dyDescent="0.2">
      <c r="A25" t="s">
        <v>156</v>
      </c>
      <c r="B25" s="39"/>
      <c r="C25" s="187">
        <v>9190000</v>
      </c>
      <c r="D25" s="187">
        <v>9190000</v>
      </c>
      <c r="E25" s="198">
        <v>8990000</v>
      </c>
      <c r="F25" s="178">
        <v>8490000</v>
      </c>
      <c r="G25" s="174">
        <v>8790000</v>
      </c>
      <c r="M25" s="149">
        <f>IFERROR(C25-[1]W11Q3FY26!C25,"OOS")</f>
        <v>1000000</v>
      </c>
      <c r="N25" s="147" t="str">
        <f t="shared" si="5"/>
        <v>AW SE 3 (44mm LTE) tăng 1000K = 9190.0K</v>
      </c>
      <c r="O25" s="175">
        <f>IFERROR(D25-[1]W11Q3FY26!D25,"OOS")</f>
        <v>700000</v>
      </c>
      <c r="P25" s="147" t="str">
        <f t="shared" si="1"/>
        <v>AW SE 3 (44mm LTE) tăng 700K = 9190.0K</v>
      </c>
      <c r="Q25" s="175">
        <f>IFERROR(E25-[1]W11Q3FY26!E25,"OOS")</f>
        <v>400000</v>
      </c>
      <c r="R25" s="147" t="str">
        <f t="shared" si="2"/>
        <v>AW SE 3 (44mm LTE) tăng 400K = 8990.0K</v>
      </c>
      <c r="S25" s="175">
        <f>IFERROR(F25-[1]W11Q3FY26!F25,"OOS")</f>
        <v>0</v>
      </c>
      <c r="T25" s="147" t="str">
        <f t="shared" si="6"/>
        <v/>
      </c>
      <c r="U25" s="175">
        <f>IFERROR(G25-[1]W11Q3FY26!G25,"OOS")</f>
        <v>0</v>
      </c>
      <c r="V25" s="147" t="str">
        <f t="shared" si="7"/>
        <v/>
      </c>
    </row>
    <row r="26" spans="1:22" ht="16" customHeight="1" x14ac:dyDescent="0.2">
      <c r="A26" t="s">
        <v>157</v>
      </c>
      <c r="B26" s="39"/>
      <c r="C26" s="187">
        <v>11190000</v>
      </c>
      <c r="D26" s="187">
        <v>11190000</v>
      </c>
      <c r="E26" s="198">
        <v>10690000</v>
      </c>
      <c r="F26" s="179">
        <v>11190000</v>
      </c>
      <c r="G26" s="181">
        <v>10990000</v>
      </c>
      <c r="M26" s="149">
        <f>IFERROR(C26-[1]W11Q3FY26!C26,"OOS")</f>
        <v>2400000</v>
      </c>
      <c r="N26" s="147" t="str">
        <f t="shared" si="5"/>
        <v>AW S11 (42mm GPS) tăng 2400K = 11190.0K</v>
      </c>
      <c r="O26" s="175">
        <f>IFERROR(D26-[1]W11Q3FY26!D26,"OOS")</f>
        <v>2400000</v>
      </c>
      <c r="P26" s="147" t="str">
        <f t="shared" si="1"/>
        <v>AW S11 (42mm GPS) tăng 2400K = 11190.0K</v>
      </c>
      <c r="Q26" s="175">
        <f>IFERROR(E26-[1]W11Q3FY26!E26,"OOS")</f>
        <v>1700000</v>
      </c>
      <c r="R26" s="147" t="str">
        <f t="shared" si="2"/>
        <v>AW S11 (42mm GPS) tăng 1700K = 10690.0K</v>
      </c>
      <c r="S26" s="175">
        <f>IFERROR(F26-[1]W11Q3FY26!F26,"OOS")</f>
        <v>2400000</v>
      </c>
      <c r="T26" s="147" t="str">
        <f t="shared" si="6"/>
        <v>AW S11 (42mm GPS) tăng 2400K = 11190.0K</v>
      </c>
      <c r="U26" s="175">
        <f>IFERROR(G26-[1]W11Q3FY26!G26,"OOS")</f>
        <v>2100000</v>
      </c>
      <c r="V26" s="147" t="str">
        <f t="shared" si="7"/>
        <v>AW S11 (42mm GPS) tăng 2100K = 10990.0K</v>
      </c>
    </row>
    <row r="27" spans="1:22" ht="16" customHeight="1" x14ac:dyDescent="0.2">
      <c r="A27" t="s">
        <v>158</v>
      </c>
      <c r="B27" s="39"/>
      <c r="C27" s="182" t="s">
        <v>31</v>
      </c>
      <c r="D27" s="187">
        <v>14090000</v>
      </c>
      <c r="E27" s="198">
        <v>13990000</v>
      </c>
      <c r="F27" s="178">
        <v>13990000</v>
      </c>
      <c r="G27" s="181">
        <v>13990000</v>
      </c>
      <c r="M27" s="149" t="str">
        <f>IFERROR(C27-[1]W11Q3FY26!C27,"OOS")</f>
        <v>OOS</v>
      </c>
      <c r="N27" s="147" t="e">
        <f t="shared" si="5"/>
        <v>#VALUE!</v>
      </c>
      <c r="O27" s="175">
        <f>IFERROR(D27-[1]W11Q3FY26!D27,"OOS")</f>
        <v>2100000</v>
      </c>
      <c r="P27" s="147" t="str">
        <f t="shared" si="1"/>
        <v>AW S11 (42mm CEL) tăng 2100K = 14090.0K</v>
      </c>
      <c r="Q27" s="175">
        <f>IFERROR(E27-[1]W11Q3FY26!E27,"OOS")</f>
        <v>2000000</v>
      </c>
      <c r="R27" s="147" t="str">
        <f t="shared" si="2"/>
        <v>AW S11 (42mm CEL) tăng 2000K = 13990.0K</v>
      </c>
      <c r="S27" s="175">
        <f>IFERROR(F27-[1]W11Q3FY26!F27,"OOS")</f>
        <v>0</v>
      </c>
      <c r="T27" s="147" t="str">
        <f t="shared" si="6"/>
        <v/>
      </c>
      <c r="U27" s="175">
        <f>IFERROR(G27-[1]W11Q3FY26!G27,"OOS")</f>
        <v>2000000</v>
      </c>
      <c r="V27" s="147" t="str">
        <f t="shared" si="7"/>
        <v>AW S11 (42mm CEL) tăng 2000K = 13990.0K</v>
      </c>
    </row>
    <row r="28" spans="1:22" ht="16" customHeight="1" x14ac:dyDescent="0.2">
      <c r="A28" t="s">
        <v>159</v>
      </c>
      <c r="B28" s="39"/>
      <c r="C28" s="187">
        <v>11990000</v>
      </c>
      <c r="D28" s="187">
        <v>11990000</v>
      </c>
      <c r="E28" s="198">
        <v>11490000</v>
      </c>
      <c r="F28" s="179">
        <v>11990000</v>
      </c>
      <c r="G28" s="181">
        <v>11990000</v>
      </c>
      <c r="M28" s="149">
        <f>IFERROR(C28-[1]W11Q3FY26!C28,"OOS")</f>
        <v>2400000</v>
      </c>
      <c r="N28" s="147" t="str">
        <f t="shared" si="5"/>
        <v>AW S11 (46mm GPS) tăng 2400K = 11990.0K</v>
      </c>
      <c r="O28" s="175">
        <f>IFERROR(D28-[1]W11Q3FY26!D28,"OOS")</f>
        <v>2400000</v>
      </c>
      <c r="P28" s="147" t="str">
        <f t="shared" si="1"/>
        <v>AW S11 (46mm GPS) tăng 2400K = 11990.0K</v>
      </c>
      <c r="Q28" s="175">
        <f>IFERROR(E28-[1]W11Q3FY26!E28,"OOS")</f>
        <v>1800000</v>
      </c>
      <c r="R28" s="147" t="str">
        <f t="shared" si="2"/>
        <v>AW S11 (46mm GPS) tăng 1800K = 11490.0K</v>
      </c>
      <c r="S28" s="175">
        <f>IFERROR(F28-[1]W11Q3FY26!F28,"OOS")</f>
        <v>2400000</v>
      </c>
      <c r="T28" s="147" t="str">
        <f t="shared" si="6"/>
        <v>AW S11 (46mm GPS) tăng 2400K = 11990.0K</v>
      </c>
      <c r="U28" s="175">
        <f>IFERROR(G28-[1]W11Q3FY26!G28,"OOS")</f>
        <v>2200000</v>
      </c>
      <c r="V28" s="147" t="str">
        <f t="shared" si="7"/>
        <v>AW S11 (46mm GPS) tăng 2200K = 11990.0K</v>
      </c>
    </row>
    <row r="29" spans="1:22" ht="16" customHeight="1" x14ac:dyDescent="0.2">
      <c r="A29" t="s">
        <v>160</v>
      </c>
      <c r="B29" s="39"/>
      <c r="C29" s="187">
        <v>14990000</v>
      </c>
      <c r="D29" s="187">
        <v>14990000</v>
      </c>
      <c r="E29" s="198">
        <v>14490000</v>
      </c>
      <c r="F29" s="179">
        <v>14990000</v>
      </c>
      <c r="G29" s="181">
        <v>14990000</v>
      </c>
      <c r="M29" s="149">
        <f>IFERROR(C29-[1]W11Q3FY26!C29,"OOS")</f>
        <v>2500000</v>
      </c>
      <c r="N29" s="147" t="str">
        <f t="shared" si="5"/>
        <v>AW S11 (46mm CEL) tăng 2500K = 14990.0K</v>
      </c>
      <c r="O29" s="175">
        <f>IFERROR(D29-[1]W11Q3FY26!D29,"OOS")</f>
        <v>2500000</v>
      </c>
      <c r="P29" s="147" t="str">
        <f t="shared" si="1"/>
        <v>AW S11 (46mm CEL) tăng 2500K = 14990.0K</v>
      </c>
      <c r="Q29" s="175">
        <f>IFERROR(E29-[1]W11Q3FY26!E29,"OOS")</f>
        <v>2000000</v>
      </c>
      <c r="R29" s="147" t="str">
        <f t="shared" si="2"/>
        <v>AW S11 (46mm CEL) tăng 2000K = 14490.0K</v>
      </c>
      <c r="S29" s="175">
        <f>IFERROR(F29-[1]W11Q3FY26!F29,"OOS")</f>
        <v>2000000</v>
      </c>
      <c r="T29" s="147" t="str">
        <f t="shared" si="6"/>
        <v>AW S11 (46mm CEL) tăng 2000K = 14990.0K</v>
      </c>
      <c r="U29" s="175">
        <f>IFERROR(G29-[1]W11Q3FY26!G29,"OOS")</f>
        <v>2900000</v>
      </c>
      <c r="V29" s="147" t="str">
        <f t="shared" si="7"/>
        <v>AW S11 (46mm CEL) tăng 2900K = 14990.0K</v>
      </c>
    </row>
    <row r="30" spans="1:22" ht="16" customHeight="1" x14ac:dyDescent="0.2">
      <c r="A30" t="s">
        <v>161</v>
      </c>
      <c r="B30" s="39"/>
      <c r="C30" s="187" t="s">
        <v>31</v>
      </c>
      <c r="D30" s="187">
        <v>22990000</v>
      </c>
      <c r="E30" s="186">
        <v>22490000</v>
      </c>
      <c r="F30" s="179">
        <v>22790000</v>
      </c>
      <c r="G30" s="174">
        <v>22990000</v>
      </c>
      <c r="M30" s="149" t="str">
        <f>IFERROR(C30-[1]W11Q3FY26!C30,"OOS")</f>
        <v>OOS</v>
      </c>
      <c r="N30" s="147" t="e">
        <f t="shared" si="5"/>
        <v>#VALUE!</v>
      </c>
      <c r="O30" s="175">
        <f>IFERROR(D30-[1]W11Q3FY26!D30,"OOS")</f>
        <v>500000</v>
      </c>
      <c r="P30" s="147" t="str">
        <f t="shared" si="1"/>
        <v>AW Ultra 3 (49mm) tăng 500K = 22990.0K</v>
      </c>
      <c r="Q30" s="175">
        <f>IFERROR(E30-[1]W11Q3FY26!E30,"OOS")</f>
        <v>0</v>
      </c>
      <c r="R30" s="147" t="str">
        <f t="shared" si="2"/>
        <v/>
      </c>
      <c r="S30" s="175">
        <f>IFERROR(F30-[1]W11Q3FY26!F30,"OOS")</f>
        <v>300000</v>
      </c>
      <c r="T30" s="147" t="str">
        <f t="shared" si="6"/>
        <v>AW Ultra 3 (49mm) tăng 300K = 22790.0K</v>
      </c>
      <c r="U30" s="175">
        <f>IFERROR(G30-[1]W11Q3FY26!G30,"OOS")</f>
        <v>0</v>
      </c>
      <c r="V30" s="147" t="str">
        <f t="shared" si="7"/>
        <v/>
      </c>
    </row>
    <row r="31" spans="1:22" ht="16" customHeight="1" x14ac:dyDescent="0.2">
      <c r="A31" t="s">
        <v>120</v>
      </c>
      <c r="B31" s="39"/>
      <c r="C31" s="182">
        <v>5190000</v>
      </c>
      <c r="D31" s="187">
        <v>4990000</v>
      </c>
      <c r="E31" s="176" t="s">
        <v>31</v>
      </c>
      <c r="F31" s="178">
        <v>4990000</v>
      </c>
      <c r="G31" s="174">
        <v>5590000</v>
      </c>
      <c r="M31" s="149">
        <f>IFERROR(C31-[1]W11Q3FY26!C31,"OOS")</f>
        <v>0</v>
      </c>
      <c r="N31" s="147" t="str">
        <f t="shared" si="5"/>
        <v/>
      </c>
      <c r="O31" s="175">
        <f>IFERROR(D31-[1]W11Q3FY26!D31,"OOS")</f>
        <v>200000</v>
      </c>
      <c r="P31" s="147" t="str">
        <f t="shared" si="1"/>
        <v>AirPods Pro 2 - 2023 (C-Type) tăng 200K = 4990.0K</v>
      </c>
      <c r="Q31" s="175" t="str">
        <f>IFERROR(E31-[1]W11Q3FY26!E31,"OOS")</f>
        <v>OOS</v>
      </c>
      <c r="R31" s="147" t="e">
        <f t="shared" si="2"/>
        <v>#VALUE!</v>
      </c>
      <c r="S31" s="175">
        <f>IFERROR(F31-[1]W11Q3FY26!F31,"OOS")</f>
        <v>0</v>
      </c>
      <c r="T31" s="147" t="str">
        <f t="shared" si="6"/>
        <v/>
      </c>
      <c r="U31" s="175">
        <f>IFERROR(G31-[1]W11Q3FY26!G31,"OOS")</f>
        <v>0</v>
      </c>
      <c r="V31" s="147" t="str">
        <f t="shared" si="7"/>
        <v/>
      </c>
    </row>
    <row r="32" spans="1:22" ht="15" customHeight="1" x14ac:dyDescent="0.2">
      <c r="A32" t="s">
        <v>162</v>
      </c>
      <c r="B32" s="39"/>
      <c r="C32" s="187">
        <v>4590000</v>
      </c>
      <c r="D32" s="187">
        <v>4590000</v>
      </c>
      <c r="E32" s="188">
        <v>4190000</v>
      </c>
      <c r="F32" s="179">
        <v>4590000</v>
      </c>
      <c r="G32" s="181">
        <v>4490000</v>
      </c>
      <c r="M32" s="149">
        <f>IFERROR(C32-[1]W11Q3FY26!C32,"OOS")</f>
        <v>300000</v>
      </c>
      <c r="N32" s="147" t="str">
        <f t="shared" si="5"/>
        <v>AirPods 4 ANC tăng 300K = 4590.0K</v>
      </c>
      <c r="O32" s="175">
        <f>IFERROR(D32-[1]W11Q3FY26!D32,"OOS")</f>
        <v>390000</v>
      </c>
      <c r="P32" s="147" t="str">
        <f t="shared" si="1"/>
        <v>AirPods 4 ANC tăng 390K = 4590.0K</v>
      </c>
      <c r="Q32" s="175">
        <f>IFERROR(E32-[1]W11Q3FY26!E32,"OOS")</f>
        <v>-100000</v>
      </c>
      <c r="R32" s="147" t="str">
        <f t="shared" si="2"/>
        <v>AirPods 4 ANC giảm 100K = 4190.0K</v>
      </c>
      <c r="S32" s="175">
        <f>IFERROR(F32-[1]W11Q3FY26!F32,"OOS")</f>
        <v>300000</v>
      </c>
      <c r="T32" s="147" t="str">
        <f t="shared" si="6"/>
        <v>AirPods 4 ANC tăng 300K = 4590.0K</v>
      </c>
      <c r="U32" s="175">
        <f>IFERROR(G32-[1]W11Q3FY26!G32,"OOS")</f>
        <v>200000</v>
      </c>
      <c r="V32" s="147" t="str">
        <f t="shared" si="7"/>
        <v>AirPods 4 ANC tăng 200K = 4490.0K</v>
      </c>
    </row>
    <row r="33" spans="1:22" ht="15" customHeight="1" x14ac:dyDescent="0.2">
      <c r="A33" t="s">
        <v>163</v>
      </c>
      <c r="B33" s="39"/>
      <c r="C33" s="187">
        <v>3490000</v>
      </c>
      <c r="D33" s="187">
        <v>3490000</v>
      </c>
      <c r="E33" s="188">
        <v>3190000</v>
      </c>
      <c r="F33" s="179">
        <v>3490000</v>
      </c>
      <c r="G33" s="181">
        <v>3090000</v>
      </c>
      <c r="M33" s="149">
        <f>IFERROR(C33-[1]W11Q3FY26!C33,"OOS")</f>
        <v>400000</v>
      </c>
      <c r="N33" s="147" t="str">
        <f t="shared" si="5"/>
        <v>AirPods 4 with charging case tăng 400K = 3490.0K</v>
      </c>
      <c r="O33" s="175">
        <f>IFERROR(D33-[1]W11Q3FY26!D33,"OOS")</f>
        <v>590000</v>
      </c>
      <c r="P33" s="147" t="str">
        <f t="shared" si="1"/>
        <v>AirPods 4 with charging case tăng 590K = 3490.0K</v>
      </c>
      <c r="Q33" s="175">
        <f>IFERROR(E33-[1]W11Q3FY26!E33,"OOS")</f>
        <v>200000</v>
      </c>
      <c r="R33" s="147" t="str">
        <f t="shared" si="2"/>
        <v>AirPods 4 with charging case tăng 200K = 3190.0K</v>
      </c>
      <c r="S33" s="175">
        <f>IFERROR(F33-[1]W11Q3FY26!F33,"OOS")</f>
        <v>500000</v>
      </c>
      <c r="T33" s="147" t="str">
        <f t="shared" si="6"/>
        <v>AirPods 4 with charging case tăng 500K = 3490.0K</v>
      </c>
      <c r="U33" s="175">
        <f>IFERROR(G33-[1]W11Q3FY26!G33,"OOS")</f>
        <v>100000</v>
      </c>
      <c r="V33" s="147" t="str">
        <f t="shared" si="7"/>
        <v>AirPods 4 with charging case tăng 100K = 3090.0K</v>
      </c>
    </row>
    <row r="34" spans="1:22" ht="15" customHeight="1" x14ac:dyDescent="0.2">
      <c r="A34" t="s">
        <v>164</v>
      </c>
      <c r="B34" s="39"/>
      <c r="C34" s="187">
        <v>6590000</v>
      </c>
      <c r="D34" s="187">
        <v>6590000</v>
      </c>
      <c r="E34" s="172">
        <v>5990000</v>
      </c>
      <c r="F34" s="179">
        <v>6590000</v>
      </c>
      <c r="G34" s="181">
        <v>6190000</v>
      </c>
      <c r="M34" s="149">
        <f>IFERROR(C34-[1]W11Q3FY26!C34,"OOS")</f>
        <v>400000</v>
      </c>
      <c r="N34" s="147" t="str">
        <f t="shared" si="5"/>
        <v>AirPods Pro 3 tăng 400K = 6590.0K</v>
      </c>
      <c r="O34" s="175">
        <f>IFERROR(D34-[1]W11Q3FY26!D34,"OOS")</f>
        <v>490000</v>
      </c>
      <c r="P34" s="147" t="str">
        <f t="shared" si="1"/>
        <v>AirPods Pro 3 tăng 490K = 6590.0K</v>
      </c>
      <c r="Q34" s="175">
        <f>IFERROR(E34-[1]W11Q3FY26!E34,"OOS")</f>
        <v>0</v>
      </c>
      <c r="R34" s="147" t="str">
        <f t="shared" si="2"/>
        <v/>
      </c>
      <c r="S34" s="175">
        <f>IFERROR(F34-[1]W11Q3FY26!F34,"OOS")</f>
        <v>400000</v>
      </c>
      <c r="T34" s="147" t="str">
        <f t="shared" si="6"/>
        <v>AirPods Pro 3 tăng 400K = 6590.0K</v>
      </c>
      <c r="U34" s="175">
        <f>IFERROR(G34-[1]W11Q3FY26!G34,"OOS")</f>
        <v>200000</v>
      </c>
      <c r="V34" s="147" t="str">
        <f t="shared" si="7"/>
        <v>AirPods Pro 3 tăng 200K = 6190.0K</v>
      </c>
    </row>
    <row r="35" spans="1:22" ht="15" customHeight="1" x14ac:dyDescent="0.2">
      <c r="A35" t="s">
        <v>259</v>
      </c>
      <c r="B35" s="39"/>
      <c r="C35" s="187">
        <v>28990000</v>
      </c>
      <c r="D35" s="182">
        <v>29490000</v>
      </c>
      <c r="E35" s="174"/>
      <c r="F35" s="174">
        <v>28990000</v>
      </c>
      <c r="G35" s="174">
        <v>28990000</v>
      </c>
      <c r="M35" s="149">
        <f>IFERROR(C35-[1]W11Q3FY26!C35,"OOS")</f>
        <v>-500000</v>
      </c>
      <c r="N35" s="147" t="str">
        <f t="shared" si="5"/>
        <v>MacBook Air 13" M5 16/512GB giảm 500K = 28990.0K</v>
      </c>
      <c r="O35" s="175">
        <f>IFERROR(D35-[1]W11Q3FY26!D35,"OOS")</f>
        <v>0</v>
      </c>
      <c r="P35" s="147" t="str">
        <f t="shared" si="1"/>
        <v/>
      </c>
      <c r="Q35" s="175" t="str">
        <f>IFERROR(E35-[1]W11Q3FY26!E35,"OOS")</f>
        <v>OOS</v>
      </c>
      <c r="R35" s="147" t="e">
        <f t="shared" si="2"/>
        <v>#VALUE!</v>
      </c>
      <c r="S35" s="175">
        <f>IFERROR(F35-[1]W11Q3FY26!F35,"OOS")</f>
        <v>0</v>
      </c>
      <c r="T35" s="147" t="str">
        <f t="shared" si="6"/>
        <v/>
      </c>
      <c r="U35" s="175">
        <f>IFERROR(G35-[1]W11Q3FY26!G35,"OOS")</f>
        <v>0</v>
      </c>
      <c r="V35" s="147" t="str">
        <f t="shared" si="7"/>
        <v/>
      </c>
    </row>
    <row r="36" spans="1:22" ht="16" customHeight="1" x14ac:dyDescent="0.2">
      <c r="A36" t="s">
        <v>260</v>
      </c>
      <c r="B36" s="39"/>
      <c r="C36" s="182">
        <v>15990000</v>
      </c>
      <c r="D36" s="182">
        <v>15990000</v>
      </c>
      <c r="E36" s="174"/>
      <c r="F36" s="174">
        <v>15990000</v>
      </c>
      <c r="G36" s="174">
        <v>15490000</v>
      </c>
      <c r="M36" s="149">
        <f>IFERROR(C36-[1]W11Q3FY26!C36,"OOS")</f>
        <v>0</v>
      </c>
      <c r="N36" s="147" t="str">
        <f t="shared" si="5"/>
        <v/>
      </c>
      <c r="O36" s="175">
        <f>IFERROR(D36-[1]W11Q3FY26!D36,"OOS")</f>
        <v>0</v>
      </c>
      <c r="P36" s="147" t="str">
        <f t="shared" si="1"/>
        <v/>
      </c>
      <c r="Q36" s="175" t="str">
        <f>IFERROR(E36-[1]W11Q3FY26!E36,"OOS")</f>
        <v>OOS</v>
      </c>
      <c r="R36" s="147" t="e">
        <f t="shared" si="2"/>
        <v>#VALUE!</v>
      </c>
      <c r="S36" s="175">
        <f>IFERROR(F36-[1]W11Q3FY26!F36,"OOS")</f>
        <v>0</v>
      </c>
      <c r="T36" s="147" t="str">
        <f t="shared" si="6"/>
        <v/>
      </c>
      <c r="U36" s="175">
        <f>IFERROR(G36-[1]W11Q3FY26!G36,"OOS")</f>
        <v>0</v>
      </c>
      <c r="V36" s="147" t="str">
        <f t="shared" si="7"/>
        <v/>
      </c>
    </row>
    <row r="37" spans="1:22" ht="16" customHeight="1" x14ac:dyDescent="0.2">
      <c r="A37" t="s">
        <v>166</v>
      </c>
      <c r="B37" s="39"/>
      <c r="C37" s="182">
        <v>25890000</v>
      </c>
      <c r="D37" s="182" t="s">
        <v>31</v>
      </c>
      <c r="E37" s="174"/>
      <c r="F37" s="178">
        <v>25890000</v>
      </c>
      <c r="G37" s="174">
        <v>24590000</v>
      </c>
      <c r="M37" s="149">
        <f>IFERROR(C37-[1]W11Q3FY26!C37,"OOS")</f>
        <v>0</v>
      </c>
      <c r="N37" s="147" t="str">
        <f t="shared" si="5"/>
        <v/>
      </c>
      <c r="O37" s="175" t="str">
        <f>IFERROR(D37-[1]W11Q3FY26!D37,"OOS")</f>
        <v>OOS</v>
      </c>
      <c r="P37" s="147" t="e">
        <f t="shared" si="1"/>
        <v>#VALUE!</v>
      </c>
      <c r="Q37" s="175" t="str">
        <f>IFERROR(E37-[1]W11Q3FY26!E37,"OOS")</f>
        <v>OOS</v>
      </c>
      <c r="R37" s="147" t="e">
        <f t="shared" si="2"/>
        <v>#VALUE!</v>
      </c>
      <c r="S37" s="175">
        <f>IFERROR(F37-[1]W11Q3FY26!F37,"OOS")</f>
        <v>0</v>
      </c>
      <c r="T37" s="147" t="str">
        <f t="shared" si="6"/>
        <v/>
      </c>
      <c r="U37" s="175">
        <f>IFERROR(G37-[1]W11Q3FY26!G37,"OOS")</f>
        <v>0</v>
      </c>
      <c r="V37" s="147" t="str">
        <f t="shared" si="7"/>
        <v/>
      </c>
    </row>
    <row r="38" spans="1:22" ht="16" customHeight="1" x14ac:dyDescent="0.2">
      <c r="A38" t="s">
        <v>267</v>
      </c>
      <c r="B38" s="39"/>
      <c r="C38" s="182">
        <v>33490000</v>
      </c>
      <c r="D38" s="182">
        <v>33490000</v>
      </c>
      <c r="E38" s="174"/>
      <c r="F38" s="178">
        <v>33490000</v>
      </c>
      <c r="G38" s="174">
        <v>33490000</v>
      </c>
      <c r="M38" s="149">
        <f>IFERROR(C38-[1]W11Q3FY26!C38,"OOS")</f>
        <v>0</v>
      </c>
      <c r="N38" s="147" t="str">
        <f t="shared" si="5"/>
        <v/>
      </c>
      <c r="O38" s="175">
        <f>IFERROR(D38-[1]W11Q3FY26!D38,"OOS")</f>
        <v>0</v>
      </c>
      <c r="P38" s="147" t="str">
        <f t="shared" si="1"/>
        <v/>
      </c>
      <c r="Q38" s="175" t="str">
        <f>IFERROR(E38-[1]W11Q3FY26!E38,"OOS")</f>
        <v>OOS</v>
      </c>
      <c r="R38" s="147" t="e">
        <f t="shared" si="2"/>
        <v>#VALUE!</v>
      </c>
      <c r="S38" s="175">
        <f>IFERROR(F38-[1]W11Q3FY26!F38,"OOS")</f>
        <v>0</v>
      </c>
      <c r="T38" s="147" t="str">
        <f t="shared" si="6"/>
        <v/>
      </c>
      <c r="U38" s="175">
        <f>IFERROR(G38-[1]W11Q3FY26!G38,"OOS")</f>
        <v>0</v>
      </c>
      <c r="V38" s="147" t="str">
        <f t="shared" si="7"/>
        <v/>
      </c>
    </row>
    <row r="39" spans="1:22" ht="16" customHeight="1" x14ac:dyDescent="0.2">
      <c r="A39" t="s">
        <v>169</v>
      </c>
      <c r="B39" s="39"/>
      <c r="C39" s="182">
        <v>41490000</v>
      </c>
      <c r="D39" s="187">
        <v>43990000</v>
      </c>
      <c r="E39" s="174"/>
      <c r="F39" s="178">
        <v>41490000</v>
      </c>
      <c r="G39" s="174">
        <v>41490000</v>
      </c>
      <c r="M39" s="149">
        <f>IFERROR(C39-[1]W11Q3FY26!C39,"OOS")</f>
        <v>0</v>
      </c>
      <c r="N39" s="147" t="str">
        <f t="shared" si="5"/>
        <v/>
      </c>
      <c r="O39" s="175">
        <f>IFERROR(D39-[1]W11Q3FY26!D39,"OOS")</f>
        <v>-500000</v>
      </c>
      <c r="P39" s="147" t="str">
        <f t="shared" si="1"/>
        <v>MacBook Pro 14" M5 16/512GB giảm 500K = 43990.0K</v>
      </c>
      <c r="Q39" s="175" t="str">
        <f>IFERROR(E39-[1]W11Q3FY26!E39,"OOS")</f>
        <v>OOS</v>
      </c>
      <c r="R39" s="147" t="e">
        <f t="shared" si="2"/>
        <v>#VALUE!</v>
      </c>
      <c r="S39" s="175">
        <f>IFERROR(F39-[1]W11Q3FY26!F39,"OOS")</f>
        <v>0</v>
      </c>
      <c r="T39" s="147" t="str">
        <f t="shared" si="6"/>
        <v/>
      </c>
      <c r="U39" s="175">
        <f>IFERROR(G39-[1]W11Q3FY26!G39,"OOS")</f>
        <v>0</v>
      </c>
      <c r="V39" s="147" t="str">
        <f t="shared" si="7"/>
        <v/>
      </c>
    </row>
    <row r="40" spans="1:22" ht="16" customHeight="1" x14ac:dyDescent="0.2">
      <c r="A40" t="s">
        <v>265</v>
      </c>
      <c r="B40" s="39"/>
      <c r="C40" s="182" t="s">
        <v>31</v>
      </c>
      <c r="D40" s="187">
        <v>70990000</v>
      </c>
      <c r="E40" s="174"/>
      <c r="F40" s="178">
        <v>71990000</v>
      </c>
      <c r="G40" s="174">
        <v>72990000</v>
      </c>
      <c r="M40" s="149" t="str">
        <f>IFERROR(C40-[1]W11Q3FY26!C40,"OOS")</f>
        <v>OOS</v>
      </c>
      <c r="N40" s="147" t="e">
        <f t="shared" si="5"/>
        <v>#VALUE!</v>
      </c>
      <c r="O40" s="175">
        <f>IFERROR(D40-[1]W11Q3FY26!D40,"OOS")</f>
        <v>-1000000</v>
      </c>
      <c r="P40" s="147" t="str">
        <f t="shared" si="1"/>
        <v>MacBook Pro 16" M5 Pro 24/1TB giảm 1000K = 70990.0K</v>
      </c>
      <c r="Q40" s="175" t="str">
        <f>IFERROR(E40-[1]W11Q3FY26!E40,"OOS")</f>
        <v>OOS</v>
      </c>
      <c r="R40" s="147" t="e">
        <f t="shared" si="2"/>
        <v>#VALUE!</v>
      </c>
      <c r="S40" s="175">
        <f>IFERROR(F40-[1]W11Q3FY26!F40,"OOS")</f>
        <v>0</v>
      </c>
      <c r="T40" s="147" t="str">
        <f t="shared" si="6"/>
        <v/>
      </c>
      <c r="U40" s="175">
        <f>IFERROR(G40-[1]W11Q3FY26!G40,"OOS")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0611-5D45-D248-AEBB-E361DBEEBB54}">
  <dimension ref="A1:V151"/>
  <sheetViews>
    <sheetView workbookViewId="0">
      <selection activeCell="V1" sqref="V1"/>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7" width="11" customWidth="1"/>
    <col min="8" max="12" width="11" hidden="1" customWidth="1"/>
    <col min="13" max="13" width="14.33203125" hidden="1" customWidth="1"/>
    <col min="14" max="14" width="42" hidden="1" customWidth="1"/>
    <col min="15" max="15" width="14.83203125" hidden="1" customWidth="1"/>
    <col min="16" max="16" width="51.5" hidden="1" customWidth="1"/>
    <col min="17" max="17" width="13.5" hidden="1" customWidth="1"/>
    <col min="18" max="18" width="46" hidden="1" customWidth="1"/>
    <col min="19" max="19" width="15.5" hidden="1" customWidth="1"/>
    <col min="20" max="20" width="42.33203125" hidden="1" customWidth="1"/>
    <col min="21" max="21" width="14.1640625" hidden="1"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1">
        <v>17390000</v>
      </c>
      <c r="E2" s="172">
        <v>17290000</v>
      </c>
      <c r="F2" s="195">
        <v>17390000</v>
      </c>
      <c r="G2" s="174">
        <v>17290000</v>
      </c>
      <c r="M2" s="149">
        <f>IFERROR(C2-[1]W12Q3FY26!C2,"OOS")</f>
        <v>0</v>
      </c>
      <c r="N2" s="147" t="str">
        <f t="shared" ref="N2:N16" si="0">IF(M2=0,"",$A2 &amp; IF(M2&gt;0," tăng "," giảm ") &amp; TEXT(ABS(M2)/1000,"0") &amp; "K = " &amp; TEXT(C2/1000,"#.##0") &amp; "K")</f>
        <v/>
      </c>
      <c r="O2" s="175">
        <f>IFERROR(D2-[1]W12Q3FY26!D2,"OOS")</f>
        <v>0</v>
      </c>
      <c r="P2" s="147" t="str">
        <f t="shared" ref="P2:P41" si="1">IF(O2=0,"",$A2 &amp; IF(O2&gt;0," tăng "," giảm ") &amp; TEXT(ABS(O2)/1000,"0") &amp; "K = " &amp; TEXT(D2/1000,"#.##0") &amp; "K")</f>
        <v/>
      </c>
      <c r="Q2" s="175">
        <f>IFERROR(E2-[1]W12Q3FY26!E2,"OOS")</f>
        <v>0</v>
      </c>
      <c r="R2" s="147" t="str">
        <f t="shared" ref="R2:R40" si="2">IF(Q2=0,"",$A2 &amp; IF(Q2&gt;0," tăng "," giảm ") &amp; TEXT(ABS(Q2)/1000,"0") &amp; "K = " &amp; TEXT(E2/1000,"#.##0") &amp; "K")</f>
        <v/>
      </c>
      <c r="S2" s="175">
        <f>IFERROR(F2-[1]W12Q3FY26!F2,"OOS")</f>
        <v>0</v>
      </c>
      <c r="T2" s="147" t="str">
        <f t="shared" ref="T2:T16" si="3">IF(S2=0,"",$A2 &amp; IF(S2&gt;0," tăng "," giảm ") &amp; TEXT(ABS(S2)/1000,"0") &amp; "K = " &amp; TEXT(F2/1000,"#.##0") &amp; "K")</f>
        <v/>
      </c>
      <c r="U2" s="175">
        <f>IFERROR(G2-[1]W12Q3FY26!G2,"OOS")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77">
        <v>23690000</v>
      </c>
      <c r="G3" s="174">
        <v>23790000</v>
      </c>
      <c r="M3" s="149">
        <f>IFERROR(C3-[1]W12Q3FY26!C3,"OOS")</f>
        <v>0</v>
      </c>
      <c r="N3" s="147" t="str">
        <f t="shared" si="0"/>
        <v/>
      </c>
      <c r="O3" s="175">
        <f>IFERROR(D3-[1]W12Q3FY26!D3,"OOS")</f>
        <v>0</v>
      </c>
      <c r="P3" s="147" t="str">
        <f t="shared" si="1"/>
        <v/>
      </c>
      <c r="Q3" s="175">
        <f>IFERROR(E3-[1]W12Q3FY26!E3,"OOS")</f>
        <v>0</v>
      </c>
      <c r="R3" s="147" t="str">
        <f t="shared" si="2"/>
        <v/>
      </c>
      <c r="S3" s="175">
        <f>IFERROR(F3-[1]W12Q3FY26!F3,"OOS")</f>
        <v>0</v>
      </c>
      <c r="T3" s="147" t="str">
        <f t="shared" si="3"/>
        <v/>
      </c>
      <c r="U3" s="175">
        <f>IFERROR(G3-[1]W12Q3FY26!G3,"OOS")</f>
        <v>0</v>
      </c>
      <c r="V3" s="147" t="str">
        <f t="shared" si="4"/>
        <v/>
      </c>
    </row>
    <row r="4" spans="1:22" ht="16" customHeight="1" x14ac:dyDescent="0.2">
      <c r="A4" t="s">
        <v>130</v>
      </c>
      <c r="B4" s="169"/>
      <c r="C4" s="171">
        <v>22990000</v>
      </c>
      <c r="D4" s="171">
        <v>22890000</v>
      </c>
      <c r="E4" s="188">
        <v>22890000</v>
      </c>
      <c r="F4" s="178">
        <v>22890000</v>
      </c>
      <c r="G4" s="174">
        <v>22890000</v>
      </c>
      <c r="M4" s="149">
        <f>IFERROR(C4-[1]W12Q3FY26!C4,"OOS")</f>
        <v>0</v>
      </c>
      <c r="N4" s="147" t="str">
        <f t="shared" si="0"/>
        <v/>
      </c>
      <c r="O4" s="175">
        <f>IFERROR(D4-[1]W12Q3FY26!D4,"OOS")</f>
        <v>0</v>
      </c>
      <c r="P4" s="147" t="str">
        <f t="shared" si="1"/>
        <v/>
      </c>
      <c r="Q4" s="175">
        <f>IFERROR(E4-[1]W12Q3FY26!E4,"OOS")</f>
        <v>-500000</v>
      </c>
      <c r="R4" s="147" t="str">
        <f t="shared" si="2"/>
        <v>iPhone Air 256G giảm 500K = 22890.0K</v>
      </c>
      <c r="S4" s="175">
        <f>IFERROR(F4-[1]W12Q3FY26!F4,"OOS")</f>
        <v>0</v>
      </c>
      <c r="T4" s="147" t="str">
        <f t="shared" si="3"/>
        <v/>
      </c>
      <c r="U4" s="175">
        <f>IFERROR(G4-[1]W12Q3FY26!G4,"OOS")</f>
        <v>0</v>
      </c>
      <c r="V4" s="147" t="str">
        <f t="shared" si="4"/>
        <v/>
      </c>
    </row>
    <row r="5" spans="1:22" ht="16" customHeight="1" x14ac:dyDescent="0.2">
      <c r="A5" t="s">
        <v>131</v>
      </c>
      <c r="B5" s="169"/>
      <c r="C5" s="171">
        <v>33890000</v>
      </c>
      <c r="D5" s="171">
        <v>33790000</v>
      </c>
      <c r="E5" s="176">
        <v>32690000</v>
      </c>
      <c r="F5" s="178">
        <v>33590000</v>
      </c>
      <c r="G5" s="174">
        <v>33490000</v>
      </c>
      <c r="M5" s="149">
        <f>IFERROR(C5-[1]W12Q3FY26!C5,"OOS")</f>
        <v>0</v>
      </c>
      <c r="N5" s="147" t="str">
        <f t="shared" si="0"/>
        <v/>
      </c>
      <c r="O5" s="175">
        <f>IFERROR(D5-[1]W12Q3FY26!D5,"OOS")</f>
        <v>0</v>
      </c>
      <c r="P5" s="147" t="str">
        <f t="shared" si="1"/>
        <v/>
      </c>
      <c r="Q5" s="175">
        <f>IFERROR(E5-[1]W12Q3FY26!E5,"OOS")</f>
        <v>0</v>
      </c>
      <c r="R5" s="147" t="str">
        <f t="shared" si="2"/>
        <v/>
      </c>
      <c r="S5" s="175">
        <f>IFERROR(F5-[1]W12Q3FY26!F5,"OOS")</f>
        <v>0</v>
      </c>
      <c r="T5" s="147" t="str">
        <f t="shared" si="3"/>
        <v/>
      </c>
      <c r="U5" s="175">
        <f>IFERROR(G5-[1]W12Q3FY26!G5,"OOS")</f>
        <v>0</v>
      </c>
      <c r="V5" s="147" t="str">
        <f t="shared" si="4"/>
        <v/>
      </c>
    </row>
    <row r="6" spans="1:22" ht="16" customHeight="1" x14ac:dyDescent="0.2">
      <c r="A6" t="s">
        <v>132</v>
      </c>
      <c r="B6" s="169"/>
      <c r="C6" s="170">
        <v>35990000</v>
      </c>
      <c r="D6" s="170">
        <v>35990000</v>
      </c>
      <c r="E6" s="172">
        <v>35990000</v>
      </c>
      <c r="F6" s="179">
        <v>35990000</v>
      </c>
      <c r="G6" s="181">
        <v>35790000</v>
      </c>
      <c r="M6" s="149">
        <f>IFERROR(C6-[1]W12Q3FY26!C6,"OOS")</f>
        <v>-1000000</v>
      </c>
      <c r="N6" s="147" t="str">
        <f t="shared" si="0"/>
        <v>iPhone 17 Pro Max 256GB giảm 1000K = 35990.0K</v>
      </c>
      <c r="O6" s="175">
        <f>IFERROR(D6-[1]W12Q3FY26!D6,"OOS")</f>
        <v>-1000000</v>
      </c>
      <c r="P6" s="147" t="str">
        <f t="shared" si="1"/>
        <v>iPhone 17 Pro Max 256GB giảm 1000K = 35990.0K</v>
      </c>
      <c r="Q6" s="175">
        <f>IFERROR(E6-[1]W12Q3FY26!E6,"OOS")</f>
        <v>0</v>
      </c>
      <c r="R6" s="147" t="str">
        <f t="shared" si="2"/>
        <v/>
      </c>
      <c r="S6" s="175">
        <f>IFERROR(F6-[1]W12Q3FY26!F6,"OOS")</f>
        <v>-600000</v>
      </c>
      <c r="T6" s="147" t="str">
        <f t="shared" si="3"/>
        <v>iPhone 17 Pro Max 256GB giảm 600K = 35990.0K</v>
      </c>
      <c r="U6" s="175">
        <f>IFERROR(G6-[1]W12Q3FY26!G6,"OOS")</f>
        <v>-200000</v>
      </c>
      <c r="V6" s="147" t="str">
        <f t="shared" si="4"/>
        <v>iPhone 17 Pro Max 256GB giảm 200K = 35790.0K</v>
      </c>
    </row>
    <row r="7" spans="1:22" ht="16" customHeight="1" x14ac:dyDescent="0.2">
      <c r="A7" t="s">
        <v>133</v>
      </c>
      <c r="B7" s="169"/>
      <c r="C7" s="171">
        <v>16990000</v>
      </c>
      <c r="D7" s="182">
        <v>14990000</v>
      </c>
      <c r="E7" s="172">
        <v>11990000</v>
      </c>
      <c r="F7" s="197">
        <v>13690000</v>
      </c>
      <c r="G7" s="174">
        <v>15190000</v>
      </c>
      <c r="M7" s="149"/>
      <c r="N7" s="147"/>
      <c r="O7" s="175">
        <f>IFERROR(D7-[1]W12Q3FY26!D7,"OOS")</f>
        <v>0</v>
      </c>
      <c r="P7" s="147" t="str">
        <f t="shared" si="1"/>
        <v/>
      </c>
      <c r="Q7" s="175">
        <f>IFERROR(E7-[1]W12Q3FY26!E7,"OOS")</f>
        <v>0</v>
      </c>
      <c r="R7" s="147" t="str">
        <f t="shared" si="2"/>
        <v/>
      </c>
      <c r="S7" s="175">
        <f>IFERROR(F7-[1]W12Q3FY26!F7,"OOS")</f>
        <v>0</v>
      </c>
      <c r="T7" s="147" t="str">
        <f t="shared" si="3"/>
        <v/>
      </c>
      <c r="U7" s="175">
        <f>IFERROR(G7-[1]W12Q3FY26!G7,"OOS")</f>
        <v>0</v>
      </c>
      <c r="V7" s="147" t="str">
        <f t="shared" si="4"/>
        <v/>
      </c>
    </row>
    <row r="8" spans="1:22" ht="16" customHeight="1" x14ac:dyDescent="0.2">
      <c r="A8" t="s">
        <v>246</v>
      </c>
      <c r="B8" s="184"/>
      <c r="C8" s="185">
        <v>20990000</v>
      </c>
      <c r="D8" s="185">
        <v>20490000</v>
      </c>
      <c r="E8" s="186">
        <v>20390000</v>
      </c>
      <c r="F8" s="178">
        <v>20490000</v>
      </c>
      <c r="G8" s="174">
        <v>20490000</v>
      </c>
      <c r="M8" s="149">
        <f>IFERROR(C8-[1]W12Q3FY26!C8,"OOS")</f>
        <v>0</v>
      </c>
      <c r="N8" s="147" t="str">
        <f t="shared" si="0"/>
        <v/>
      </c>
      <c r="O8" s="175">
        <f>IFERROR(D8-[1]W12Q3FY26!D8,"OOS")</f>
        <v>0</v>
      </c>
      <c r="P8" s="147" t="str">
        <f t="shared" si="1"/>
        <v/>
      </c>
      <c r="Q8" s="175">
        <f>IFERROR(E8-[1]W12Q3FY26!E8,"OOS")</f>
        <v>0</v>
      </c>
      <c r="R8" s="147" t="str">
        <f t="shared" si="2"/>
        <v/>
      </c>
      <c r="S8" s="175">
        <f>IFERROR(F8-[1]W12Q3FY26!F8,"OOS")</f>
        <v>0</v>
      </c>
      <c r="T8" s="147" t="str">
        <f t="shared" si="3"/>
        <v/>
      </c>
      <c r="U8" s="175">
        <f>IFERROR(G8-[1]W12Q3FY26!G8,"OOS")</f>
        <v>0</v>
      </c>
      <c r="V8" s="147" t="str">
        <f t="shared" si="4"/>
        <v/>
      </c>
    </row>
    <row r="9" spans="1:22" ht="16" customHeight="1" x14ac:dyDescent="0.2">
      <c r="A9" t="s">
        <v>135</v>
      </c>
      <c r="B9" s="39"/>
      <c r="C9" s="182">
        <v>23990000</v>
      </c>
      <c r="D9" s="182">
        <v>23490000</v>
      </c>
      <c r="E9" s="186">
        <v>24790000</v>
      </c>
      <c r="F9" s="178">
        <v>23490000</v>
      </c>
      <c r="G9" s="174">
        <v>23990000</v>
      </c>
      <c r="M9" s="149">
        <f>IFERROR(C9-[1]W12Q3FY26!C9,"OOS")</f>
        <v>0</v>
      </c>
      <c r="N9" s="147" t="str">
        <f t="shared" si="0"/>
        <v/>
      </c>
      <c r="O9" s="175">
        <f>IFERROR(D9-[1]W12Q3FY26!D9,"OOS")</f>
        <v>0</v>
      </c>
      <c r="P9" s="147" t="str">
        <f t="shared" si="1"/>
        <v/>
      </c>
      <c r="Q9" s="175">
        <f>IFERROR(E9-[1]W12Q3FY26!E9,"OOS")</f>
        <v>0</v>
      </c>
      <c r="R9" s="147" t="str">
        <f t="shared" si="2"/>
        <v/>
      </c>
      <c r="S9" s="175">
        <f>IFERROR(F9-[1]W12Q3FY26!F9,"OOS")</f>
        <v>0</v>
      </c>
      <c r="T9" s="147" t="str">
        <f t="shared" si="3"/>
        <v/>
      </c>
      <c r="U9" s="175">
        <f>IFERROR(G9-[1]W12Q3FY26!G9,"OOS")</f>
        <v>0</v>
      </c>
      <c r="V9" s="147" t="str">
        <f t="shared" si="4"/>
        <v/>
      </c>
    </row>
    <row r="10" spans="1:22" ht="16" customHeight="1" x14ac:dyDescent="0.2">
      <c r="A10" t="s">
        <v>102</v>
      </c>
      <c r="B10" s="39"/>
      <c r="C10" s="182">
        <v>17990000</v>
      </c>
      <c r="D10" s="182">
        <v>17690000</v>
      </c>
      <c r="E10" s="176">
        <v>17190000</v>
      </c>
      <c r="F10" s="178">
        <v>17990000</v>
      </c>
      <c r="G10" s="174">
        <v>17390000</v>
      </c>
      <c r="M10" s="149">
        <f>IFERROR(C10-[1]W12Q3FY26!C10,"OOS")</f>
        <v>0</v>
      </c>
      <c r="N10" s="147" t="str">
        <f t="shared" si="0"/>
        <v/>
      </c>
      <c r="O10" s="175">
        <f>IFERROR(D10-[1]W12Q3FY26!D10,"OOS")</f>
        <v>0</v>
      </c>
      <c r="P10" s="147" t="str">
        <f t="shared" si="1"/>
        <v/>
      </c>
      <c r="Q10" s="175">
        <f>IFERROR(E10-[1]W12Q3FY26!E10,"OOS")</f>
        <v>0</v>
      </c>
      <c r="R10" s="147" t="str">
        <f t="shared" si="2"/>
        <v/>
      </c>
      <c r="S10" s="175">
        <f>IFERROR(F10-[1]W12Q3FY26!F10,"OOS")</f>
        <v>0</v>
      </c>
      <c r="T10" s="147" t="str">
        <f t="shared" si="3"/>
        <v/>
      </c>
      <c r="U10" s="175">
        <f>IFERROR(G10-[1]W12Q3FY26!G10,"OOS")</f>
        <v>0</v>
      </c>
      <c r="V10" s="147" t="str">
        <f t="shared" si="4"/>
        <v/>
      </c>
    </row>
    <row r="11" spans="1:22" ht="16" customHeight="1" x14ac:dyDescent="0.2">
      <c r="A11" t="s">
        <v>103</v>
      </c>
      <c r="B11" s="39"/>
      <c r="C11" s="182">
        <v>17990000</v>
      </c>
      <c r="D11" s="182" t="s">
        <v>31</v>
      </c>
      <c r="E11" s="176" t="s">
        <v>31</v>
      </c>
      <c r="F11" s="174" t="s">
        <v>31</v>
      </c>
      <c r="G11" s="174" t="s">
        <v>31</v>
      </c>
      <c r="M11" s="149">
        <f>IFERROR(C11-[1]W12Q3FY26!C11,"OOS")</f>
        <v>0</v>
      </c>
      <c r="N11" s="147" t="str">
        <f t="shared" si="0"/>
        <v/>
      </c>
      <c r="O11" s="175" t="str">
        <f>IFERROR(D11-[1]W12Q3FY26!D11,"OOS")</f>
        <v>OOS</v>
      </c>
      <c r="P11" s="147" t="e">
        <f t="shared" si="1"/>
        <v>#VALUE!</v>
      </c>
      <c r="Q11" s="175" t="str">
        <f>IFERROR(E11-[1]W12Q3FY26!E11,"OOS")</f>
        <v>OOS</v>
      </c>
      <c r="R11" s="147" t="e">
        <f t="shared" si="2"/>
        <v>#VALUE!</v>
      </c>
      <c r="S11" s="175" t="str">
        <f>IFERROR(F11-[1]W12Q3FY26!F11,"OOS")</f>
        <v>OOS</v>
      </c>
      <c r="T11" s="147" t="e">
        <f t="shared" si="3"/>
        <v>#VALUE!</v>
      </c>
      <c r="U11" s="175" t="str">
        <f>IFERROR(G11-[1]W12Q3FY26!G11,"OOS")</f>
        <v>OOS</v>
      </c>
      <c r="V11" s="147" t="e">
        <f t="shared" si="4"/>
        <v>#VALUE!</v>
      </c>
    </row>
    <row r="12" spans="1:22" ht="16" customHeight="1" x14ac:dyDescent="0.2">
      <c r="A12" t="s">
        <v>40</v>
      </c>
      <c r="B12" s="39"/>
      <c r="C12" s="182">
        <v>13990000</v>
      </c>
      <c r="D12" s="182">
        <v>13990000</v>
      </c>
      <c r="E12" s="176">
        <v>13790000</v>
      </c>
      <c r="F12" s="179">
        <v>15190000</v>
      </c>
      <c r="G12" s="174">
        <v>12990000</v>
      </c>
      <c r="M12" s="149">
        <f>IFERROR(C12-[1]W12Q3FY26!C12,"OOS")</f>
        <v>0</v>
      </c>
      <c r="N12" s="147" t="str">
        <f t="shared" si="0"/>
        <v/>
      </c>
      <c r="O12" s="175">
        <f>IFERROR(D12-[1]W12Q3FY26!D12,"OOS")</f>
        <v>0</v>
      </c>
      <c r="P12" s="147" t="str">
        <f t="shared" si="1"/>
        <v/>
      </c>
      <c r="Q12" s="175">
        <f>IFERROR(E12-[1]W12Q3FY26!E12,"OOS")</f>
        <v>0</v>
      </c>
      <c r="R12" s="147" t="str">
        <f t="shared" si="2"/>
        <v/>
      </c>
      <c r="S12" s="175">
        <f>IFERROR(F12-[1]W12Q3FY26!F12,"OOS")</f>
        <v>600000</v>
      </c>
      <c r="T12" s="147" t="str">
        <f t="shared" si="3"/>
        <v>iPhone 14 128GB tăng 600K = 15190.0K</v>
      </c>
      <c r="U12" s="175">
        <f>IFERROR(G12-[1]W12Q3FY26!G12,"OOS")</f>
        <v>0</v>
      </c>
      <c r="V12" s="147" t="str">
        <f t="shared" si="4"/>
        <v/>
      </c>
    </row>
    <row r="13" spans="1:22" ht="16" customHeight="1" x14ac:dyDescent="0.2">
      <c r="A13" t="s">
        <v>37</v>
      </c>
      <c r="B13" s="39"/>
      <c r="C13" s="182">
        <v>11990000</v>
      </c>
      <c r="D13" s="182">
        <v>11990000</v>
      </c>
      <c r="E13" s="186">
        <v>12090000</v>
      </c>
      <c r="F13" s="179">
        <v>12290000</v>
      </c>
      <c r="G13" s="174">
        <v>11990000</v>
      </c>
      <c r="M13" s="149">
        <f>IFERROR(C13-[1]W12Q3FY26!C13,"OOS")</f>
        <v>0</v>
      </c>
      <c r="N13" s="147" t="str">
        <f t="shared" si="0"/>
        <v/>
      </c>
      <c r="O13" s="175">
        <f>IFERROR(D13-[1]W12Q3FY26!D13,"OOS")</f>
        <v>0</v>
      </c>
      <c r="P13" s="147" t="str">
        <f t="shared" si="1"/>
        <v/>
      </c>
      <c r="Q13" s="175">
        <f>IFERROR(E13-[1]W12Q3FY26!E13,"OOS")</f>
        <v>0</v>
      </c>
      <c r="R13" s="147" t="str">
        <f t="shared" si="2"/>
        <v/>
      </c>
      <c r="S13" s="175">
        <f>IFERROR(F13-[1]W12Q3FY26!F13,"OOS")</f>
        <v>300000</v>
      </c>
      <c r="T13" s="147" t="str">
        <f t="shared" si="3"/>
        <v>iPhone 13  128GB tăng 300K = 12290.0K</v>
      </c>
      <c r="U13" s="175">
        <f>IFERROR(G13-[1]W12Q3FY26!G13,"OOS")</f>
        <v>0</v>
      </c>
      <c r="V13" s="147" t="str">
        <f t="shared" si="4"/>
        <v/>
      </c>
    </row>
    <row r="14" spans="1:22" ht="16" customHeight="1" x14ac:dyDescent="0.2">
      <c r="A14" t="s">
        <v>138</v>
      </c>
      <c r="B14" s="39"/>
      <c r="C14" s="187">
        <v>13790000</v>
      </c>
      <c r="D14" s="187">
        <v>15990000</v>
      </c>
      <c r="E14" s="198">
        <v>15490000</v>
      </c>
      <c r="F14" s="179">
        <v>15990000</v>
      </c>
      <c r="G14" s="181">
        <v>15990000</v>
      </c>
      <c r="M14" s="149">
        <f>IFERROR(C14-[1]W12Q3FY26!C14,"OOS")</f>
        <v>500000</v>
      </c>
      <c r="N14" s="147" t="str">
        <f t="shared" si="0"/>
        <v>iPad Mini 7 128GB Wifi tăng 500K = 13790.0K</v>
      </c>
      <c r="O14" s="175">
        <f>IFERROR(D14-[1]W12Q3FY26!D14,"OOS")</f>
        <v>2700000</v>
      </c>
      <c r="P14" s="147" t="str">
        <f>IF(O14=0,"",$A14 &amp; IF(O14&gt;0," tăng "," giảm ") &amp; TEXT(ABS(O14)/1000,"0") &amp; "K = " &amp; TEXT(D14/1000,"#.##0") &amp; "K")</f>
        <v>iPad Mini 7 128GB Wifi tăng 2700K = 15990.0K</v>
      </c>
      <c r="Q14" s="175">
        <f>IFERROR(E14-[1]W12Q3FY26!E14,"OOS")</f>
        <v>2200000</v>
      </c>
      <c r="R14" s="147" t="str">
        <f t="shared" si="2"/>
        <v>iPad Mini 7 128GB Wifi tăng 2200K = 15490.0K</v>
      </c>
      <c r="S14" s="175">
        <f>IFERROR(F14-[1]W12Q3FY26!F14,"OOS")</f>
        <v>2700000</v>
      </c>
      <c r="T14" s="147" t="str">
        <f t="shared" si="3"/>
        <v>iPad Mini 7 128GB Wifi tăng 2700K = 15990.0K</v>
      </c>
      <c r="U14" s="175">
        <f>IFERROR(G14-[1]W12Q3FY26!G14,"OOS")</f>
        <v>2500000</v>
      </c>
      <c r="V14" s="147" t="str">
        <f t="shared" si="4"/>
        <v>iPad Mini 7 128GB Wifi tăng 2500K = 15990.0K</v>
      </c>
    </row>
    <row r="15" spans="1:22" ht="16" customHeight="1" x14ac:dyDescent="0.2">
      <c r="A15" t="s">
        <v>139</v>
      </c>
      <c r="B15" s="39"/>
      <c r="C15" s="187">
        <v>9790000</v>
      </c>
      <c r="D15" s="187">
        <v>12290000</v>
      </c>
      <c r="E15" s="188">
        <v>11090000</v>
      </c>
      <c r="F15" s="179">
        <v>11990000</v>
      </c>
      <c r="G15" s="181">
        <v>11490000</v>
      </c>
      <c r="M15" s="149">
        <f>IFERROR(C15-[1]W12Q3FY26!C15,"OOS")</f>
        <v>500000</v>
      </c>
      <c r="N15" s="147" t="str">
        <f t="shared" si="0"/>
        <v>iPad Gen 11th  128GB Wifi tăng 500K = 9790.0K</v>
      </c>
      <c r="O15" s="175">
        <f>IFERROR(D15-[1]W12Q3FY26!D15,"OOS")</f>
        <v>3000000</v>
      </c>
      <c r="P15" s="147" t="str">
        <f t="shared" si="1"/>
        <v>iPad Gen 11th  128GB Wifi tăng 3000K = 12290.0K</v>
      </c>
      <c r="Q15" s="175">
        <f>IFERROR(E15-[1]W12Q3FY26!E15,"OOS")</f>
        <v>2300000</v>
      </c>
      <c r="R15" s="147" t="str">
        <f t="shared" si="2"/>
        <v>iPad Gen 11th  128GB Wifi tăng 2300K = 11090.0K</v>
      </c>
      <c r="S15" s="175">
        <f>IFERROR(F15-[1]W12Q3FY26!F15,"OOS")</f>
        <v>2700000</v>
      </c>
      <c r="T15" s="147" t="str">
        <f t="shared" si="3"/>
        <v>iPad Gen 11th  128GB Wifi tăng 2700K = 11990.0K</v>
      </c>
      <c r="U15" s="175">
        <f>IFERROR(G15-[1]W12Q3FY26!G15,"OOS")</f>
        <v>2300000</v>
      </c>
      <c r="V15" s="147" t="str">
        <f t="shared" si="4"/>
        <v>iPad Gen 11th  128GB Wifi tăng 2300K = 11490.0K</v>
      </c>
    </row>
    <row r="16" spans="1:22" ht="16" customHeight="1" x14ac:dyDescent="0.2">
      <c r="A16" t="s">
        <v>142</v>
      </c>
      <c r="B16" s="39"/>
      <c r="C16" s="182">
        <v>14690000</v>
      </c>
      <c r="D16" s="187">
        <v>16690000</v>
      </c>
      <c r="E16" s="176">
        <v>14290000</v>
      </c>
      <c r="F16" s="179">
        <v>18590000</v>
      </c>
      <c r="G16" s="174" t="s">
        <v>31</v>
      </c>
      <c r="M16" s="149">
        <f>IFERROR(C16-[1]W12Q3FY26!C16,"OOS")</f>
        <v>0</v>
      </c>
      <c r="N16" s="147" t="str">
        <f t="shared" si="0"/>
        <v/>
      </c>
      <c r="O16" s="175">
        <f>IFERROR(D16-[1]W12Q3FY26!D16,"OOS")</f>
        <v>2200000</v>
      </c>
      <c r="P16" s="147" t="str">
        <f t="shared" si="1"/>
        <v>iPad Air M3  11" 128 GB Wifi tăng 2200K = 16690.0K</v>
      </c>
      <c r="Q16" s="175">
        <f>IFERROR(E16-[1]W12Q3FY26!E16,"OOS")</f>
        <v>0</v>
      </c>
      <c r="R16" s="147" t="str">
        <f t="shared" si="2"/>
        <v/>
      </c>
      <c r="S16" s="175">
        <f>IFERROR(F16-[1]W12Q3FY26!F16,"OOS")</f>
        <v>3800000</v>
      </c>
      <c r="T16" s="147" t="str">
        <f t="shared" si="3"/>
        <v>iPad Air M3  11" 128 GB Wifi tăng 3800K = 18590.0K</v>
      </c>
      <c r="U16" s="175" t="str">
        <f>IFERROR(G16-[1]W12Q3FY26!G16,"OOS")</f>
        <v>OOS</v>
      </c>
      <c r="V16" s="147" t="e">
        <f t="shared" si="4"/>
        <v>#VALUE!</v>
      </c>
    </row>
    <row r="17" spans="1:22" ht="16" customHeight="1" x14ac:dyDescent="0.2">
      <c r="A17" t="s">
        <v>262</v>
      </c>
      <c r="B17" s="39"/>
      <c r="C17" s="187">
        <v>16690000</v>
      </c>
      <c r="D17" s="187">
        <v>20690000</v>
      </c>
      <c r="E17" s="188">
        <v>19490000</v>
      </c>
      <c r="F17" s="181">
        <v>19990000</v>
      </c>
      <c r="G17" s="181">
        <v>19490000</v>
      </c>
      <c r="M17" s="149">
        <f>IFERROR(C17-[1]W12Q3FY26!C17,"OOS")</f>
        <v>300000</v>
      </c>
      <c r="N17" s="147"/>
      <c r="O17" s="175">
        <f>IFERROR(D17-[1]W12Q3FY26!D17,"OOS")</f>
        <v>4300000</v>
      </c>
      <c r="P17" s="147" t="str">
        <f t="shared" si="1"/>
        <v>iPad Air M4  11" 128 GB Wifi tăng 4300K = 20690.0K</v>
      </c>
      <c r="Q17" s="175">
        <f>IFERROR(E17-[1]W12Q3FY26!E17,"OOS")</f>
        <v>3900000</v>
      </c>
      <c r="R17" s="147" t="str">
        <f t="shared" si="2"/>
        <v>iPad Air M4  11" 128 GB Wifi tăng 3900K = 19490.0K</v>
      </c>
      <c r="S17" s="175">
        <f>IFERROR(F17-[1]W12Q3FY26!F17,"OOS")</f>
        <v>3600000</v>
      </c>
      <c r="T17" s="147"/>
      <c r="U17" s="175">
        <f>IFERROR(G17-[1]W12Q3FY26!G17,"OOS")</f>
        <v>3400000</v>
      </c>
      <c r="V17" s="147" t="str">
        <f t="shared" si="4"/>
        <v>iPad Air M4  11" 128 GB Wifi tăng 3400K = 19490.0K</v>
      </c>
    </row>
    <row r="18" spans="1:22" ht="16" customHeight="1" x14ac:dyDescent="0.2">
      <c r="A18" t="s">
        <v>144</v>
      </c>
      <c r="B18" s="39"/>
      <c r="C18" s="187">
        <v>18890000</v>
      </c>
      <c r="D18" s="187">
        <v>21990000</v>
      </c>
      <c r="E18" s="176">
        <v>19190000</v>
      </c>
      <c r="F18" s="178">
        <v>18790000</v>
      </c>
      <c r="G18" s="174" t="s">
        <v>31</v>
      </c>
      <c r="M18" s="149">
        <f>IFERROR(C18-[1]W12Q3FY26!C18,"OOS")</f>
        <v>600000</v>
      </c>
      <c r="N18" s="147" t="str">
        <f>IF(M18=0,"",$A18 &amp; IF(M18&gt;0," tăng "," giảm ") &amp; TEXT(ABS(M18)/1000,"0") &amp; "K = " &amp; TEXT(C18/1000,"#.##0") &amp; "K")</f>
        <v>iPad Air M3  13" 128 GB Wifi tăng 600K = 18890.0K</v>
      </c>
      <c r="O18" s="175">
        <f>IFERROR(D18-[1]W12Q3FY26!D18,"OOS")</f>
        <v>2000000</v>
      </c>
      <c r="P18" s="147" t="str">
        <f t="shared" si="1"/>
        <v>iPad Air M3  13" 128 GB Wifi tăng 2000K = 21990.0K</v>
      </c>
      <c r="Q18" s="175">
        <f>IFERROR(E18-[1]W12Q3FY26!E18,"OOS")</f>
        <v>0</v>
      </c>
      <c r="R18" s="147" t="str">
        <f t="shared" si="2"/>
        <v/>
      </c>
      <c r="S18" s="175">
        <f>IFERROR(F18-[1]W12Q3FY26!F18,"OOS")</f>
        <v>0</v>
      </c>
      <c r="T18" s="147" t="str">
        <f>IF(S18=0,"",$A18 &amp; IF(S18&gt;0," tăng "," giảm ") &amp; TEXT(ABS(S18)/1000,"0") &amp; "K = " &amp; TEXT(F18/1000,"#.##0") &amp; "K")</f>
        <v/>
      </c>
      <c r="U18" s="175" t="str">
        <f>IFERROR(G18-[1]W12Q3FY26!G18,"OOS")</f>
        <v>OOS</v>
      </c>
      <c r="V18" s="147" t="e">
        <f t="shared" si="4"/>
        <v>#VALUE!</v>
      </c>
    </row>
    <row r="19" spans="1:22" ht="16" customHeight="1" x14ac:dyDescent="0.2">
      <c r="A19" t="s">
        <v>263</v>
      </c>
      <c r="B19" s="39"/>
      <c r="C19" s="182">
        <v>22090000</v>
      </c>
      <c r="D19" s="187">
        <v>26090000</v>
      </c>
      <c r="E19" s="188">
        <v>24790000</v>
      </c>
      <c r="F19" s="187">
        <v>25990000</v>
      </c>
      <c r="G19" s="181">
        <v>25590000</v>
      </c>
      <c r="M19" s="149">
        <f>IFERROR(C19-[1]W12Q3FY26!C19,"OOS")</f>
        <v>0</v>
      </c>
      <c r="N19" s="147"/>
      <c r="O19" s="175">
        <f>IFERROR(D19-[1]W12Q3FY26!D19,"OOS")</f>
        <v>4500000</v>
      </c>
      <c r="P19" s="147" t="str">
        <f t="shared" si="1"/>
        <v>iPad Air M4  13" 128 GB Wifi tăng 4500K = 26090.0K</v>
      </c>
      <c r="Q19" s="175">
        <f>IFERROR(E19-[1]W12Q3FY26!E19,"OOS")</f>
        <v>3500000</v>
      </c>
      <c r="R19" s="147" t="str">
        <f t="shared" si="2"/>
        <v>iPad Air M4  13" 128 GB Wifi tăng 3500K = 24790.0K</v>
      </c>
      <c r="S19" s="175">
        <f>IFERROR(F19-[1]W12Q3FY26!F19,"OOS")</f>
        <v>4400000</v>
      </c>
      <c r="T19" s="147"/>
      <c r="U19" s="175">
        <f>IFERROR(G19-[1]W12Q3FY26!G19,"OOS")</f>
        <v>4100000</v>
      </c>
      <c r="V19" s="147"/>
    </row>
    <row r="20" spans="1:22" ht="16" customHeight="1" x14ac:dyDescent="0.2">
      <c r="A20" t="s">
        <v>151</v>
      </c>
      <c r="B20" s="39"/>
      <c r="C20" s="187">
        <v>29990000</v>
      </c>
      <c r="D20" s="187">
        <v>33490000</v>
      </c>
      <c r="E20" s="186">
        <v>27990000</v>
      </c>
      <c r="F20" s="179">
        <v>34490000</v>
      </c>
      <c r="G20" s="181">
        <v>34190000</v>
      </c>
      <c r="M20" s="149">
        <f>IFERROR(C20-[1]W12Q3FY26!C20,"OOS")</f>
        <v>1900000</v>
      </c>
      <c r="N20" s="147" t="str">
        <f t="shared" ref="N20:N40" si="5">IF(M20=0,"",$A20 &amp; IF(M20&gt;0," tăng "," giảm ") &amp; TEXT(ABS(M20)/1000,"0") &amp; "K = " &amp; TEXT(C20/1000,"#.##0") &amp; "K")</f>
        <v>iPad Pro M5 11” 256GB Wifi tăng 1900K = 29990.0K</v>
      </c>
      <c r="O20" s="175">
        <f>IFERROR(D20-[1]W12Q3FY26!D20,"OOS")</f>
        <v>5600000</v>
      </c>
      <c r="P20" s="147" t="str">
        <f t="shared" si="1"/>
        <v>iPad Pro M5 11” 256GB Wifi tăng 5600K = 33490.0K</v>
      </c>
      <c r="Q20" s="175">
        <f>IFERROR(E20-[1]W12Q3FY26!E20,"OOS")</f>
        <v>0</v>
      </c>
      <c r="R20" s="147" t="str">
        <f t="shared" si="2"/>
        <v/>
      </c>
      <c r="S20" s="175">
        <f>IFERROR(F20-[1]W12Q3FY26!F20,"OOS")</f>
        <v>6600000</v>
      </c>
      <c r="T20" s="147" t="str">
        <f t="shared" ref="T20:T40" si="6">IF(S20=0,"",$A20 &amp; IF(S20&gt;0," tăng "," giảm ") &amp; TEXT(ABS(S20)/1000,"0") &amp; "K = " &amp; TEXT(F20/1000,"#.##0") &amp; "K")</f>
        <v>iPad Pro M5 11” 256GB Wifi tăng 6600K = 34490.0K</v>
      </c>
      <c r="U20" s="175">
        <f>IFERROR(G20-[1]W12Q3FY26!G20,"OOS")</f>
        <v>6100000</v>
      </c>
      <c r="V20" s="147" t="str">
        <f t="shared" ref="V20:V41" si="7">IF(U20=0,"",$A20 &amp; IF(U20&gt;0," tăng "," giảm ") &amp; TEXT(ABS(U20)/1000,"0") &amp; "K = " &amp; TEXT(G20/1000,"#.##0") &amp; "K")</f>
        <v>iPad Pro M5 11” 256GB Wifi tăng 6100K = 34190.0K</v>
      </c>
    </row>
    <row r="21" spans="1:22" ht="16" customHeight="1" x14ac:dyDescent="0.2">
      <c r="A21" t="s">
        <v>152</v>
      </c>
      <c r="B21" s="39"/>
      <c r="C21" s="187">
        <v>39990000</v>
      </c>
      <c r="D21" s="198">
        <v>44290000</v>
      </c>
      <c r="E21" s="186">
        <v>37990000</v>
      </c>
      <c r="F21" s="179">
        <v>44590000</v>
      </c>
      <c r="G21" s="174">
        <v>38990000</v>
      </c>
      <c r="M21" s="149">
        <f>IFERROR(C21-[1]W12Q3FY26!C21,"OOS")</f>
        <v>1300000</v>
      </c>
      <c r="N21" s="147" t="str">
        <f t="shared" si="5"/>
        <v>iPad Pro M5 13” 256GB Wifi tăng 1300K = 39990.0K</v>
      </c>
      <c r="O21" s="175">
        <f>IFERROR(D21-[1]W12Q3FY26!D21,"OOS")</f>
        <v>5600000</v>
      </c>
      <c r="P21" s="147" t="str">
        <f t="shared" si="1"/>
        <v>iPad Pro M5 13” 256GB Wifi tăng 5600K = 44290.0K</v>
      </c>
      <c r="Q21" s="175">
        <f>IFERROR(E21-[1]W12Q3FY26!E21,"OOS")</f>
        <v>0</v>
      </c>
      <c r="R21" s="147" t="str">
        <f t="shared" si="2"/>
        <v/>
      </c>
      <c r="S21" s="175">
        <f>IFERROR(F21-[1]W12Q3FY26!F21,"OOS")</f>
        <v>5900000</v>
      </c>
      <c r="T21" s="147" t="str">
        <f t="shared" si="6"/>
        <v>iPad Pro M5 13” 256GB Wifi tăng 5900K = 44590.0K</v>
      </c>
      <c r="U21" s="175">
        <f>IFERROR(G21-[1]W12Q3FY26!G21,"OOS")</f>
        <v>0</v>
      </c>
      <c r="V21" s="147" t="str">
        <f t="shared" si="7"/>
        <v/>
      </c>
    </row>
    <row r="22" spans="1:22" ht="16" customHeight="1" x14ac:dyDescent="0.2">
      <c r="A22" t="s">
        <v>153</v>
      </c>
      <c r="B22" s="39"/>
      <c r="C22" s="182">
        <v>6790000</v>
      </c>
      <c r="D22" s="182">
        <v>6790000</v>
      </c>
      <c r="E22" s="198">
        <v>5990000</v>
      </c>
      <c r="F22" s="179">
        <v>6590000</v>
      </c>
      <c r="G22" s="181">
        <v>6490000</v>
      </c>
      <c r="M22" s="149">
        <f>IFERROR(C22-[1]W12Q3FY26!C22,"OOS")</f>
        <v>0</v>
      </c>
      <c r="N22" s="147" t="str">
        <f t="shared" si="5"/>
        <v/>
      </c>
      <c r="O22" s="175">
        <f>IFERROR(D22-[1]W12Q3FY26!D22,"OOS")</f>
        <v>0</v>
      </c>
      <c r="P22" s="147" t="str">
        <f t="shared" si="1"/>
        <v/>
      </c>
      <c r="Q22" s="175">
        <f>IFERROR(E22-[1]W12Q3FY26!E22,"OOS")</f>
        <v>-500000</v>
      </c>
      <c r="R22" s="147" t="str">
        <f t="shared" si="2"/>
        <v>AW SE 3 (40mm GPS) giảm 500K = 5990.0K</v>
      </c>
      <c r="S22" s="175">
        <f>IFERROR(F22-[1]W12Q3FY26!F22,"OOS")</f>
        <v>-200000</v>
      </c>
      <c r="T22" s="147" t="str">
        <f t="shared" si="6"/>
        <v>AW SE 3 (40mm GPS) giảm 200K = 6590.0K</v>
      </c>
      <c r="U22" s="175">
        <f>IFERROR(G22-[1]W12Q3FY26!G22,"OOS")</f>
        <v>-200000</v>
      </c>
      <c r="V22" s="147" t="str">
        <f t="shared" si="7"/>
        <v>AW SE 3 (40mm GPS) giảm 200K = 6490.0K</v>
      </c>
    </row>
    <row r="23" spans="1:22" ht="16" customHeight="1" x14ac:dyDescent="0.2">
      <c r="A23" t="s">
        <v>154</v>
      </c>
      <c r="B23" s="39"/>
      <c r="C23" s="182">
        <v>8390000</v>
      </c>
      <c r="D23" s="182">
        <v>8290000</v>
      </c>
      <c r="E23" s="188">
        <v>7690000</v>
      </c>
      <c r="F23" s="178">
        <v>7990000</v>
      </c>
      <c r="G23" s="174">
        <v>7990000</v>
      </c>
      <c r="M23" s="149">
        <f>IFERROR(C23-[1]W12Q3FY26!C23,"OOS")</f>
        <v>0</v>
      </c>
      <c r="N23" s="147" t="str">
        <f t="shared" si="5"/>
        <v/>
      </c>
      <c r="O23" s="175">
        <f>IFERROR(D23-[1]W12Q3FY26!D23,"OOS")</f>
        <v>0</v>
      </c>
      <c r="P23" s="147" t="str">
        <f t="shared" si="1"/>
        <v/>
      </c>
      <c r="Q23" s="175">
        <f>IFERROR(E23-[1]W12Q3FY26!E23,"OOS")</f>
        <v>-300000</v>
      </c>
      <c r="R23" s="147" t="str">
        <f t="shared" si="2"/>
        <v>AW SE 3 (40mm LTE) giảm 300K = 7690.0K</v>
      </c>
      <c r="S23" s="175">
        <f>IFERROR(F23-[1]W12Q3FY26!F23,"OOS")</f>
        <v>0</v>
      </c>
      <c r="T23" s="147" t="str">
        <f t="shared" si="6"/>
        <v/>
      </c>
      <c r="U23" s="175">
        <f>IFERROR(G23-[1]W12Q3FY26!G23,"OOS")</f>
        <v>0</v>
      </c>
      <c r="V23" s="147" t="str">
        <f t="shared" si="7"/>
        <v/>
      </c>
    </row>
    <row r="24" spans="1:22" ht="16" customHeight="1" x14ac:dyDescent="0.2">
      <c r="A24" t="s">
        <v>155</v>
      </c>
      <c r="B24" s="39"/>
      <c r="C24" s="182">
        <v>7690000</v>
      </c>
      <c r="D24" s="182">
        <v>7690000</v>
      </c>
      <c r="E24" s="198">
        <v>6690000</v>
      </c>
      <c r="F24" s="179">
        <v>7490000</v>
      </c>
      <c r="G24" s="190">
        <v>7090000</v>
      </c>
      <c r="M24" s="149">
        <f>IFERROR(C24-[1]W12Q3FY26!C24,"OOS")</f>
        <v>0</v>
      </c>
      <c r="N24" s="147" t="str">
        <f t="shared" si="5"/>
        <v/>
      </c>
      <c r="O24" s="175">
        <f>IFERROR(D24-[1]W12Q3FY26!D24,"OOS")</f>
        <v>0</v>
      </c>
      <c r="P24" s="147" t="str">
        <f t="shared" si="1"/>
        <v/>
      </c>
      <c r="Q24" s="175">
        <f>IFERROR(E24-[1]W12Q3FY26!E24,"OOS")</f>
        <v>-700000</v>
      </c>
      <c r="R24" s="147" t="str">
        <f t="shared" si="2"/>
        <v>AW SE 3 (44mm GPS) giảm 700K = 6690.0K</v>
      </c>
      <c r="S24" s="175">
        <f>IFERROR(F24-[1]W12Q3FY26!F24,"OOS")</f>
        <v>-200000</v>
      </c>
      <c r="T24" s="147" t="str">
        <f t="shared" si="6"/>
        <v>AW SE 3 (44mm GPS) giảm 200K = 7490.0K</v>
      </c>
      <c r="U24" s="175">
        <f>IFERROR(G24-[1]W12Q3FY26!G24,"OOS")</f>
        <v>0</v>
      </c>
      <c r="V24" s="147" t="str">
        <f t="shared" si="7"/>
        <v/>
      </c>
    </row>
    <row r="25" spans="1:22" ht="16" customHeight="1" x14ac:dyDescent="0.2">
      <c r="A25" t="s">
        <v>156</v>
      </c>
      <c r="B25" s="39"/>
      <c r="C25" s="182">
        <v>9190000</v>
      </c>
      <c r="D25" s="182">
        <v>9190000</v>
      </c>
      <c r="E25" s="198">
        <v>8490000</v>
      </c>
      <c r="F25" s="178">
        <v>8490000</v>
      </c>
      <c r="G25" s="174">
        <v>8790000</v>
      </c>
      <c r="M25" s="149">
        <f>IFERROR(C25-[1]W12Q3FY26!C25,"OOS")</f>
        <v>0</v>
      </c>
      <c r="N25" s="147" t="str">
        <f t="shared" si="5"/>
        <v/>
      </c>
      <c r="O25" s="175">
        <f>IFERROR(D25-[1]W12Q3FY26!D25,"OOS")</f>
        <v>0</v>
      </c>
      <c r="P25" s="147" t="str">
        <f t="shared" si="1"/>
        <v/>
      </c>
      <c r="Q25" s="175">
        <f>IFERROR(E25-[1]W12Q3FY26!E25,"OOS")</f>
        <v>-500000</v>
      </c>
      <c r="R25" s="147" t="str">
        <f t="shared" si="2"/>
        <v>AW SE 3 (44mm LTE) giảm 500K = 8490.0K</v>
      </c>
      <c r="S25" s="175">
        <f>IFERROR(F25-[1]W12Q3FY26!F25,"OOS")</f>
        <v>0</v>
      </c>
      <c r="T25" s="147" t="str">
        <f t="shared" si="6"/>
        <v/>
      </c>
      <c r="U25" s="175">
        <f>IFERROR(G25-[1]W12Q3FY26!G25,"OOS")</f>
        <v>0</v>
      </c>
      <c r="V25" s="147" t="str">
        <f t="shared" si="7"/>
        <v/>
      </c>
    </row>
    <row r="26" spans="1:22" ht="16" customHeight="1" x14ac:dyDescent="0.2">
      <c r="A26" t="s">
        <v>157</v>
      </c>
      <c r="B26" s="39"/>
      <c r="C26" s="182">
        <v>11190000</v>
      </c>
      <c r="D26" s="182">
        <v>11190000</v>
      </c>
      <c r="E26" s="198">
        <v>8890000</v>
      </c>
      <c r="F26" s="179">
        <v>10990000</v>
      </c>
      <c r="G26" s="174">
        <v>10990000</v>
      </c>
      <c r="M26" s="149">
        <f>IFERROR(C26-[1]W12Q3FY26!C26,"OOS")</f>
        <v>0</v>
      </c>
      <c r="N26" s="147" t="str">
        <f t="shared" si="5"/>
        <v/>
      </c>
      <c r="O26" s="175">
        <f>IFERROR(D26-[1]W12Q3FY26!D26,"OOS")</f>
        <v>0</v>
      </c>
      <c r="P26" s="147" t="str">
        <f t="shared" si="1"/>
        <v/>
      </c>
      <c r="Q26" s="175">
        <f>IFERROR(E26-[1]W12Q3FY26!E26,"OOS")</f>
        <v>-1800000</v>
      </c>
      <c r="R26" s="147" t="str">
        <f t="shared" si="2"/>
        <v>AW S11 (42mm GPS) giảm 1800K = 8890.0K</v>
      </c>
      <c r="S26" s="175">
        <f>IFERROR(F26-[1]W12Q3FY26!F26,"OOS")</f>
        <v>-200000</v>
      </c>
      <c r="T26" s="147" t="str">
        <f t="shared" si="6"/>
        <v>AW S11 (42mm GPS) giảm 200K = 10990.0K</v>
      </c>
      <c r="U26" s="175">
        <f>IFERROR(G26-[1]W12Q3FY26!G26,"OOS")</f>
        <v>0</v>
      </c>
      <c r="V26" s="147" t="str">
        <f t="shared" si="7"/>
        <v/>
      </c>
    </row>
    <row r="27" spans="1:22" ht="16" customHeight="1" x14ac:dyDescent="0.2">
      <c r="A27" t="s">
        <v>158</v>
      </c>
      <c r="B27" s="39"/>
      <c r="C27" s="182" t="s">
        <v>31</v>
      </c>
      <c r="D27" s="182">
        <v>14090000</v>
      </c>
      <c r="E27" s="198">
        <v>11690000</v>
      </c>
      <c r="F27" s="178">
        <v>13990000</v>
      </c>
      <c r="G27" s="174">
        <v>13990000</v>
      </c>
      <c r="M27" s="149" t="str">
        <f>IFERROR(C27-[1]W12Q3FY26!C27,"OOS")</f>
        <v>OOS</v>
      </c>
      <c r="N27" s="147" t="e">
        <f t="shared" si="5"/>
        <v>#VALUE!</v>
      </c>
      <c r="O27" s="175">
        <f>IFERROR(D27-[1]W12Q3FY26!D27,"OOS")</f>
        <v>0</v>
      </c>
      <c r="P27" s="147" t="str">
        <f t="shared" si="1"/>
        <v/>
      </c>
      <c r="Q27" s="175">
        <f>IFERROR(E27-[1]W12Q3FY26!E27,"OOS")</f>
        <v>-2300000</v>
      </c>
      <c r="R27" s="147" t="str">
        <f t="shared" si="2"/>
        <v>AW S11 (42mm CEL) giảm 2300K = 11690.0K</v>
      </c>
      <c r="S27" s="175">
        <f>IFERROR(F27-[1]W12Q3FY26!F27,"OOS")</f>
        <v>0</v>
      </c>
      <c r="T27" s="147" t="str">
        <f t="shared" si="6"/>
        <v/>
      </c>
      <c r="U27" s="175">
        <f>IFERROR(G27-[1]W12Q3FY26!G27,"OOS")</f>
        <v>0</v>
      </c>
      <c r="V27" s="147" t="str">
        <f t="shared" si="7"/>
        <v/>
      </c>
    </row>
    <row r="28" spans="1:22" ht="16" customHeight="1" x14ac:dyDescent="0.2">
      <c r="A28" t="s">
        <v>159</v>
      </c>
      <c r="B28" s="39"/>
      <c r="C28" s="182">
        <v>11990000</v>
      </c>
      <c r="D28" s="182">
        <v>11990000</v>
      </c>
      <c r="E28" s="198">
        <v>9490000</v>
      </c>
      <c r="F28" s="179">
        <v>11790000</v>
      </c>
      <c r="G28" s="181">
        <v>11790000</v>
      </c>
      <c r="M28" s="149">
        <f>IFERROR(C28-[1]W12Q3FY26!C28,"OOS")</f>
        <v>0</v>
      </c>
      <c r="N28" s="147" t="str">
        <f t="shared" si="5"/>
        <v/>
      </c>
      <c r="O28" s="175">
        <f>IFERROR(D28-[1]W12Q3FY26!D28,"OOS")</f>
        <v>0</v>
      </c>
      <c r="P28" s="147" t="str">
        <f t="shared" si="1"/>
        <v/>
      </c>
      <c r="Q28" s="175">
        <f>IFERROR(E28-[1]W12Q3FY26!E28,"OOS")</f>
        <v>-2000000</v>
      </c>
      <c r="R28" s="147" t="str">
        <f t="shared" si="2"/>
        <v>AW S11 (46mm GPS) giảm 2000K = 9490.0K</v>
      </c>
      <c r="S28" s="175">
        <f>IFERROR(F28-[1]W12Q3FY26!F28,"OOS")</f>
        <v>-200000</v>
      </c>
      <c r="T28" s="147" t="str">
        <f t="shared" si="6"/>
        <v>AW S11 (46mm GPS) giảm 200K = 11790.0K</v>
      </c>
      <c r="U28" s="175">
        <f>IFERROR(G28-[1]W12Q3FY26!G28,"OOS")</f>
        <v>-200000</v>
      </c>
      <c r="V28" s="147" t="str">
        <f t="shared" si="7"/>
        <v>AW S11 (46mm GPS) giảm 200K = 11790.0K</v>
      </c>
    </row>
    <row r="29" spans="1:22" ht="16" customHeight="1" x14ac:dyDescent="0.2">
      <c r="A29" t="s">
        <v>160</v>
      </c>
      <c r="B29" s="39"/>
      <c r="C29" s="182" t="s">
        <v>31</v>
      </c>
      <c r="D29" s="182">
        <v>14990000</v>
      </c>
      <c r="E29" s="198">
        <v>12490000</v>
      </c>
      <c r="F29" s="178">
        <v>14990000</v>
      </c>
      <c r="G29" s="174">
        <v>14990000</v>
      </c>
      <c r="M29" s="149" t="str">
        <f>IFERROR(C29-[1]W12Q3FY26!C29,"OOS")</f>
        <v>OOS</v>
      </c>
      <c r="N29" s="147" t="e">
        <f t="shared" si="5"/>
        <v>#VALUE!</v>
      </c>
      <c r="O29" s="175">
        <f>IFERROR(D29-[1]W12Q3FY26!D29,"OOS")</f>
        <v>0</v>
      </c>
      <c r="P29" s="147" t="str">
        <f t="shared" si="1"/>
        <v/>
      </c>
      <c r="Q29" s="175">
        <f>IFERROR(E29-[1]W12Q3FY26!E29,"OOS")</f>
        <v>-2000000</v>
      </c>
      <c r="R29" s="147" t="str">
        <f t="shared" si="2"/>
        <v>AW S11 (46mm CEL) giảm 2000K = 12490.0K</v>
      </c>
      <c r="S29" s="175">
        <f>IFERROR(F29-[1]W12Q3FY26!F29,"OOS")</f>
        <v>0</v>
      </c>
      <c r="T29" s="147" t="str">
        <f t="shared" si="6"/>
        <v/>
      </c>
      <c r="U29" s="175">
        <f>IFERROR(G29-[1]W12Q3FY26!G29,"OOS")</f>
        <v>0</v>
      </c>
      <c r="V29" s="147" t="str">
        <f t="shared" si="7"/>
        <v/>
      </c>
    </row>
    <row r="30" spans="1:22" ht="16" customHeight="1" x14ac:dyDescent="0.2">
      <c r="A30" t="s">
        <v>161</v>
      </c>
      <c r="B30" s="39"/>
      <c r="C30" s="187">
        <v>22990000</v>
      </c>
      <c r="D30" s="182">
        <v>22990000</v>
      </c>
      <c r="E30" s="186">
        <v>22490000</v>
      </c>
      <c r="F30" s="178">
        <v>22790000</v>
      </c>
      <c r="G30" s="174">
        <v>22990000</v>
      </c>
      <c r="M30" s="149">
        <f>IFERROR(C30-[1]W12Q3FY26!C30,"OOS")</f>
        <v>-500000</v>
      </c>
      <c r="N30" s="147" t="str">
        <f t="shared" si="5"/>
        <v>AW Ultra 3 (49mm) giảm 500K = 22990.0K</v>
      </c>
      <c r="O30" s="175">
        <f>IFERROR(D30-[1]W12Q3FY26!D30,"OOS")</f>
        <v>0</v>
      </c>
      <c r="P30" s="147" t="str">
        <f t="shared" si="1"/>
        <v/>
      </c>
      <c r="Q30" s="175">
        <f>IFERROR(E30-[1]W12Q3FY26!E30,"OOS")</f>
        <v>0</v>
      </c>
      <c r="R30" s="147" t="str">
        <f t="shared" si="2"/>
        <v/>
      </c>
      <c r="S30" s="175">
        <f>IFERROR(F30-[1]W12Q3FY26!F30,"OOS")</f>
        <v>0</v>
      </c>
      <c r="T30" s="147" t="str">
        <f t="shared" si="6"/>
        <v/>
      </c>
      <c r="U30" s="175">
        <f>IFERROR(G30-[1]W12Q3FY26!G30,"OOS")</f>
        <v>0</v>
      </c>
      <c r="V30" s="147" t="str">
        <f t="shared" si="7"/>
        <v/>
      </c>
    </row>
    <row r="31" spans="1:22" ht="16" customHeight="1" x14ac:dyDescent="0.2">
      <c r="A31" t="s">
        <v>120</v>
      </c>
      <c r="B31" s="39"/>
      <c r="C31" s="182">
        <v>5190000</v>
      </c>
      <c r="D31" s="182">
        <v>4990000</v>
      </c>
      <c r="E31" s="176" t="s">
        <v>31</v>
      </c>
      <c r="F31" s="178">
        <v>4990000</v>
      </c>
      <c r="G31" s="174">
        <v>5590000</v>
      </c>
      <c r="M31" s="149">
        <f>IFERROR(C31-[1]W12Q3FY26!C31,"OOS")</f>
        <v>0</v>
      </c>
      <c r="N31" s="147" t="str">
        <f t="shared" si="5"/>
        <v/>
      </c>
      <c r="O31" s="175">
        <f>IFERROR(D31-[1]W12Q3FY26!D31,"OOS")</f>
        <v>0</v>
      </c>
      <c r="P31" s="147" t="str">
        <f t="shared" si="1"/>
        <v/>
      </c>
      <c r="Q31" s="175" t="str">
        <f>IFERROR(E31-[1]W12Q3FY26!E31,"OOS")</f>
        <v>OOS</v>
      </c>
      <c r="R31" s="147" t="e">
        <f t="shared" si="2"/>
        <v>#VALUE!</v>
      </c>
      <c r="S31" s="175">
        <f>IFERROR(F31-[1]W12Q3FY26!F31,"OOS")</f>
        <v>0</v>
      </c>
      <c r="T31" s="147" t="str">
        <f t="shared" si="6"/>
        <v/>
      </c>
      <c r="U31" s="175">
        <f>IFERROR(G31-[1]W12Q3FY26!G31,"OOS")</f>
        <v>0</v>
      </c>
      <c r="V31" s="147" t="str">
        <f t="shared" si="7"/>
        <v/>
      </c>
    </row>
    <row r="32" spans="1:22" ht="15" customHeight="1" x14ac:dyDescent="0.2">
      <c r="A32" t="s">
        <v>162</v>
      </c>
      <c r="B32" s="39"/>
      <c r="C32" s="182">
        <v>4590000</v>
      </c>
      <c r="D32" s="187">
        <v>4490000</v>
      </c>
      <c r="E32" s="188">
        <v>4490000</v>
      </c>
      <c r="F32" s="178">
        <v>4590000</v>
      </c>
      <c r="G32" s="181">
        <v>4390000</v>
      </c>
      <c r="M32" s="149">
        <f>IFERROR(C32-[1]W12Q3FY26!C32,"OOS")</f>
        <v>0</v>
      </c>
      <c r="N32" s="147" t="str">
        <f t="shared" si="5"/>
        <v/>
      </c>
      <c r="O32" s="175">
        <f>IFERROR(D32-[1]W12Q3FY26!D32,"OOS")</f>
        <v>-100000</v>
      </c>
      <c r="P32" s="147" t="str">
        <f t="shared" si="1"/>
        <v>AirPods 4 ANC giảm 100K = 4490.0K</v>
      </c>
      <c r="Q32" s="175">
        <f>IFERROR(E32-[1]W12Q3FY26!E32,"OOS")</f>
        <v>300000</v>
      </c>
      <c r="R32" s="147" t="str">
        <f t="shared" si="2"/>
        <v>AirPods 4 ANC tăng 300K = 4490.0K</v>
      </c>
      <c r="S32" s="175">
        <f>IFERROR(F32-[1]W12Q3FY26!F32,"OOS")</f>
        <v>0</v>
      </c>
      <c r="T32" s="147" t="str">
        <f t="shared" si="6"/>
        <v/>
      </c>
      <c r="U32" s="175">
        <f>IFERROR(G32-[1]W12Q3FY26!G32,"OOS")</f>
        <v>-100000</v>
      </c>
      <c r="V32" s="147" t="str">
        <f t="shared" si="7"/>
        <v>AirPods 4 ANC giảm 100K = 4390.0K</v>
      </c>
    </row>
    <row r="33" spans="1:22" ht="15" customHeight="1" x14ac:dyDescent="0.2">
      <c r="A33" t="s">
        <v>163</v>
      </c>
      <c r="B33" s="39"/>
      <c r="C33" s="182">
        <v>3490000</v>
      </c>
      <c r="D33" s="182">
        <v>3490000</v>
      </c>
      <c r="E33" s="188">
        <v>3390000</v>
      </c>
      <c r="F33" s="178">
        <v>3490000</v>
      </c>
      <c r="G33" s="181">
        <v>2990000</v>
      </c>
      <c r="M33" s="149">
        <f>IFERROR(C33-[1]W12Q3FY26!C33,"OOS")</f>
        <v>0</v>
      </c>
      <c r="N33" s="147" t="str">
        <f t="shared" si="5"/>
        <v/>
      </c>
      <c r="O33" s="175">
        <f>IFERROR(D33-[1]W12Q3FY26!D33,"OOS")</f>
        <v>0</v>
      </c>
      <c r="P33" s="147" t="str">
        <f t="shared" si="1"/>
        <v/>
      </c>
      <c r="Q33" s="175">
        <f>IFERROR(E33-[1]W12Q3FY26!E33,"OOS")</f>
        <v>200000</v>
      </c>
      <c r="R33" s="147" t="str">
        <f t="shared" si="2"/>
        <v>AirPods 4 with charging case tăng 200K = 3390.0K</v>
      </c>
      <c r="S33" s="175">
        <f>IFERROR(F33-[1]W12Q3FY26!F33,"OOS")</f>
        <v>0</v>
      </c>
      <c r="T33" s="147" t="str">
        <f t="shared" si="6"/>
        <v/>
      </c>
      <c r="U33" s="175">
        <f>IFERROR(G33-[1]W12Q3FY26!G33,"OOS")</f>
        <v>-100000</v>
      </c>
      <c r="V33" s="147" t="str">
        <f t="shared" si="7"/>
        <v>AirPods 4 with charging case giảm 100K = 2990.0K</v>
      </c>
    </row>
    <row r="34" spans="1:22" ht="15" customHeight="1" x14ac:dyDescent="0.2">
      <c r="A34" t="s">
        <v>164</v>
      </c>
      <c r="B34" s="39"/>
      <c r="C34" s="182">
        <v>6590000</v>
      </c>
      <c r="D34" s="187">
        <v>6490000</v>
      </c>
      <c r="E34" s="180">
        <v>6190000</v>
      </c>
      <c r="F34" s="178">
        <v>6590000</v>
      </c>
      <c r="G34" s="181">
        <v>5990000</v>
      </c>
      <c r="M34" s="149">
        <f>IFERROR(C34-[1]W12Q3FY26!C34,"OOS")</f>
        <v>0</v>
      </c>
      <c r="N34" s="147" t="str">
        <f t="shared" si="5"/>
        <v/>
      </c>
      <c r="O34" s="175">
        <f>IFERROR(D34-[1]W12Q3FY26!D34,"OOS")</f>
        <v>-100000</v>
      </c>
      <c r="P34" s="147" t="str">
        <f t="shared" si="1"/>
        <v>AirPods Pro 3 giảm 100K = 6490.0K</v>
      </c>
      <c r="Q34" s="175">
        <f>IFERROR(E34-[1]W12Q3FY26!E34,"OOS")</f>
        <v>200000</v>
      </c>
      <c r="R34" s="147" t="str">
        <f t="shared" si="2"/>
        <v>AirPods Pro 3 tăng 200K = 6190.0K</v>
      </c>
      <c r="S34" s="175">
        <f>IFERROR(F34-[1]W12Q3FY26!F34,"OOS")</f>
        <v>0</v>
      </c>
      <c r="T34" s="147" t="str">
        <f t="shared" si="6"/>
        <v/>
      </c>
      <c r="U34" s="175">
        <f>IFERROR(G34-[1]W12Q3FY26!G34,"OOS")</f>
        <v>-200000</v>
      </c>
      <c r="V34" s="147" t="str">
        <f t="shared" si="7"/>
        <v>AirPods Pro 3 giảm 200K = 5990.0K</v>
      </c>
    </row>
    <row r="35" spans="1:22" ht="15" customHeight="1" x14ac:dyDescent="0.2">
      <c r="A35" t="s">
        <v>259</v>
      </c>
      <c r="B35" s="39"/>
      <c r="C35" s="187">
        <v>29490000</v>
      </c>
      <c r="D35" s="187">
        <v>35490000</v>
      </c>
      <c r="E35" s="174"/>
      <c r="F35" s="181">
        <v>35490000</v>
      </c>
      <c r="G35" s="181">
        <v>35190000</v>
      </c>
      <c r="M35" s="149">
        <f>IFERROR(C35-[1]W12Q3FY26!C35,"OOS")</f>
        <v>500000</v>
      </c>
      <c r="N35" s="147" t="str">
        <f t="shared" si="5"/>
        <v>MacBook Air 13" M5 16/512GB tăng 500K = 29490.0K</v>
      </c>
      <c r="O35" s="175">
        <f>IFERROR(D35-[1]W12Q3FY26!D35,"OOS")</f>
        <v>6000000</v>
      </c>
      <c r="P35" s="147" t="str">
        <f t="shared" si="1"/>
        <v>MacBook Air 13" M5 16/512GB tăng 6000K = 35490.0K</v>
      </c>
      <c r="Q35" s="175" t="str">
        <f>IFERROR(E35-[1]W12Q3FY26!E35,"OOS")</f>
        <v>OOS</v>
      </c>
      <c r="R35" s="147" t="e">
        <f t="shared" si="2"/>
        <v>#VALUE!</v>
      </c>
      <c r="S35" s="175">
        <f>IFERROR(F35-[1]W12Q3FY26!F35,"OOS")</f>
        <v>6500000</v>
      </c>
      <c r="T35" s="147" t="str">
        <f t="shared" si="6"/>
        <v>MacBook Air 13" M5 16/512GB tăng 6500K = 35490.0K</v>
      </c>
      <c r="U35" s="175">
        <f>IFERROR(G35-[1]W12Q3FY26!G35,"OOS")</f>
        <v>6200000</v>
      </c>
      <c r="V35" s="147" t="str">
        <f t="shared" si="7"/>
        <v>MacBook Air 13" M5 16/512GB tăng 6200K = 35190.0K</v>
      </c>
    </row>
    <row r="36" spans="1:22" ht="16" customHeight="1" x14ac:dyDescent="0.2">
      <c r="A36" t="s">
        <v>260</v>
      </c>
      <c r="B36" s="39"/>
      <c r="C36" s="187">
        <v>15990000</v>
      </c>
      <c r="D36" s="187">
        <v>18990000</v>
      </c>
      <c r="E36" s="174"/>
      <c r="F36" s="181">
        <v>19490000</v>
      </c>
      <c r="G36" s="181">
        <v>19290000</v>
      </c>
      <c r="M36" s="149">
        <f>IFERROR(C36-[1]W12Q3FY26!C36,"OOS")</f>
        <v>0</v>
      </c>
      <c r="N36" s="147" t="str">
        <f t="shared" si="5"/>
        <v/>
      </c>
      <c r="O36" s="175">
        <f>IFERROR(D36-[1]W12Q3FY26!D36,"OOS")</f>
        <v>3000000</v>
      </c>
      <c r="P36" s="147" t="str">
        <f t="shared" si="1"/>
        <v>MacBook NEO A18 Pro ( 8/256GB) tăng 3000K = 18990.0K</v>
      </c>
      <c r="Q36" s="175" t="str">
        <f>IFERROR(E36-[1]W12Q3FY26!E36,"OOS")</f>
        <v>OOS</v>
      </c>
      <c r="R36" s="147" t="e">
        <f t="shared" si="2"/>
        <v>#VALUE!</v>
      </c>
      <c r="S36" s="175">
        <f>IFERROR(F36-[1]W12Q3FY26!F36,"OOS")</f>
        <v>3500000</v>
      </c>
      <c r="T36" s="147" t="str">
        <f t="shared" si="6"/>
        <v>MacBook NEO A18 Pro ( 8/256GB) tăng 3500K = 19490.0K</v>
      </c>
      <c r="U36" s="175">
        <f>IFERROR(G36-[1]W12Q3FY26!G36,"OOS")</f>
        <v>3800000</v>
      </c>
      <c r="V36" s="147" t="str">
        <f t="shared" si="7"/>
        <v>MacBook NEO A18 Pro ( 8/256GB) tăng 3800K = 19290.0K</v>
      </c>
    </row>
    <row r="37" spans="1:22" ht="16" customHeight="1" x14ac:dyDescent="0.2">
      <c r="A37" t="s">
        <v>166</v>
      </c>
      <c r="B37" s="39"/>
      <c r="C37" s="182" t="s">
        <v>31</v>
      </c>
      <c r="D37" s="182" t="s">
        <v>31</v>
      </c>
      <c r="E37" s="174"/>
      <c r="F37" s="178">
        <v>25890000</v>
      </c>
      <c r="G37" s="174">
        <v>24590000</v>
      </c>
      <c r="M37" s="149" t="str">
        <f>IFERROR(C37-[1]W12Q3FY26!C37,"OOS")</f>
        <v>OOS</v>
      </c>
      <c r="N37" s="147" t="e">
        <f t="shared" si="5"/>
        <v>#VALUE!</v>
      </c>
      <c r="O37" s="175" t="str">
        <f>IFERROR(D37-[1]W12Q3FY26!D37,"OOS")</f>
        <v>OOS</v>
      </c>
      <c r="P37" s="147" t="e">
        <f t="shared" si="1"/>
        <v>#VALUE!</v>
      </c>
      <c r="Q37" s="175" t="str">
        <f>IFERROR(E37-[1]W12Q3FY26!E37,"OOS")</f>
        <v>OOS</v>
      </c>
      <c r="R37" s="147" t="e">
        <f t="shared" si="2"/>
        <v>#VALUE!</v>
      </c>
      <c r="S37" s="175">
        <f>IFERROR(F37-[1]W12Q3FY26!F37,"OOS")</f>
        <v>0</v>
      </c>
      <c r="T37" s="147" t="str">
        <f t="shared" si="6"/>
        <v/>
      </c>
      <c r="U37" s="175">
        <f>IFERROR(G37-[1]W12Q3FY26!G37,"OOS")</f>
        <v>0</v>
      </c>
      <c r="V37" s="147" t="str">
        <f t="shared" si="7"/>
        <v/>
      </c>
    </row>
    <row r="38" spans="1:22" ht="16" customHeight="1" x14ac:dyDescent="0.2">
      <c r="A38" t="s">
        <v>267</v>
      </c>
      <c r="B38" s="39"/>
      <c r="C38" s="187">
        <v>34490000</v>
      </c>
      <c r="D38" s="187">
        <v>40490000</v>
      </c>
      <c r="E38" s="174"/>
      <c r="F38" s="179">
        <v>41490000</v>
      </c>
      <c r="G38" s="181">
        <v>41190000</v>
      </c>
      <c r="M38" s="149">
        <f>IFERROR(C38-[1]W12Q3FY26!C38,"OOS")</f>
        <v>1000000</v>
      </c>
      <c r="N38" s="147" t="str">
        <f t="shared" si="5"/>
        <v>MacBook Air 15" M5 16/512GB tăng 1000K = 34490.0K</v>
      </c>
      <c r="O38" s="175">
        <f>IFERROR(D38-[1]W12Q3FY26!D38,"OOS")</f>
        <v>7000000</v>
      </c>
      <c r="P38" s="147" t="str">
        <f t="shared" si="1"/>
        <v>MacBook Air 15" M5 16/512GB tăng 7000K = 40490.0K</v>
      </c>
      <c r="Q38" s="175" t="str">
        <f>IFERROR(E38-[1]W12Q3FY26!E38,"OOS")</f>
        <v>OOS</v>
      </c>
      <c r="R38" s="147" t="e">
        <f t="shared" si="2"/>
        <v>#VALUE!</v>
      </c>
      <c r="S38" s="175">
        <f>IFERROR(F38-[1]W12Q3FY26!F38,"OOS")</f>
        <v>8000000</v>
      </c>
      <c r="T38" s="147" t="str">
        <f t="shared" si="6"/>
        <v>MacBook Air 15" M5 16/512GB tăng 8000K = 41490.0K</v>
      </c>
      <c r="U38" s="175">
        <f>IFERROR(G38-[1]W12Q3FY26!G38,"OOS")</f>
        <v>7700000</v>
      </c>
      <c r="V38" s="147" t="str">
        <f t="shared" si="7"/>
        <v>MacBook Air 15" M5 16/512GB tăng 7700K = 41190.0K</v>
      </c>
    </row>
    <row r="39" spans="1:22" ht="16" customHeight="1" x14ac:dyDescent="0.2">
      <c r="A39" t="s">
        <v>169</v>
      </c>
      <c r="B39" s="39"/>
      <c r="C39" s="182" t="s">
        <v>31</v>
      </c>
      <c r="D39" s="187">
        <v>52090000</v>
      </c>
      <c r="E39" s="174"/>
      <c r="F39" s="179">
        <v>49990000</v>
      </c>
      <c r="G39" s="181">
        <v>49990000</v>
      </c>
      <c r="M39" s="149" t="str">
        <f>IFERROR(C39-[1]W12Q3FY26!C39,"OOS")</f>
        <v>OOS</v>
      </c>
      <c r="N39" s="147" t="e">
        <f t="shared" si="5"/>
        <v>#VALUE!</v>
      </c>
      <c r="O39" s="175">
        <f>IFERROR(D39-[1]W12Q3FY26!D39,"OOS")</f>
        <v>8100000</v>
      </c>
      <c r="P39" s="147" t="str">
        <f t="shared" si="1"/>
        <v>MacBook Pro 14" M5 16/512GB tăng 8100K = 52090.0K</v>
      </c>
      <c r="Q39" s="175" t="str">
        <f>IFERROR(E39-[1]W12Q3FY26!E39,"OOS")</f>
        <v>OOS</v>
      </c>
      <c r="R39" s="147" t="e">
        <f t="shared" si="2"/>
        <v>#VALUE!</v>
      </c>
      <c r="S39" s="175">
        <f>IFERROR(F39-[1]W12Q3FY26!F39,"OOS")</f>
        <v>8500000</v>
      </c>
      <c r="T39" s="147" t="str">
        <f t="shared" si="6"/>
        <v>MacBook Pro 14" M5 16/512GB tăng 8500K = 49990.0K</v>
      </c>
      <c r="U39" s="175">
        <f>IFERROR(G39-[1]W12Q3FY26!G39,"OOS")</f>
        <v>8500000</v>
      </c>
      <c r="V39" s="147" t="str">
        <f t="shared" si="7"/>
        <v>MacBook Pro 14" M5 16/512GB tăng 8500K = 49990.0K</v>
      </c>
    </row>
    <row r="40" spans="1:22" ht="16" customHeight="1" x14ac:dyDescent="0.2">
      <c r="A40" t="s">
        <v>265</v>
      </c>
      <c r="B40" s="39"/>
      <c r="C40" s="182" t="s">
        <v>31</v>
      </c>
      <c r="D40" s="187">
        <v>79990000</v>
      </c>
      <c r="E40" s="174"/>
      <c r="F40" s="179">
        <v>80990000</v>
      </c>
      <c r="G40" s="174">
        <v>72990000</v>
      </c>
      <c r="M40" s="149" t="str">
        <f>IFERROR(C40-[1]W12Q3FY26!C40,"OOS")</f>
        <v>OOS</v>
      </c>
      <c r="N40" s="147" t="e">
        <f t="shared" si="5"/>
        <v>#VALUE!</v>
      </c>
      <c r="O40" s="175">
        <f>IFERROR(D40-[1]W12Q3FY26!D40,"OOS")</f>
        <v>9000000</v>
      </c>
      <c r="P40" s="147" t="str">
        <f t="shared" si="1"/>
        <v>MacBook Pro 16" M5 Pro 24/1TB tăng 9000K = 79990.0K</v>
      </c>
      <c r="Q40" s="175" t="str">
        <f>IFERROR(E40-[1]W12Q3FY26!E40,"OOS")</f>
        <v>OOS</v>
      </c>
      <c r="R40" s="147" t="e">
        <f t="shared" si="2"/>
        <v>#VALUE!</v>
      </c>
      <c r="S40" s="175">
        <f>IFERROR(F40-[1]W12Q3FY26!F40,"OOS")</f>
        <v>9000000</v>
      </c>
      <c r="T40" s="147" t="str">
        <f t="shared" si="6"/>
        <v>MacBook Pro 16" M5 Pro 24/1TB tăng 9000K = 80990.0K</v>
      </c>
      <c r="U40" s="175">
        <f>IFERROR(G40-[1]W12Q3FY26!G40,"OOS")</f>
        <v>0</v>
      </c>
      <c r="V40" s="147" t="str">
        <f t="shared" si="7"/>
        <v/>
      </c>
    </row>
    <row r="41" spans="1:22" ht="16" customHeight="1" x14ac:dyDescent="0.2">
      <c r="C41" s="125"/>
      <c r="D41" s="125"/>
      <c r="P41" s="147" t="str">
        <f t="shared" si="1"/>
        <v/>
      </c>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DD6B-6CF7-BA43-99C7-9C1D36B99716}">
  <dimension ref="A1:V151"/>
  <sheetViews>
    <sheetView workbookViewId="0">
      <selection activeCell="M2" sqref="M2"/>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0">
        <v>17490000</v>
      </c>
      <c r="D2" s="171">
        <v>17390000</v>
      </c>
      <c r="E2" s="172">
        <v>17290000</v>
      </c>
      <c r="F2" s="195">
        <v>17390000</v>
      </c>
      <c r="G2" s="174">
        <v>17290000</v>
      </c>
      <c r="M2" s="149">
        <f>IFERROR(C2-[1]W13Q3FY26!C2,"OOS")</f>
        <v>-100000</v>
      </c>
      <c r="N2" s="147" t="str">
        <f t="shared" ref="N2:N16" si="0">IF(M2=0,"",$A2 &amp; IF(M2&gt;0," tăng "," giảm ") &amp; TEXT(ABS(M2)/1000,"0") &amp; "K = " &amp; TEXT(C2/1000,"#.##0") &amp; "K")</f>
        <v>iPhone 17e 256GB giảm 100K = 17490.0K</v>
      </c>
      <c r="O2" s="175">
        <f>IFERROR(D2-[1]W13Q3FY26!D2,"OOS")</f>
        <v>0</v>
      </c>
      <c r="P2" s="147" t="str">
        <f t="shared" ref="P2:P40" si="1">IF(O2=0,"",$A2 &amp; IF(O2&gt;0," tăng "," giảm ") &amp; TEXT(ABS(O2)/1000,"0") &amp; "K = " &amp; TEXT(D2/1000,"#.##0") &amp; "K")</f>
        <v/>
      </c>
      <c r="Q2" s="175">
        <f>IFERROR(E2-[1]W13Q3FY26!E2,"OOS")</f>
        <v>0</v>
      </c>
      <c r="R2" s="147" t="str">
        <f t="shared" ref="R2:R40" si="2">IF(Q2=0,"",$A2 &amp; IF(Q2&gt;0," tăng "," giảm ") &amp; TEXT(ABS(Q2)/1000,"0") &amp; "K = " &amp; TEXT(E2/1000,"#.##0") &amp; "K")</f>
        <v/>
      </c>
      <c r="S2" s="175">
        <f>IFERROR(F2-[1]W13Q3FY26!F2,"OOS")</f>
        <v>0</v>
      </c>
      <c r="T2" s="147" t="str">
        <f t="shared" ref="T2:T16" si="3">IF(S2=0,"",$A2 &amp; IF(S2&gt;0," tăng "," giảm ") &amp; TEXT(ABS(S2)/1000,"0") &amp; "K = " &amp; TEXT(F2/1000,"#.##0") &amp; "K")</f>
        <v/>
      </c>
      <c r="U2" s="175">
        <f>IFERROR(G2-[1]W13Q3FY26!G2,"OOS")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96">
        <v>23990000</v>
      </c>
      <c r="G3" s="174">
        <v>23790000</v>
      </c>
      <c r="M3" s="149">
        <f>IFERROR(C3-[1]W13Q3FY26!C3,"OOS")</f>
        <v>0</v>
      </c>
      <c r="N3" s="147" t="str">
        <f t="shared" si="0"/>
        <v/>
      </c>
      <c r="O3" s="175">
        <f>IFERROR(D3-[1]W13Q3FY26!D3,"OOS")</f>
        <v>0</v>
      </c>
      <c r="P3" s="147" t="str">
        <f t="shared" si="1"/>
        <v/>
      </c>
      <c r="Q3" s="175">
        <f>IFERROR(E3-[1]W13Q3FY26!E3,"OOS")</f>
        <v>0</v>
      </c>
      <c r="R3" s="147" t="str">
        <f t="shared" si="2"/>
        <v/>
      </c>
      <c r="S3" s="175">
        <f>IFERROR(F3-[1]W13Q3FY26!F3,"OOS")</f>
        <v>300000</v>
      </c>
      <c r="T3" s="147" t="str">
        <f t="shared" si="3"/>
        <v>iPhone 17  256GB tăng 300K = 23990.0K</v>
      </c>
      <c r="U3" s="175">
        <f>IFERROR(G3-[1]W13Q3FY26!G3,"OOS")</f>
        <v>0</v>
      </c>
      <c r="V3" s="147" t="str">
        <f t="shared" si="4"/>
        <v/>
      </c>
    </row>
    <row r="4" spans="1:22" ht="16" customHeight="1" x14ac:dyDescent="0.2">
      <c r="A4" t="s">
        <v>130</v>
      </c>
      <c r="B4" s="169"/>
      <c r="C4" s="171">
        <v>22990000</v>
      </c>
      <c r="D4" s="170">
        <v>22990000</v>
      </c>
      <c r="E4" s="188">
        <v>23190000</v>
      </c>
      <c r="F4" s="178">
        <v>22890000</v>
      </c>
      <c r="G4" s="174">
        <v>22890000</v>
      </c>
      <c r="M4" s="149">
        <f>IFERROR(C4-[1]W13Q3FY26!C4,"OOS")</f>
        <v>0</v>
      </c>
      <c r="N4" s="147" t="str">
        <f t="shared" si="0"/>
        <v/>
      </c>
      <c r="O4" s="175">
        <f>IFERROR(D4-[1]W13Q3FY26!D4,"OOS")</f>
        <v>100000</v>
      </c>
      <c r="P4" s="147" t="str">
        <f t="shared" si="1"/>
        <v>iPhone Air 256G tăng 100K = 22990.0K</v>
      </c>
      <c r="Q4" s="175">
        <f>IFERROR(E4-[1]W13Q3FY26!E4,"OOS")</f>
        <v>-200000</v>
      </c>
      <c r="R4" s="147" t="str">
        <f t="shared" si="2"/>
        <v>iPhone Air 256G giảm 200K = 23190.0K</v>
      </c>
      <c r="S4" s="175">
        <f>IFERROR(F4-[1]W13Q3FY26!F4,"OOS")</f>
        <v>0</v>
      </c>
      <c r="T4" s="147" t="str">
        <f t="shared" si="3"/>
        <v/>
      </c>
      <c r="U4" s="175">
        <f>IFERROR(G4-[1]W13Q3FY26!G4,"OOS")</f>
        <v>0</v>
      </c>
      <c r="V4" s="147" t="str">
        <f t="shared" si="4"/>
        <v/>
      </c>
    </row>
    <row r="5" spans="1:22" ht="16" customHeight="1" x14ac:dyDescent="0.2">
      <c r="A5" t="s">
        <v>131</v>
      </c>
      <c r="B5" s="169"/>
      <c r="C5" s="170">
        <v>33990000</v>
      </c>
      <c r="D5" s="170">
        <v>33990000</v>
      </c>
      <c r="E5" s="188">
        <v>33190000</v>
      </c>
      <c r="F5" s="179">
        <v>33890000</v>
      </c>
      <c r="G5" s="181">
        <v>33590000</v>
      </c>
      <c r="M5" s="149">
        <f>IFERROR(C5-[1]W13Q3FY26!C5,"OOS")</f>
        <v>100000</v>
      </c>
      <c r="N5" s="147" t="str">
        <f t="shared" si="0"/>
        <v>iPhone 17 Pro 256GB tăng 100K = 33990.0K</v>
      </c>
      <c r="O5" s="175">
        <f>IFERROR(D5-[1]W13Q3FY26!D5,"OOS")</f>
        <v>200000</v>
      </c>
      <c r="P5" s="147" t="str">
        <f t="shared" si="1"/>
        <v>iPhone 17 Pro 256GB tăng 200K = 33990.0K</v>
      </c>
      <c r="Q5" s="175">
        <f>IFERROR(E5-[1]W13Q3FY26!E5,"OOS")</f>
        <v>500000</v>
      </c>
      <c r="R5" s="147" t="str">
        <f t="shared" si="2"/>
        <v>iPhone 17 Pro 256GB tăng 500K = 33190.0K</v>
      </c>
      <c r="S5" s="175">
        <f>IFERROR(F5-[1]W13Q3FY26!F5,"OOS")</f>
        <v>300000</v>
      </c>
      <c r="T5" s="147" t="str">
        <f t="shared" si="3"/>
        <v>iPhone 17 Pro 256GB tăng 300K = 33890.0K</v>
      </c>
      <c r="U5" s="175">
        <f>IFERROR(G5-[1]W13Q3FY26!G5,"OOS")</f>
        <v>100000</v>
      </c>
      <c r="V5" s="147" t="str">
        <f t="shared" si="4"/>
        <v>iPhone 17 Pro 256GB tăng 100K = 33590.0K</v>
      </c>
    </row>
    <row r="6" spans="1:22" ht="16" customHeight="1" x14ac:dyDescent="0.2">
      <c r="A6" t="s">
        <v>132</v>
      </c>
      <c r="B6" s="169"/>
      <c r="C6" s="171">
        <v>35990000</v>
      </c>
      <c r="D6" s="171">
        <v>35990000</v>
      </c>
      <c r="E6" s="172">
        <v>35990000</v>
      </c>
      <c r="F6" s="178">
        <v>35990000</v>
      </c>
      <c r="G6" s="174">
        <v>35790000</v>
      </c>
      <c r="M6" s="149">
        <f>IFERROR(C6-[1]W13Q3FY26!C6,"OOS")</f>
        <v>0</v>
      </c>
      <c r="N6" s="147" t="str">
        <f t="shared" si="0"/>
        <v/>
      </c>
      <c r="O6" s="175">
        <f>IFERROR(D6-[1]W13Q3FY26!D6,"OOS")</f>
        <v>0</v>
      </c>
      <c r="P6" s="147" t="str">
        <f t="shared" si="1"/>
        <v/>
      </c>
      <c r="Q6" s="175">
        <f>IFERROR(E6-[1]W13Q3FY26!E6,"OOS")</f>
        <v>0</v>
      </c>
      <c r="R6" s="147" t="str">
        <f t="shared" si="2"/>
        <v/>
      </c>
      <c r="S6" s="175">
        <f>IFERROR(F6-[1]W13Q3FY26!F6,"OOS")</f>
        <v>0</v>
      </c>
      <c r="T6" s="147" t="str">
        <f t="shared" si="3"/>
        <v/>
      </c>
      <c r="U6" s="175">
        <f>IFERROR(G6-[1]W13Q3FY26!G6,"OOS")</f>
        <v>0</v>
      </c>
      <c r="V6" s="147" t="str">
        <f t="shared" si="4"/>
        <v/>
      </c>
    </row>
    <row r="7" spans="1:22" ht="16" customHeight="1" x14ac:dyDescent="0.2">
      <c r="A7" t="s">
        <v>133</v>
      </c>
      <c r="B7" s="169"/>
      <c r="C7" s="171">
        <v>16990000</v>
      </c>
      <c r="D7" s="182">
        <v>14990000</v>
      </c>
      <c r="E7" s="180">
        <v>13490000</v>
      </c>
      <c r="F7" s="197">
        <v>13690000</v>
      </c>
      <c r="G7" s="174">
        <v>15190000</v>
      </c>
      <c r="M7" s="149"/>
      <c r="N7" s="147"/>
      <c r="O7" s="175">
        <f>IFERROR(D7-[1]W13Q3FY26!D7,"OOS")</f>
        <v>0</v>
      </c>
      <c r="P7" s="147" t="str">
        <f t="shared" si="1"/>
        <v/>
      </c>
      <c r="Q7" s="175">
        <f>IFERROR(E7-[1]W13Q3FY26!E7,"OOS")</f>
        <v>1500000</v>
      </c>
      <c r="R7" s="147" t="str">
        <f t="shared" si="2"/>
        <v>iPhone 16e  128GB tăng 1500K = 13490.0K</v>
      </c>
      <c r="S7" s="175">
        <f>IFERROR(F7-[1]W13Q3FY26!F7,"OOS")</f>
        <v>0</v>
      </c>
      <c r="T7" s="147" t="str">
        <f t="shared" si="3"/>
        <v/>
      </c>
      <c r="U7" s="175">
        <f>IFERROR(G7-[1]W13Q3FY26!G7,"OOS")</f>
        <v>0</v>
      </c>
      <c r="V7" s="147" t="str">
        <f t="shared" si="4"/>
        <v/>
      </c>
    </row>
    <row r="8" spans="1:22" ht="16" customHeight="1" x14ac:dyDescent="0.2">
      <c r="A8" t="s">
        <v>246</v>
      </c>
      <c r="B8" s="184"/>
      <c r="C8" s="185">
        <v>20990000</v>
      </c>
      <c r="D8" s="200">
        <v>20990000</v>
      </c>
      <c r="E8" s="198">
        <v>20490000</v>
      </c>
      <c r="F8" s="179">
        <v>20990000</v>
      </c>
      <c r="G8" s="174">
        <v>20490000</v>
      </c>
      <c r="M8" s="149">
        <f>IFERROR(C8-[1]W13Q3FY26!C8,"OOS")</f>
        <v>0</v>
      </c>
      <c r="N8" s="147" t="str">
        <f t="shared" si="0"/>
        <v/>
      </c>
      <c r="O8" s="175">
        <f>IFERROR(D8-[1]W13Q3FY26!D8,"OOS")</f>
        <v>500000</v>
      </c>
      <c r="P8" s="147" t="str">
        <f t="shared" si="1"/>
        <v>iPhone 16 128GB tăng 500K = 20990.0K</v>
      </c>
      <c r="Q8" s="175">
        <f>IFERROR(E8-[1]W13Q3FY26!E8,"OOS")</f>
        <v>100000</v>
      </c>
      <c r="R8" s="147" t="str">
        <f t="shared" si="2"/>
        <v>iPhone 16 128GB tăng 100K = 20490.0K</v>
      </c>
      <c r="S8" s="175">
        <f>IFERROR(F8-[1]W13Q3FY26!F8,"OOS")</f>
        <v>500000</v>
      </c>
      <c r="T8" s="147" t="str">
        <f t="shared" si="3"/>
        <v>iPhone 16 128GB tăng 500K = 20990.0K</v>
      </c>
      <c r="U8" s="175">
        <f>IFERROR(G8-[1]W13Q3FY26!G8,"OOS")</f>
        <v>0</v>
      </c>
      <c r="V8" s="147" t="str">
        <f t="shared" si="4"/>
        <v/>
      </c>
    </row>
    <row r="9" spans="1:22" ht="16" customHeight="1" x14ac:dyDescent="0.2">
      <c r="A9" t="s">
        <v>135</v>
      </c>
      <c r="B9" s="39"/>
      <c r="C9" s="182">
        <v>23990000</v>
      </c>
      <c r="D9" s="187">
        <v>23990000</v>
      </c>
      <c r="E9" s="198">
        <v>24190000</v>
      </c>
      <c r="F9" s="179">
        <v>23990000</v>
      </c>
      <c r="G9" s="174">
        <v>23990000</v>
      </c>
      <c r="M9" s="149">
        <f>IFERROR(C9-[1]W13Q3FY26!C9,"OOS")</f>
        <v>0</v>
      </c>
      <c r="N9" s="147" t="str">
        <f t="shared" si="0"/>
        <v/>
      </c>
      <c r="O9" s="175">
        <f>IFERROR(D9-[1]W13Q3FY26!D9,"OOS")</f>
        <v>500000</v>
      </c>
      <c r="P9" s="147" t="str">
        <f t="shared" si="1"/>
        <v>iPhone 16  Plus 128GB tăng 500K = 23990.0K</v>
      </c>
      <c r="Q9" s="175">
        <f>IFERROR(E9-[1]W13Q3FY26!E9,"OOS")</f>
        <v>-600000</v>
      </c>
      <c r="R9" s="147" t="str">
        <f t="shared" si="2"/>
        <v>iPhone 16  Plus 128GB giảm 600K = 24190.0K</v>
      </c>
      <c r="S9" s="175">
        <f>IFERROR(F9-[1]W13Q3FY26!F9,"OOS")</f>
        <v>500000</v>
      </c>
      <c r="T9" s="147" t="str">
        <f t="shared" si="3"/>
        <v>iPhone 16  Plus 128GB tăng 500K = 23990.0K</v>
      </c>
      <c r="U9" s="175">
        <f>IFERROR(G9-[1]W13Q3FY26!G9,"OOS")</f>
        <v>0</v>
      </c>
      <c r="V9" s="147" t="str">
        <f t="shared" si="4"/>
        <v/>
      </c>
    </row>
    <row r="10" spans="1:22" ht="16" customHeight="1" x14ac:dyDescent="0.2">
      <c r="A10" t="s">
        <v>102</v>
      </c>
      <c r="B10" s="39"/>
      <c r="C10" s="182">
        <v>17990000</v>
      </c>
      <c r="D10" s="187">
        <v>17990000</v>
      </c>
      <c r="E10" s="188">
        <v>17590000</v>
      </c>
      <c r="F10" s="178">
        <v>17990000</v>
      </c>
      <c r="G10" s="174">
        <v>17390000</v>
      </c>
      <c r="M10" s="149">
        <f>IFERROR(C10-[1]W13Q3FY26!C10,"OOS")</f>
        <v>0</v>
      </c>
      <c r="N10" s="147" t="str">
        <f t="shared" si="0"/>
        <v/>
      </c>
      <c r="O10" s="175">
        <f>IFERROR(D10-[1]W13Q3FY26!D10,"OOS")</f>
        <v>300000</v>
      </c>
      <c r="P10" s="147" t="str">
        <f t="shared" si="1"/>
        <v>iPhone 15  128GB tăng 300K = 17990.0K</v>
      </c>
      <c r="Q10" s="175">
        <f>IFERROR(E10-[1]W13Q3FY26!E10,"OOS")</f>
        <v>400000</v>
      </c>
      <c r="R10" s="147" t="str">
        <f t="shared" si="2"/>
        <v>iPhone 15  128GB tăng 400K = 17590.0K</v>
      </c>
      <c r="S10" s="175">
        <f>IFERROR(F10-[1]W13Q3FY26!F10,"OOS")</f>
        <v>0</v>
      </c>
      <c r="T10" s="147" t="str">
        <f t="shared" si="3"/>
        <v/>
      </c>
      <c r="U10" s="175">
        <f>IFERROR(G10-[1]W13Q3FY26!G10,"OOS")</f>
        <v>0</v>
      </c>
      <c r="V10" s="147" t="str">
        <f t="shared" si="4"/>
        <v/>
      </c>
    </row>
    <row r="11" spans="1:22" ht="16" customHeight="1" x14ac:dyDescent="0.2">
      <c r="A11" t="s">
        <v>103</v>
      </c>
      <c r="B11" s="39"/>
      <c r="C11" s="182">
        <v>17990000</v>
      </c>
      <c r="D11" s="182" t="s">
        <v>31</v>
      </c>
      <c r="E11" s="176" t="s">
        <v>31</v>
      </c>
      <c r="F11" s="174" t="s">
        <v>31</v>
      </c>
      <c r="G11" s="174" t="s">
        <v>31</v>
      </c>
      <c r="M11" s="149">
        <f>IFERROR(C11-[1]W13Q3FY26!C11,"OOS")</f>
        <v>0</v>
      </c>
      <c r="N11" s="147" t="str">
        <f t="shared" si="0"/>
        <v/>
      </c>
      <c r="O11" s="175" t="str">
        <f>IFERROR(D11-[1]W13Q3FY26!D11,"OOS")</f>
        <v>OOS</v>
      </c>
      <c r="P11" s="147" t="e">
        <f t="shared" si="1"/>
        <v>#VALUE!</v>
      </c>
      <c r="Q11" s="175" t="str">
        <f>IFERROR(E11-[1]W13Q3FY26!E11,"OOS")</f>
        <v>OOS</v>
      </c>
      <c r="R11" s="147" t="e">
        <f t="shared" si="2"/>
        <v>#VALUE!</v>
      </c>
      <c r="S11" s="175" t="str">
        <f>IFERROR(F11-[1]W13Q3FY26!F11,"OOS")</f>
        <v>OOS</v>
      </c>
      <c r="T11" s="147" t="e">
        <f t="shared" si="3"/>
        <v>#VALUE!</v>
      </c>
      <c r="U11" s="175" t="str">
        <f>IFERROR(G11-[1]W13Q3FY26!G11,"OOS")</f>
        <v>OOS</v>
      </c>
      <c r="V11" s="147" t="e">
        <f t="shared" si="4"/>
        <v>#VALUE!</v>
      </c>
    </row>
    <row r="12" spans="1:22" ht="16" customHeight="1" x14ac:dyDescent="0.2">
      <c r="A12" t="s">
        <v>40</v>
      </c>
      <c r="B12" s="39"/>
      <c r="C12" s="182">
        <v>13990000</v>
      </c>
      <c r="D12" s="182">
        <v>13990000</v>
      </c>
      <c r="E12" s="176" t="s">
        <v>31</v>
      </c>
      <c r="F12" s="178">
        <v>15190000</v>
      </c>
      <c r="G12" s="174">
        <v>12990000</v>
      </c>
      <c r="M12" s="149">
        <f>IFERROR(C12-[1]W13Q3FY26!C12,"OOS")</f>
        <v>0</v>
      </c>
      <c r="N12" s="147" t="str">
        <f t="shared" si="0"/>
        <v/>
      </c>
      <c r="O12" s="175">
        <f>IFERROR(D12-[1]W13Q3FY26!D12,"OOS")</f>
        <v>0</v>
      </c>
      <c r="P12" s="147" t="str">
        <f t="shared" si="1"/>
        <v/>
      </c>
      <c r="Q12" s="175" t="str">
        <f>IFERROR(E12-[1]W13Q3FY26!E12,"OOS")</f>
        <v>OOS</v>
      </c>
      <c r="R12" s="147" t="e">
        <f t="shared" si="2"/>
        <v>#VALUE!</v>
      </c>
      <c r="S12" s="175">
        <f>IFERROR(F12-[1]W13Q3FY26!F12,"OOS")</f>
        <v>0</v>
      </c>
      <c r="T12" s="147" t="str">
        <f t="shared" si="3"/>
        <v/>
      </c>
      <c r="U12" s="175">
        <f>IFERROR(G12-[1]W13Q3FY26!G12,"OOS")</f>
        <v>0</v>
      </c>
      <c r="V12" s="147" t="str">
        <f t="shared" si="4"/>
        <v/>
      </c>
    </row>
    <row r="13" spans="1:22" ht="16" customHeight="1" x14ac:dyDescent="0.2">
      <c r="A13" t="s">
        <v>37</v>
      </c>
      <c r="B13" s="39"/>
      <c r="C13" s="182">
        <v>11990000</v>
      </c>
      <c r="D13" s="182">
        <v>11990000</v>
      </c>
      <c r="E13" s="186">
        <v>12090000</v>
      </c>
      <c r="F13" s="178">
        <v>12290000</v>
      </c>
      <c r="G13" s="174">
        <v>11990000</v>
      </c>
      <c r="M13" s="149">
        <f>IFERROR(C13-[1]W13Q3FY26!C13,"OOS")</f>
        <v>0</v>
      </c>
      <c r="N13" s="147" t="str">
        <f t="shared" si="0"/>
        <v/>
      </c>
      <c r="O13" s="175">
        <f>IFERROR(D13-[1]W13Q3FY26!D13,"OOS")</f>
        <v>0</v>
      </c>
      <c r="P13" s="147" t="str">
        <f t="shared" si="1"/>
        <v/>
      </c>
      <c r="Q13" s="175">
        <f>IFERROR(E13-[1]W13Q3FY26!E13,"OOS")</f>
        <v>0</v>
      </c>
      <c r="R13" s="147" t="str">
        <f t="shared" si="2"/>
        <v/>
      </c>
      <c r="S13" s="175">
        <f>IFERROR(F13-[1]W13Q3FY26!F13,"OOS")</f>
        <v>0</v>
      </c>
      <c r="T13" s="147" t="str">
        <f t="shared" si="3"/>
        <v/>
      </c>
      <c r="U13" s="175">
        <f>IFERROR(G13-[1]W13Q3FY26!G13,"OOS")</f>
        <v>0</v>
      </c>
      <c r="V13" s="147" t="str">
        <f t="shared" si="4"/>
        <v/>
      </c>
    </row>
    <row r="14" spans="1:22" ht="16" customHeight="1" x14ac:dyDescent="0.2">
      <c r="A14" t="s">
        <v>138</v>
      </c>
      <c r="B14" s="39"/>
      <c r="C14" s="187">
        <v>16490000</v>
      </c>
      <c r="D14" s="187">
        <v>16190000</v>
      </c>
      <c r="E14" s="198" t="s">
        <v>31</v>
      </c>
      <c r="F14" s="179">
        <v>16490000</v>
      </c>
      <c r="G14" s="174">
        <v>15990000</v>
      </c>
      <c r="M14" s="149">
        <f>IFERROR(C14-[1]W13Q3FY26!C14,"OOS")</f>
        <v>2700000</v>
      </c>
      <c r="N14" s="147" t="str">
        <f t="shared" si="0"/>
        <v>iPad Mini 7 128GB Wifi tăng 2700K = 16490.0K</v>
      </c>
      <c r="O14" s="175">
        <f>IFERROR(D14-[1]W13Q3FY26!D14,"OOS")</f>
        <v>200000</v>
      </c>
      <c r="P14" s="147" t="str">
        <f t="shared" si="1"/>
        <v>iPad Mini 7 128GB Wifi tăng 200K = 16190.0K</v>
      </c>
      <c r="Q14" s="175" t="str">
        <f>IFERROR(E14-[1]W13Q3FY26!E14,"OOS")</f>
        <v>OOS</v>
      </c>
      <c r="R14" s="147" t="e">
        <f t="shared" si="2"/>
        <v>#VALUE!</v>
      </c>
      <c r="S14" s="175">
        <f>IFERROR(F14-[1]W13Q3FY26!F14,"OOS")</f>
        <v>500000</v>
      </c>
      <c r="T14" s="147" t="str">
        <f t="shared" si="3"/>
        <v>iPad Mini 7 128GB Wifi tăng 500K = 16490.0K</v>
      </c>
      <c r="U14" s="175">
        <f>IFERROR(G14-[1]W13Q3FY26!G14,"OOS")</f>
        <v>0</v>
      </c>
      <c r="V14" s="147" t="str">
        <f t="shared" si="4"/>
        <v/>
      </c>
    </row>
    <row r="15" spans="1:22" ht="16" customHeight="1" x14ac:dyDescent="0.2">
      <c r="A15" t="s">
        <v>139</v>
      </c>
      <c r="B15" s="39"/>
      <c r="C15" s="187">
        <v>12790000</v>
      </c>
      <c r="D15" s="187">
        <v>12490000</v>
      </c>
      <c r="E15" s="188">
        <v>12390000</v>
      </c>
      <c r="F15" s="179">
        <v>12790000</v>
      </c>
      <c r="G15" s="174">
        <v>11490000</v>
      </c>
      <c r="M15" s="149">
        <f>IFERROR(C15-[1]W13Q3FY26!C15,"OOS")</f>
        <v>3000000</v>
      </c>
      <c r="N15" s="147" t="str">
        <f t="shared" si="0"/>
        <v>iPad Gen 11th  128GB Wifi tăng 3000K = 12790.0K</v>
      </c>
      <c r="O15" s="175">
        <f>IFERROR(D15-[1]W13Q3FY26!D15,"OOS")</f>
        <v>200000</v>
      </c>
      <c r="P15" s="147" t="str">
        <f t="shared" si="1"/>
        <v>iPad Gen 11th  128GB Wifi tăng 200K = 12490.0K</v>
      </c>
      <c r="Q15" s="175">
        <f>IFERROR(E15-[1]W13Q3FY26!E15,"OOS")</f>
        <v>1300000</v>
      </c>
      <c r="R15" s="147" t="str">
        <f t="shared" si="2"/>
        <v>iPad Gen 11th  128GB Wifi tăng 1300K = 12390.0K</v>
      </c>
      <c r="S15" s="175">
        <f>IFERROR(F15-[1]W13Q3FY26!F15,"OOS")</f>
        <v>800000</v>
      </c>
      <c r="T15" s="147" t="str">
        <f t="shared" si="3"/>
        <v>iPad Gen 11th  128GB Wifi tăng 800K = 12790.0K</v>
      </c>
      <c r="U15" s="175">
        <f>IFERROR(G15-[1]W13Q3FY26!G15,"OOS")</f>
        <v>0</v>
      </c>
      <c r="V15" s="147" t="str">
        <f t="shared" si="4"/>
        <v/>
      </c>
    </row>
    <row r="16" spans="1:22" ht="16" customHeight="1" x14ac:dyDescent="0.2">
      <c r="A16" t="s">
        <v>142</v>
      </c>
      <c r="B16" s="39"/>
      <c r="C16" s="182">
        <v>14690000</v>
      </c>
      <c r="D16" s="182">
        <v>16690000</v>
      </c>
      <c r="E16" s="176">
        <v>14290000</v>
      </c>
      <c r="F16" s="179">
        <v>18990000</v>
      </c>
      <c r="G16" s="174" t="s">
        <v>31</v>
      </c>
      <c r="M16" s="149">
        <f>IFERROR(C16-[1]W13Q3FY26!C16,"OOS")</f>
        <v>0</v>
      </c>
      <c r="N16" s="147" t="str">
        <f t="shared" si="0"/>
        <v/>
      </c>
      <c r="O16" s="175">
        <f>IFERROR(D16-[1]W13Q3FY26!D16,"OOS")</f>
        <v>0</v>
      </c>
      <c r="P16" s="147" t="str">
        <f t="shared" si="1"/>
        <v/>
      </c>
      <c r="Q16" s="175">
        <f>IFERROR(E16-[1]W13Q3FY26!E16,"OOS")</f>
        <v>0</v>
      </c>
      <c r="R16" s="147" t="str">
        <f t="shared" si="2"/>
        <v/>
      </c>
      <c r="S16" s="175">
        <f>IFERROR(F16-[1]W13Q3FY26!F16,"OOS")</f>
        <v>400000</v>
      </c>
      <c r="T16" s="147" t="str">
        <f t="shared" si="3"/>
        <v>iPad Air M3  11" 128 GB Wifi tăng 400K = 18990.0K</v>
      </c>
      <c r="U16" s="175" t="str">
        <f>IFERROR(G16-[1]W13Q3FY26!G16,"OOS")</f>
        <v>OOS</v>
      </c>
      <c r="V16" s="147" t="e">
        <f t="shared" si="4"/>
        <v>#VALUE!</v>
      </c>
    </row>
    <row r="17" spans="1:22" ht="16" customHeight="1" x14ac:dyDescent="0.2">
      <c r="A17" t="s">
        <v>262</v>
      </c>
      <c r="B17" s="39"/>
      <c r="C17" s="187">
        <v>20990000</v>
      </c>
      <c r="D17" s="187">
        <v>20490000</v>
      </c>
      <c r="E17" s="188">
        <v>19890000</v>
      </c>
      <c r="F17" s="181">
        <v>20990000</v>
      </c>
      <c r="G17" s="181">
        <v>20490000</v>
      </c>
      <c r="M17" s="149">
        <f>IFERROR(C17-[1]W13Q3FY26!C17,"OOS")</f>
        <v>4300000</v>
      </c>
      <c r="N17" s="147"/>
      <c r="O17" s="175">
        <f>IFERROR(D17-[1]W13Q3FY26!D17,"OOS")</f>
        <v>-200000</v>
      </c>
      <c r="P17" s="147" t="str">
        <f t="shared" si="1"/>
        <v>iPad Air M4  11" 128 GB Wifi giảm 200K = 20490.0K</v>
      </c>
      <c r="Q17" s="175">
        <f>IFERROR(E17-[1]W13Q3FY26!E17,"OOS")</f>
        <v>400000</v>
      </c>
      <c r="R17" s="147" t="str">
        <f t="shared" si="2"/>
        <v>iPad Air M4  11" 128 GB Wifi tăng 400K = 19890.0K</v>
      </c>
      <c r="S17" s="175">
        <f>IFERROR(F17-[1]W13Q3FY26!F17,"OOS")</f>
        <v>1000000</v>
      </c>
      <c r="T17" s="147"/>
      <c r="U17" s="175">
        <f>IFERROR(G17-[1]W13Q3FY26!G17,"OOS")</f>
        <v>1000000</v>
      </c>
      <c r="V17" s="147" t="str">
        <f t="shared" si="4"/>
        <v>iPad Air M4  11" 128 GB Wifi tăng 1000K = 20490.0K</v>
      </c>
    </row>
    <row r="18" spans="1:22" ht="16" customHeight="1" x14ac:dyDescent="0.2">
      <c r="A18" t="s">
        <v>144</v>
      </c>
      <c r="B18" s="39"/>
      <c r="C18" s="187">
        <v>22090000</v>
      </c>
      <c r="D18" s="187">
        <v>21090000</v>
      </c>
      <c r="E18" s="176">
        <v>19190000</v>
      </c>
      <c r="F18" s="178">
        <v>18790000</v>
      </c>
      <c r="G18" s="174" t="s">
        <v>31</v>
      </c>
      <c r="M18" s="149">
        <f>IFERROR(C18-[1]W13Q3FY26!C18,"OOS")</f>
        <v>3200000</v>
      </c>
      <c r="N18" s="147" t="str">
        <f>IF(M18=0,"",$A18 &amp; IF(M18&gt;0," tăng "," giảm ") &amp; TEXT(ABS(M18)/1000,"0") &amp; "K = " &amp; TEXT(C18/1000,"#.##0") &amp; "K")</f>
        <v>iPad Air M3  13" 128 GB Wifi tăng 3200K = 22090.0K</v>
      </c>
      <c r="O18" s="175">
        <f>IFERROR(D18-[1]W13Q3FY26!D18,"OOS")</f>
        <v>-900000</v>
      </c>
      <c r="P18" s="147" t="str">
        <f t="shared" si="1"/>
        <v>iPad Air M3  13" 128 GB Wifi giảm 900K = 21090.0K</v>
      </c>
      <c r="Q18" s="175">
        <f>IFERROR(E18-[1]W13Q3FY26!E18,"OOS")</f>
        <v>0</v>
      </c>
      <c r="R18" s="147" t="str">
        <f t="shared" si="2"/>
        <v/>
      </c>
      <c r="S18" s="175">
        <f>IFERROR(F18-[1]W13Q3FY26!F18,"OOS")</f>
        <v>0</v>
      </c>
      <c r="T18" s="147" t="str">
        <f>IF(S18=0,"",$A18 &amp; IF(S18&gt;0," tăng "," giảm ") &amp; TEXT(ABS(S18)/1000,"0") &amp; "K = " &amp; TEXT(F18/1000,"#.##0") &amp; "K")</f>
        <v/>
      </c>
      <c r="U18" s="175" t="str">
        <f>IFERROR(G18-[1]W13Q3FY26!G18,"OOS")</f>
        <v>OOS</v>
      </c>
      <c r="V18" s="147" t="e">
        <f t="shared" si="4"/>
        <v>#VALUE!</v>
      </c>
    </row>
    <row r="19" spans="1:22" ht="16" customHeight="1" x14ac:dyDescent="0.2">
      <c r="A19" t="s">
        <v>263</v>
      </c>
      <c r="B19" s="39"/>
      <c r="C19" s="182">
        <v>22090000</v>
      </c>
      <c r="D19" s="187">
        <v>25990000</v>
      </c>
      <c r="E19" s="205">
        <v>25490000</v>
      </c>
      <c r="F19" s="187">
        <v>26490000</v>
      </c>
      <c r="G19" s="174">
        <v>25590000</v>
      </c>
      <c r="M19" s="149">
        <f>IFERROR(C19-[1]W13Q3FY26!C19,"OOS")</f>
        <v>0</v>
      </c>
      <c r="N19" s="147"/>
      <c r="O19" s="175">
        <f>IFERROR(D19-[1]W13Q3FY26!D19,"OOS")</f>
        <v>-100000</v>
      </c>
      <c r="P19" s="147" t="str">
        <f t="shared" si="1"/>
        <v>iPad Air M4  13" 128 GB Wifi giảm 100K = 25990.0K</v>
      </c>
      <c r="Q19" s="175">
        <f>IFERROR(E19-[1]W13Q3FY26!E19,"OOS")</f>
        <v>4200000</v>
      </c>
      <c r="R19" s="147" t="str">
        <f t="shared" si="2"/>
        <v>iPad Air M4  13" 128 GB Wifi tăng 4200K = 25490.0K</v>
      </c>
      <c r="S19" s="175">
        <f>IFERROR(F19-[1]W13Q3FY26!F19,"OOS")</f>
        <v>500000</v>
      </c>
      <c r="T19" s="147"/>
      <c r="U19" s="175">
        <f>IFERROR(G19-[1]W13Q3FY26!G19,"OOS")</f>
        <v>0</v>
      </c>
      <c r="V19" s="147"/>
    </row>
    <row r="20" spans="1:22" ht="16" customHeight="1" x14ac:dyDescent="0.2">
      <c r="A20" t="s">
        <v>151</v>
      </c>
      <c r="B20" s="39"/>
      <c r="C20" s="187">
        <v>35590000</v>
      </c>
      <c r="D20" s="187">
        <v>34590000</v>
      </c>
      <c r="E20" s="198">
        <v>32490000</v>
      </c>
      <c r="F20" s="179">
        <v>35590000</v>
      </c>
      <c r="G20" s="181">
        <v>32990000</v>
      </c>
      <c r="M20" s="149">
        <f>IFERROR(C20-[1]W13Q3FY26!C20,"OOS")</f>
        <v>5600000</v>
      </c>
      <c r="N20" s="147" t="str">
        <f t="shared" ref="N20:N40" si="5">IF(M20=0,"",$A20 &amp; IF(M20&gt;0," tăng "," giảm ") &amp; TEXT(ABS(M20)/1000,"0") &amp; "K = " &amp; TEXT(C20/1000,"#.##0") &amp; "K")</f>
        <v>iPad Pro M5 11” 256GB Wifi tăng 5600K = 35590.0K</v>
      </c>
      <c r="O20" s="175">
        <f>IFERROR(D20-[1]W13Q3FY26!D20,"OOS")</f>
        <v>1100000</v>
      </c>
      <c r="P20" s="147" t="str">
        <f t="shared" si="1"/>
        <v>iPad Pro M5 11” 256GB Wifi tăng 1100K = 34590.0K</v>
      </c>
      <c r="Q20" s="175">
        <f>IFERROR(E20-[1]W13Q3FY26!E20,"OOS")</f>
        <v>4500000</v>
      </c>
      <c r="R20" s="147" t="str">
        <f t="shared" si="2"/>
        <v>iPad Pro M5 11” 256GB Wifi tăng 4500K = 32490.0K</v>
      </c>
      <c r="S20" s="175">
        <f>IFERROR(F20-[1]W13Q3FY26!F20,"OOS")</f>
        <v>1100000</v>
      </c>
      <c r="T20" s="147" t="str">
        <f t="shared" ref="T20:T40" si="6">IF(S20=0,"",$A20 &amp; IF(S20&gt;0," tăng "," giảm ") &amp; TEXT(ABS(S20)/1000,"0") &amp; "K = " &amp; TEXT(F20/1000,"#.##0") &amp; "K")</f>
        <v>iPad Pro M5 11” 256GB Wifi tăng 1100K = 35590.0K</v>
      </c>
      <c r="U20" s="175">
        <f>IFERROR(G20-[1]W13Q3FY26!G20,"OOS")</f>
        <v>-1200000</v>
      </c>
      <c r="V20" s="147" t="str">
        <f t="shared" ref="V20:V41" si="7">IF(U20=0,"",$A20 &amp; IF(U20&gt;0," tăng "," giảm ") &amp; TEXT(ABS(U20)/1000,"0") &amp; "K = " &amp; TEXT(G20/1000,"#.##0") &amp; "K")</f>
        <v>iPad Pro M5 11” 256GB Wifi giảm 1200K = 32990.0K</v>
      </c>
    </row>
    <row r="21" spans="1:22" ht="16" customHeight="1" x14ac:dyDescent="0.2">
      <c r="A21" t="s">
        <v>152</v>
      </c>
      <c r="B21" s="39"/>
      <c r="C21" s="187">
        <v>45590000</v>
      </c>
      <c r="D21" s="198">
        <v>44590000</v>
      </c>
      <c r="E21" s="198">
        <v>42990000</v>
      </c>
      <c r="F21" s="178">
        <v>44590000</v>
      </c>
      <c r="G21" s="181">
        <v>44590000</v>
      </c>
      <c r="M21" s="149">
        <f>IFERROR(C21-[1]W13Q3FY26!C21,"OOS")</f>
        <v>5600000</v>
      </c>
      <c r="N21" s="147" t="str">
        <f t="shared" si="5"/>
        <v>iPad Pro M5 13” 256GB Wifi tăng 5600K = 45590.0K</v>
      </c>
      <c r="O21" s="175">
        <f>IFERROR(D21-[1]W13Q3FY26!D21,"OOS")</f>
        <v>300000</v>
      </c>
      <c r="P21" s="147" t="str">
        <f t="shared" si="1"/>
        <v>iPad Pro M5 13” 256GB Wifi tăng 300K = 44590.0K</v>
      </c>
      <c r="Q21" s="175">
        <f>IFERROR(E21-[1]W13Q3FY26!E21,"OOS")</f>
        <v>5000000</v>
      </c>
      <c r="R21" s="147" t="str">
        <f t="shared" si="2"/>
        <v>iPad Pro M5 13” 256GB Wifi tăng 5000K = 42990.0K</v>
      </c>
      <c r="S21" s="175">
        <f>IFERROR(F21-[1]W13Q3FY26!F21,"OOS")</f>
        <v>0</v>
      </c>
      <c r="T21" s="147" t="str">
        <f t="shared" si="6"/>
        <v/>
      </c>
      <c r="U21" s="175">
        <f>IFERROR(G21-[1]W13Q3FY26!G21,"OOS")</f>
        <v>5600000</v>
      </c>
      <c r="V21" s="147" t="str">
        <f t="shared" si="7"/>
        <v>iPad Pro M5 13” 256GB Wifi tăng 5600K = 44590.0K</v>
      </c>
    </row>
    <row r="22" spans="1:22" ht="16" customHeight="1" x14ac:dyDescent="0.2">
      <c r="A22" t="s">
        <v>153</v>
      </c>
      <c r="B22" s="39"/>
      <c r="C22" s="182">
        <v>6790000</v>
      </c>
      <c r="D22" s="182">
        <v>6790000</v>
      </c>
      <c r="E22" s="198">
        <v>6190000</v>
      </c>
      <c r="F22" s="179">
        <v>6790000</v>
      </c>
      <c r="G22" s="174">
        <v>6490000</v>
      </c>
      <c r="M22" s="149">
        <f>IFERROR(C22-[1]W13Q3FY26!C22,"OOS")</f>
        <v>0</v>
      </c>
      <c r="N22" s="147" t="str">
        <f t="shared" si="5"/>
        <v/>
      </c>
      <c r="O22" s="175">
        <f>IFERROR(D22-[1]W13Q3FY26!D22,"OOS")</f>
        <v>0</v>
      </c>
      <c r="P22" s="147" t="str">
        <f t="shared" si="1"/>
        <v/>
      </c>
      <c r="Q22" s="175">
        <f>IFERROR(E22-[1]W13Q3FY26!E22,"OOS")</f>
        <v>200000</v>
      </c>
      <c r="R22" s="147" t="str">
        <f t="shared" si="2"/>
        <v>AW SE 3 (40mm GPS) tăng 200K = 6190.0K</v>
      </c>
      <c r="S22" s="175">
        <f>IFERROR(F22-[1]W13Q3FY26!F22,"OOS")</f>
        <v>200000</v>
      </c>
      <c r="T22" s="147" t="str">
        <f t="shared" si="6"/>
        <v>AW SE 3 (40mm GPS) tăng 200K = 6790.0K</v>
      </c>
      <c r="U22" s="175">
        <f>IFERROR(G22-[1]W13Q3FY26!G22,"OOS")</f>
        <v>0</v>
      </c>
      <c r="V22" s="147" t="str">
        <f t="shared" si="7"/>
        <v/>
      </c>
    </row>
    <row r="23" spans="1:22" ht="16" customHeight="1" x14ac:dyDescent="0.2">
      <c r="A23" t="s">
        <v>154</v>
      </c>
      <c r="B23" s="39"/>
      <c r="C23" s="182">
        <v>8390000</v>
      </c>
      <c r="D23" s="182">
        <v>8290000</v>
      </c>
      <c r="E23" s="188">
        <v>7790000</v>
      </c>
      <c r="F23" s="178">
        <v>7990000</v>
      </c>
      <c r="G23" s="174">
        <v>7990000</v>
      </c>
      <c r="M23" s="149">
        <f>IFERROR(C23-[1]W13Q3FY26!C23,"OOS")</f>
        <v>0</v>
      </c>
      <c r="N23" s="147" t="str">
        <f t="shared" si="5"/>
        <v/>
      </c>
      <c r="O23" s="175">
        <f>IFERROR(D23-[1]W13Q3FY26!D23,"OOS")</f>
        <v>0</v>
      </c>
      <c r="P23" s="147" t="str">
        <f t="shared" si="1"/>
        <v/>
      </c>
      <c r="Q23" s="175">
        <f>IFERROR(E23-[1]W13Q3FY26!E23,"OOS")</f>
        <v>100000</v>
      </c>
      <c r="R23" s="147" t="str">
        <f t="shared" si="2"/>
        <v>AW SE 3 (40mm LTE) tăng 100K = 7790.0K</v>
      </c>
      <c r="S23" s="175">
        <f>IFERROR(F23-[1]W13Q3FY26!F23,"OOS")</f>
        <v>0</v>
      </c>
      <c r="T23" s="147" t="str">
        <f t="shared" si="6"/>
        <v/>
      </c>
      <c r="U23" s="175">
        <f>IFERROR(G23-[1]W13Q3FY26!G23,"OOS")</f>
        <v>0</v>
      </c>
      <c r="V23" s="147" t="str">
        <f t="shared" si="7"/>
        <v/>
      </c>
    </row>
    <row r="24" spans="1:22" ht="16" customHeight="1" x14ac:dyDescent="0.2">
      <c r="A24" t="s">
        <v>155</v>
      </c>
      <c r="B24" s="39"/>
      <c r="C24" s="182">
        <v>7690000</v>
      </c>
      <c r="D24" s="182">
        <v>7690000</v>
      </c>
      <c r="E24" s="198">
        <v>6990000</v>
      </c>
      <c r="F24" s="179">
        <v>7690000</v>
      </c>
      <c r="G24" s="190">
        <v>7090000</v>
      </c>
      <c r="M24" s="149">
        <f>IFERROR(C24-[1]W13Q3FY26!C24,"OOS")</f>
        <v>0</v>
      </c>
      <c r="N24" s="147" t="str">
        <f t="shared" si="5"/>
        <v/>
      </c>
      <c r="O24" s="175">
        <f>IFERROR(D24-[1]W13Q3FY26!D24,"OOS")</f>
        <v>0</v>
      </c>
      <c r="P24" s="147" t="str">
        <f t="shared" si="1"/>
        <v/>
      </c>
      <c r="Q24" s="175">
        <f>IFERROR(E24-[1]W13Q3FY26!E24,"OOS")</f>
        <v>300000</v>
      </c>
      <c r="R24" s="147" t="str">
        <f t="shared" si="2"/>
        <v>AW SE 3 (44mm GPS) tăng 300K = 6990.0K</v>
      </c>
      <c r="S24" s="175">
        <f>IFERROR(F24-[1]W13Q3FY26!F24,"OOS")</f>
        <v>200000</v>
      </c>
      <c r="T24" s="147" t="str">
        <f t="shared" si="6"/>
        <v>AW SE 3 (44mm GPS) tăng 200K = 7690.0K</v>
      </c>
      <c r="U24" s="175">
        <f>IFERROR(G24-[1]W13Q3FY26!G24,"OOS")</f>
        <v>0</v>
      </c>
      <c r="V24" s="147" t="str">
        <f t="shared" si="7"/>
        <v/>
      </c>
    </row>
    <row r="25" spans="1:22" ht="16" customHeight="1" x14ac:dyDescent="0.2">
      <c r="A25" t="s">
        <v>156</v>
      </c>
      <c r="B25" s="39"/>
      <c r="C25" s="182">
        <v>9190000</v>
      </c>
      <c r="D25" s="182">
        <v>9190000</v>
      </c>
      <c r="E25" s="198">
        <v>8590000</v>
      </c>
      <c r="F25" s="178">
        <v>8490000</v>
      </c>
      <c r="G25" s="174">
        <v>8790000</v>
      </c>
      <c r="M25" s="149">
        <f>IFERROR(C25-[1]W13Q3FY26!C25,"OOS")</f>
        <v>0</v>
      </c>
      <c r="N25" s="147" t="str">
        <f t="shared" si="5"/>
        <v/>
      </c>
      <c r="O25" s="175">
        <f>IFERROR(D25-[1]W13Q3FY26!D25,"OOS")</f>
        <v>0</v>
      </c>
      <c r="P25" s="147" t="str">
        <f t="shared" si="1"/>
        <v/>
      </c>
      <c r="Q25" s="175">
        <f>IFERROR(E25-[1]W13Q3FY26!E25,"OOS")</f>
        <v>100000</v>
      </c>
      <c r="R25" s="147" t="str">
        <f t="shared" si="2"/>
        <v>AW SE 3 (44mm LTE) tăng 100K = 8590.0K</v>
      </c>
      <c r="S25" s="175">
        <f>IFERROR(F25-[1]W13Q3FY26!F25,"OOS")</f>
        <v>0</v>
      </c>
      <c r="T25" s="147" t="str">
        <f t="shared" si="6"/>
        <v/>
      </c>
      <c r="U25" s="175">
        <f>IFERROR(G25-[1]W13Q3FY26!G25,"OOS")</f>
        <v>0</v>
      </c>
      <c r="V25" s="147" t="str">
        <f t="shared" si="7"/>
        <v/>
      </c>
    </row>
    <row r="26" spans="1:22" ht="16" customHeight="1" x14ac:dyDescent="0.2">
      <c r="A26" t="s">
        <v>157</v>
      </c>
      <c r="B26" s="39"/>
      <c r="C26" s="182">
        <v>11190000</v>
      </c>
      <c r="D26" s="182">
        <v>11190000</v>
      </c>
      <c r="E26" s="198">
        <v>8990000</v>
      </c>
      <c r="F26" s="179">
        <v>11190000</v>
      </c>
      <c r="G26" s="174">
        <v>10990000</v>
      </c>
      <c r="M26" s="149">
        <f>IFERROR(C26-[1]W13Q3FY26!C26,"OOS")</f>
        <v>0</v>
      </c>
      <c r="N26" s="147" t="str">
        <f t="shared" si="5"/>
        <v/>
      </c>
      <c r="O26" s="175">
        <f>IFERROR(D26-[1]W13Q3FY26!D26,"OOS")</f>
        <v>0</v>
      </c>
      <c r="P26" s="147" t="str">
        <f t="shared" si="1"/>
        <v/>
      </c>
      <c r="Q26" s="175">
        <f>IFERROR(E26-[1]W13Q3FY26!E26,"OOS")</f>
        <v>100000</v>
      </c>
      <c r="R26" s="147" t="str">
        <f t="shared" si="2"/>
        <v>AW S11 (42mm GPS) tăng 100K = 8990.0K</v>
      </c>
      <c r="S26" s="175">
        <f>IFERROR(F26-[1]W13Q3FY26!F26,"OOS")</f>
        <v>200000</v>
      </c>
      <c r="T26" s="147" t="str">
        <f t="shared" si="6"/>
        <v>AW S11 (42mm GPS) tăng 200K = 11190.0K</v>
      </c>
      <c r="U26" s="175">
        <f>IFERROR(G26-[1]W13Q3FY26!G26,"OOS")</f>
        <v>0</v>
      </c>
      <c r="V26" s="147" t="str">
        <f t="shared" si="7"/>
        <v/>
      </c>
    </row>
    <row r="27" spans="1:22" ht="16" customHeight="1" x14ac:dyDescent="0.2">
      <c r="A27" t="s">
        <v>158</v>
      </c>
      <c r="B27" s="39"/>
      <c r="C27" s="182">
        <v>14090000</v>
      </c>
      <c r="D27" s="182">
        <v>14090000</v>
      </c>
      <c r="E27" s="198">
        <v>11990000</v>
      </c>
      <c r="F27" s="178">
        <v>13990000</v>
      </c>
      <c r="G27" s="174">
        <v>13990000</v>
      </c>
      <c r="M27" s="149" t="str">
        <f>IFERROR(C27-[1]W13Q3FY26!C27,"OOS")</f>
        <v>OOS</v>
      </c>
      <c r="N27" s="147" t="e">
        <f t="shared" si="5"/>
        <v>#VALUE!</v>
      </c>
      <c r="O27" s="175">
        <f>IFERROR(D27-[1]W13Q3FY26!D27,"OOS")</f>
        <v>0</v>
      </c>
      <c r="P27" s="147" t="str">
        <f t="shared" si="1"/>
        <v/>
      </c>
      <c r="Q27" s="175">
        <f>IFERROR(E27-[1]W13Q3FY26!E27,"OOS")</f>
        <v>300000</v>
      </c>
      <c r="R27" s="147" t="str">
        <f t="shared" si="2"/>
        <v>AW S11 (42mm CEL) tăng 300K = 11990.0K</v>
      </c>
      <c r="S27" s="175">
        <f>IFERROR(F27-[1]W13Q3FY26!F27,"OOS")</f>
        <v>0</v>
      </c>
      <c r="T27" s="147" t="str">
        <f t="shared" si="6"/>
        <v/>
      </c>
      <c r="U27" s="175">
        <f>IFERROR(G27-[1]W13Q3FY26!G27,"OOS")</f>
        <v>0</v>
      </c>
      <c r="V27" s="147" t="str">
        <f t="shared" si="7"/>
        <v/>
      </c>
    </row>
    <row r="28" spans="1:22" ht="16" customHeight="1" x14ac:dyDescent="0.2">
      <c r="A28" t="s">
        <v>159</v>
      </c>
      <c r="B28" s="39"/>
      <c r="C28" s="182">
        <v>11990000</v>
      </c>
      <c r="D28" s="182">
        <v>11990000</v>
      </c>
      <c r="E28" s="198">
        <v>9690000</v>
      </c>
      <c r="F28" s="179">
        <v>11990000</v>
      </c>
      <c r="G28" s="174">
        <v>11790000</v>
      </c>
      <c r="M28" s="149">
        <f>IFERROR(C28-[1]W13Q3FY26!C28,"OOS")</f>
        <v>0</v>
      </c>
      <c r="N28" s="147" t="str">
        <f t="shared" si="5"/>
        <v/>
      </c>
      <c r="O28" s="175">
        <f>IFERROR(D28-[1]W13Q3FY26!D28,"OOS")</f>
        <v>0</v>
      </c>
      <c r="P28" s="147" t="str">
        <f t="shared" si="1"/>
        <v/>
      </c>
      <c r="Q28" s="175">
        <f>IFERROR(E28-[1]W13Q3FY26!E28,"OOS")</f>
        <v>200000</v>
      </c>
      <c r="R28" s="147" t="str">
        <f t="shared" si="2"/>
        <v>AW S11 (46mm GPS) tăng 200K = 9690.0K</v>
      </c>
      <c r="S28" s="175">
        <f>IFERROR(F28-[1]W13Q3FY26!F28,"OOS")</f>
        <v>200000</v>
      </c>
      <c r="T28" s="147" t="str">
        <f t="shared" si="6"/>
        <v>AW S11 (46mm GPS) tăng 200K = 11990.0K</v>
      </c>
      <c r="U28" s="175">
        <f>IFERROR(G28-[1]W13Q3FY26!G28,"OOS")</f>
        <v>0</v>
      </c>
      <c r="V28" s="147" t="str">
        <f t="shared" si="7"/>
        <v/>
      </c>
    </row>
    <row r="29" spans="1:22" ht="16" customHeight="1" x14ac:dyDescent="0.2">
      <c r="A29" t="s">
        <v>160</v>
      </c>
      <c r="B29" s="39"/>
      <c r="C29" s="182" t="s">
        <v>31</v>
      </c>
      <c r="D29" s="182">
        <v>14990000</v>
      </c>
      <c r="E29" s="186">
        <v>12490000</v>
      </c>
      <c r="F29" s="178">
        <v>14990000</v>
      </c>
      <c r="G29" s="174">
        <v>14990000</v>
      </c>
      <c r="M29" s="149" t="str">
        <f>IFERROR(C29-[1]W13Q3FY26!C29,"OOS")</f>
        <v>OOS</v>
      </c>
      <c r="N29" s="147" t="e">
        <f t="shared" si="5"/>
        <v>#VALUE!</v>
      </c>
      <c r="O29" s="175">
        <f>IFERROR(D29-[1]W13Q3FY26!D29,"OOS")</f>
        <v>0</v>
      </c>
      <c r="P29" s="147" t="str">
        <f t="shared" si="1"/>
        <v/>
      </c>
      <c r="Q29" s="175">
        <f>IFERROR(E29-[1]W13Q3FY26!E29,"OOS")</f>
        <v>0</v>
      </c>
      <c r="R29" s="147" t="str">
        <f t="shared" si="2"/>
        <v/>
      </c>
      <c r="S29" s="175">
        <f>IFERROR(F29-[1]W13Q3FY26!F29,"OOS")</f>
        <v>0</v>
      </c>
      <c r="T29" s="147" t="str">
        <f t="shared" si="6"/>
        <v/>
      </c>
      <c r="U29" s="175">
        <f>IFERROR(G29-[1]W13Q3FY26!G29,"OOS")</f>
        <v>0</v>
      </c>
      <c r="V29" s="147" t="str">
        <f t="shared" si="7"/>
        <v/>
      </c>
    </row>
    <row r="30" spans="1:22" ht="16" customHeight="1" x14ac:dyDescent="0.2">
      <c r="A30" t="s">
        <v>161</v>
      </c>
      <c r="B30" s="39"/>
      <c r="C30" s="187">
        <v>23490000</v>
      </c>
      <c r="D30" s="182">
        <v>22990000</v>
      </c>
      <c r="E30" s="198">
        <v>19990000</v>
      </c>
      <c r="F30" s="179">
        <v>22990000</v>
      </c>
      <c r="G30" s="174">
        <v>22990000</v>
      </c>
      <c r="M30" s="149">
        <f>IFERROR(C30-[1]W13Q3FY26!C30,"OOS")</f>
        <v>500000</v>
      </c>
      <c r="N30" s="147" t="str">
        <f t="shared" si="5"/>
        <v>AW Ultra 3 (49mm) tăng 500K = 23490.0K</v>
      </c>
      <c r="O30" s="175">
        <f>IFERROR(D30-[1]W13Q3FY26!D30,"OOS")</f>
        <v>0</v>
      </c>
      <c r="P30" s="147" t="str">
        <f t="shared" si="1"/>
        <v/>
      </c>
      <c r="Q30" s="175">
        <f>IFERROR(E30-[1]W13Q3FY26!E30,"OOS")</f>
        <v>-2500000</v>
      </c>
      <c r="R30" s="147" t="str">
        <f t="shared" si="2"/>
        <v>AW Ultra 3 (49mm) giảm 2500K = 19990.0K</v>
      </c>
      <c r="S30" s="175">
        <f>IFERROR(F30-[1]W13Q3FY26!F30,"OOS")</f>
        <v>200000</v>
      </c>
      <c r="T30" s="147" t="str">
        <f t="shared" si="6"/>
        <v>AW Ultra 3 (49mm) tăng 200K = 22990.0K</v>
      </c>
      <c r="U30" s="175">
        <f>IFERROR(G30-[1]W13Q3FY26!G30,"OOS")</f>
        <v>0</v>
      </c>
      <c r="V30" s="147" t="str">
        <f t="shared" si="7"/>
        <v/>
      </c>
    </row>
    <row r="31" spans="1:22" ht="16" customHeight="1" x14ac:dyDescent="0.2">
      <c r="A31" t="s">
        <v>120</v>
      </c>
      <c r="B31" s="39"/>
      <c r="C31" s="182">
        <v>5190000</v>
      </c>
      <c r="D31" s="187">
        <v>5190000</v>
      </c>
      <c r="E31" s="176" t="s">
        <v>31</v>
      </c>
      <c r="F31" s="178">
        <v>4990000</v>
      </c>
      <c r="G31" s="174">
        <v>5590000</v>
      </c>
      <c r="M31" s="149">
        <f>IFERROR(C31-[1]W13Q3FY26!C31,"OOS")</f>
        <v>0</v>
      </c>
      <c r="N31" s="147" t="str">
        <f t="shared" si="5"/>
        <v/>
      </c>
      <c r="O31" s="175">
        <f>IFERROR(D31-[1]W13Q3FY26!D31,"OOS")</f>
        <v>200000</v>
      </c>
      <c r="P31" s="147" t="str">
        <f t="shared" si="1"/>
        <v>AirPods Pro 2 - 2023 (C-Type) tăng 200K = 5190.0K</v>
      </c>
      <c r="Q31" s="175" t="str">
        <f>IFERROR(E31-[1]W13Q3FY26!E31,"OOS")</f>
        <v>OOS</v>
      </c>
      <c r="R31" s="147" t="e">
        <f t="shared" si="2"/>
        <v>#VALUE!</v>
      </c>
      <c r="S31" s="175">
        <f>IFERROR(F31-[1]W13Q3FY26!F31,"OOS")</f>
        <v>0</v>
      </c>
      <c r="T31" s="147" t="str">
        <f t="shared" si="6"/>
        <v/>
      </c>
      <c r="U31" s="175">
        <f>IFERROR(G31-[1]W13Q3FY26!G31,"OOS")</f>
        <v>0</v>
      </c>
      <c r="V31" s="147" t="str">
        <f t="shared" si="7"/>
        <v/>
      </c>
    </row>
    <row r="32" spans="1:22" ht="15" customHeight="1" x14ac:dyDescent="0.2">
      <c r="A32" t="s">
        <v>162</v>
      </c>
      <c r="B32" s="39"/>
      <c r="C32" s="182">
        <v>4590000</v>
      </c>
      <c r="D32" s="187">
        <v>4590000</v>
      </c>
      <c r="E32" s="176">
        <v>4490000</v>
      </c>
      <c r="F32" s="178">
        <v>4590000</v>
      </c>
      <c r="G32" s="174">
        <v>4390000</v>
      </c>
      <c r="M32" s="149">
        <f>IFERROR(C32-[1]W13Q3FY26!C32,"OOS")</f>
        <v>0</v>
      </c>
      <c r="N32" s="147" t="str">
        <f t="shared" si="5"/>
        <v/>
      </c>
      <c r="O32" s="175">
        <f>IFERROR(D32-[1]W13Q3FY26!D32,"OOS")</f>
        <v>100000</v>
      </c>
      <c r="P32" s="147" t="str">
        <f t="shared" si="1"/>
        <v>AirPods 4 ANC tăng 100K = 4590.0K</v>
      </c>
      <c r="Q32" s="175">
        <f>IFERROR(E32-[1]W13Q3FY26!E32,"OOS")</f>
        <v>0</v>
      </c>
      <c r="R32" s="147" t="str">
        <f t="shared" si="2"/>
        <v/>
      </c>
      <c r="S32" s="175">
        <f>IFERROR(F32-[1]W13Q3FY26!F32,"OOS")</f>
        <v>0</v>
      </c>
      <c r="T32" s="147" t="str">
        <f t="shared" si="6"/>
        <v/>
      </c>
      <c r="U32" s="175">
        <f>IFERROR(G32-[1]W13Q3FY26!G32,"OOS")</f>
        <v>0</v>
      </c>
      <c r="V32" s="147" t="str">
        <f t="shared" si="7"/>
        <v/>
      </c>
    </row>
    <row r="33" spans="1:22" ht="15" customHeight="1" x14ac:dyDescent="0.2">
      <c r="A33" t="s">
        <v>163</v>
      </c>
      <c r="B33" s="39"/>
      <c r="C33" s="182">
        <v>3490000</v>
      </c>
      <c r="D33" s="182">
        <v>3490000</v>
      </c>
      <c r="E33" s="176">
        <v>3390000</v>
      </c>
      <c r="F33" s="178">
        <v>3490000</v>
      </c>
      <c r="G33" s="174">
        <v>2990000</v>
      </c>
      <c r="M33" s="149">
        <f>IFERROR(C33-[1]W13Q3FY26!C33,"OOS")</f>
        <v>0</v>
      </c>
      <c r="N33" s="147" t="str">
        <f t="shared" si="5"/>
        <v/>
      </c>
      <c r="O33" s="175">
        <f>IFERROR(D33-[1]W13Q3FY26!D33,"OOS")</f>
        <v>0</v>
      </c>
      <c r="P33" s="147" t="str">
        <f t="shared" si="1"/>
        <v/>
      </c>
      <c r="Q33" s="175">
        <f>IFERROR(E33-[1]W13Q3FY26!E33,"OOS")</f>
        <v>0</v>
      </c>
      <c r="R33" s="147" t="str">
        <f t="shared" si="2"/>
        <v/>
      </c>
      <c r="S33" s="175">
        <f>IFERROR(F33-[1]W13Q3FY26!F33,"OOS")</f>
        <v>0</v>
      </c>
      <c r="T33" s="147" t="str">
        <f t="shared" si="6"/>
        <v/>
      </c>
      <c r="U33" s="175">
        <f>IFERROR(G33-[1]W13Q3FY26!G33,"OOS")</f>
        <v>0</v>
      </c>
      <c r="V33" s="147" t="str">
        <f t="shared" si="7"/>
        <v/>
      </c>
    </row>
    <row r="34" spans="1:22" ht="15" customHeight="1" x14ac:dyDescent="0.2">
      <c r="A34" t="s">
        <v>164</v>
      </c>
      <c r="B34" s="39"/>
      <c r="C34" s="182">
        <v>6590000</v>
      </c>
      <c r="D34" s="187">
        <v>6590000</v>
      </c>
      <c r="E34" s="172">
        <v>6190000</v>
      </c>
      <c r="F34" s="178">
        <v>6590000</v>
      </c>
      <c r="G34" s="174">
        <v>5990000</v>
      </c>
      <c r="M34" s="149">
        <f>IFERROR(C34-[1]W13Q3FY26!C34,"OOS")</f>
        <v>0</v>
      </c>
      <c r="N34" s="147" t="str">
        <f t="shared" si="5"/>
        <v/>
      </c>
      <c r="O34" s="175">
        <f>IFERROR(D34-[1]W13Q3FY26!D34,"OOS")</f>
        <v>100000</v>
      </c>
      <c r="P34" s="147" t="str">
        <f t="shared" si="1"/>
        <v>AirPods Pro 3 tăng 100K = 6590.0K</v>
      </c>
      <c r="Q34" s="175">
        <f>IFERROR(E34-[1]W13Q3FY26!E34,"OOS")</f>
        <v>0</v>
      </c>
      <c r="R34" s="147" t="str">
        <f t="shared" si="2"/>
        <v/>
      </c>
      <c r="S34" s="175">
        <f>IFERROR(F34-[1]W13Q3FY26!F34,"OOS")</f>
        <v>0</v>
      </c>
      <c r="T34" s="147" t="str">
        <f t="shared" si="6"/>
        <v/>
      </c>
      <c r="U34" s="175">
        <f>IFERROR(G34-[1]W13Q3FY26!G34,"OOS")</f>
        <v>0</v>
      </c>
      <c r="V34" s="147" t="str">
        <f t="shared" si="7"/>
        <v/>
      </c>
    </row>
    <row r="35" spans="1:22" ht="15" customHeight="1" x14ac:dyDescent="0.2">
      <c r="A35" t="s">
        <v>259</v>
      </c>
      <c r="B35" s="39"/>
      <c r="C35" s="187">
        <v>35490000</v>
      </c>
      <c r="D35" s="182">
        <v>35490000</v>
      </c>
      <c r="E35" s="174"/>
      <c r="F35" s="181">
        <v>35990000</v>
      </c>
      <c r="G35" s="181">
        <v>34990000</v>
      </c>
      <c r="M35" s="149">
        <f>IFERROR(C35-[1]W13Q3FY26!C35,"OOS")</f>
        <v>6000000</v>
      </c>
      <c r="N35" s="147" t="str">
        <f t="shared" si="5"/>
        <v>MacBook Air 13" M5 16/512GB tăng 6000K = 35490.0K</v>
      </c>
      <c r="O35" s="175">
        <f>IFERROR(D35-[1]W13Q3FY26!D35,"OOS")</f>
        <v>0</v>
      </c>
      <c r="P35" s="147" t="str">
        <f t="shared" si="1"/>
        <v/>
      </c>
      <c r="Q35" s="175" t="str">
        <f>IFERROR(E35-[1]W13Q3FY26!E35,"OOS")</f>
        <v>OOS</v>
      </c>
      <c r="R35" s="147" t="e">
        <f t="shared" si="2"/>
        <v>#VALUE!</v>
      </c>
      <c r="S35" s="175">
        <f>IFERROR(F35-[1]W13Q3FY26!F35,"OOS")</f>
        <v>500000</v>
      </c>
      <c r="T35" s="147" t="str">
        <f t="shared" si="6"/>
        <v>MacBook Air 13" M5 16/512GB tăng 500K = 35990.0K</v>
      </c>
      <c r="U35" s="175">
        <f>IFERROR(G35-[1]W13Q3FY26!G35,"OOS")</f>
        <v>-200000</v>
      </c>
      <c r="V35" s="147" t="str">
        <f t="shared" si="7"/>
        <v>MacBook Air 13" M5 16/512GB giảm 200K = 34990.0K</v>
      </c>
    </row>
    <row r="36" spans="1:22" ht="16" customHeight="1" x14ac:dyDescent="0.2">
      <c r="A36" t="s">
        <v>260</v>
      </c>
      <c r="B36" s="39"/>
      <c r="C36" s="187">
        <v>18990000</v>
      </c>
      <c r="D36" s="182">
        <v>18990000</v>
      </c>
      <c r="E36" s="174"/>
      <c r="F36" s="174">
        <v>19490000</v>
      </c>
      <c r="G36" s="181">
        <v>18990000</v>
      </c>
      <c r="M36" s="149">
        <f>IFERROR(C36-[1]W13Q3FY26!C36,"OOS")</f>
        <v>2500000</v>
      </c>
      <c r="N36" s="147" t="str">
        <f t="shared" si="5"/>
        <v>MacBook NEO A18 Pro ( 8/256GB) tăng 2500K = 18990.0K</v>
      </c>
      <c r="O36" s="175">
        <f>IFERROR(D36-[1]W13Q3FY26!D36,"OOS")</f>
        <v>0</v>
      </c>
      <c r="P36" s="147" t="str">
        <f t="shared" si="1"/>
        <v/>
      </c>
      <c r="Q36" s="175" t="str">
        <f>IFERROR(E36-[1]W13Q3FY26!E36,"OOS")</f>
        <v>OOS</v>
      </c>
      <c r="R36" s="147" t="e">
        <f t="shared" si="2"/>
        <v>#VALUE!</v>
      </c>
      <c r="S36" s="175">
        <f>IFERROR(F36-[1]W13Q3FY26!F36,"OOS")</f>
        <v>0</v>
      </c>
      <c r="T36" s="147" t="str">
        <f t="shared" si="6"/>
        <v/>
      </c>
      <c r="U36" s="175">
        <f>IFERROR(G36-[1]W13Q3FY26!G36,"OOS")</f>
        <v>-300000</v>
      </c>
      <c r="V36" s="147" t="str">
        <f t="shared" si="7"/>
        <v>MacBook NEO A18 Pro ( 8/256GB) giảm 300K = 18990.0K</v>
      </c>
    </row>
    <row r="37" spans="1:22" ht="16" customHeight="1" x14ac:dyDescent="0.2">
      <c r="A37" t="s">
        <v>166</v>
      </c>
      <c r="B37" s="39"/>
      <c r="C37" s="182">
        <v>25890000</v>
      </c>
      <c r="D37" s="182" t="s">
        <v>31</v>
      </c>
      <c r="E37" s="174"/>
      <c r="F37" s="178">
        <v>25890000</v>
      </c>
      <c r="G37" s="174">
        <v>24590000</v>
      </c>
      <c r="M37" s="149">
        <f>IFERROR(C37-[1]W13Q3FY26!C37,"OOS")</f>
        <v>0</v>
      </c>
      <c r="N37" s="147" t="str">
        <f t="shared" si="5"/>
        <v/>
      </c>
      <c r="O37" s="175" t="str">
        <f>IFERROR(D37-[1]W13Q3FY26!D37,"OOS")</f>
        <v>OOS</v>
      </c>
      <c r="P37" s="147" t="e">
        <f t="shared" si="1"/>
        <v>#VALUE!</v>
      </c>
      <c r="Q37" s="175" t="str">
        <f>IFERROR(E37-[1]W13Q3FY26!E37,"OOS")</f>
        <v>OOS</v>
      </c>
      <c r="R37" s="147" t="e">
        <f t="shared" si="2"/>
        <v>#VALUE!</v>
      </c>
      <c r="S37" s="175">
        <f>IFERROR(F37-[1]W13Q3FY26!F37,"OOS")</f>
        <v>0</v>
      </c>
      <c r="T37" s="147" t="str">
        <f t="shared" si="6"/>
        <v/>
      </c>
      <c r="U37" s="175">
        <f>IFERROR(G37-[1]W13Q3FY26!G37,"OOS")</f>
        <v>0</v>
      </c>
      <c r="V37" s="147" t="str">
        <f t="shared" si="7"/>
        <v/>
      </c>
    </row>
    <row r="38" spans="1:22" ht="16" customHeight="1" x14ac:dyDescent="0.2">
      <c r="A38" t="s">
        <v>267</v>
      </c>
      <c r="B38" s="39"/>
      <c r="C38" s="187">
        <v>41490000</v>
      </c>
      <c r="D38" s="187">
        <v>41490000</v>
      </c>
      <c r="E38" s="174"/>
      <c r="F38" s="178">
        <v>41490000</v>
      </c>
      <c r="G38" s="174">
        <v>41190000</v>
      </c>
      <c r="M38" s="149">
        <f>IFERROR(C38-[1]W13Q3FY26!C38,"OOS")</f>
        <v>7000000</v>
      </c>
      <c r="N38" s="147" t="str">
        <f t="shared" si="5"/>
        <v>MacBook Air 15" M5 16/512GB tăng 7000K = 41490.0K</v>
      </c>
      <c r="O38" s="175">
        <f>IFERROR(D38-[1]W13Q3FY26!D38,"OOS")</f>
        <v>1000000</v>
      </c>
      <c r="P38" s="147" t="str">
        <f t="shared" si="1"/>
        <v>MacBook Air 15" M5 16/512GB tăng 1000K = 41490.0K</v>
      </c>
      <c r="Q38" s="175" t="str">
        <f>IFERROR(E38-[1]W13Q3FY26!E38,"OOS")</f>
        <v>OOS</v>
      </c>
      <c r="R38" s="147" t="e">
        <f t="shared" si="2"/>
        <v>#VALUE!</v>
      </c>
      <c r="S38" s="175">
        <f>IFERROR(F38-[1]W13Q3FY26!F38,"OOS")</f>
        <v>0</v>
      </c>
      <c r="T38" s="147" t="str">
        <f t="shared" si="6"/>
        <v/>
      </c>
      <c r="U38" s="175">
        <f>IFERROR(G38-[1]W13Q3FY26!G38,"OOS")</f>
        <v>0</v>
      </c>
      <c r="V38" s="147" t="str">
        <f t="shared" si="7"/>
        <v/>
      </c>
    </row>
    <row r="39" spans="1:22" ht="16" customHeight="1" x14ac:dyDescent="0.2">
      <c r="A39" t="s">
        <v>169</v>
      </c>
      <c r="B39" s="39"/>
      <c r="C39" s="182">
        <v>45190000</v>
      </c>
      <c r="D39" s="187">
        <v>53990000</v>
      </c>
      <c r="E39" s="174"/>
      <c r="F39" s="178">
        <v>49990000</v>
      </c>
      <c r="G39" s="174">
        <v>49990000</v>
      </c>
      <c r="M39" s="149">
        <f>IFERROR(C39-[1]W13Q3FY26!C39,"OOS")</f>
        <v>3700000</v>
      </c>
      <c r="N39" s="147" t="str">
        <f t="shared" si="5"/>
        <v>MacBook Pro 14" M5 16/512GB tăng 3700K = 45190.0K</v>
      </c>
      <c r="O39" s="175">
        <f>IFERROR(D39-[1]W13Q3FY26!D39,"OOS")</f>
        <v>1900000</v>
      </c>
      <c r="P39" s="147" t="str">
        <f t="shared" si="1"/>
        <v>MacBook Pro 14" M5 16/512GB tăng 1900K = 53990.0K</v>
      </c>
      <c r="Q39" s="175" t="str">
        <f>IFERROR(E39-[1]W13Q3FY26!E39,"OOS")</f>
        <v>OOS</v>
      </c>
      <c r="R39" s="147" t="e">
        <f t="shared" si="2"/>
        <v>#VALUE!</v>
      </c>
      <c r="S39" s="175">
        <f>IFERROR(F39-[1]W13Q3FY26!F39,"OOS")</f>
        <v>0</v>
      </c>
      <c r="T39" s="147" t="str">
        <f t="shared" si="6"/>
        <v/>
      </c>
      <c r="U39" s="175">
        <f>IFERROR(G39-[1]W13Q3FY26!G39,"OOS")</f>
        <v>0</v>
      </c>
      <c r="V39" s="147" t="str">
        <f t="shared" si="7"/>
        <v/>
      </c>
    </row>
    <row r="40" spans="1:22" ht="16" customHeight="1" x14ac:dyDescent="0.2">
      <c r="A40" t="s">
        <v>265</v>
      </c>
      <c r="B40" s="39"/>
      <c r="C40" s="182">
        <v>81490000</v>
      </c>
      <c r="D40" s="187">
        <v>80990000</v>
      </c>
      <c r="E40" s="174"/>
      <c r="F40" s="178">
        <v>80990000</v>
      </c>
      <c r="G40" s="174">
        <v>72990000</v>
      </c>
      <c r="M40" s="149" t="str">
        <f>IFERROR(C40-[1]W13Q3FY26!C40,"OOS")</f>
        <v>OOS</v>
      </c>
      <c r="N40" s="147" t="e">
        <f t="shared" si="5"/>
        <v>#VALUE!</v>
      </c>
      <c r="O40" s="175">
        <f>IFERROR(D40-[1]W13Q3FY26!D40,"OOS")</f>
        <v>1000000</v>
      </c>
      <c r="P40" s="147" t="str">
        <f t="shared" si="1"/>
        <v>MacBook Pro 16" M5 Pro 24/1TB tăng 1000K = 80990.0K</v>
      </c>
      <c r="Q40" s="175" t="str">
        <f>IFERROR(E40-[1]W13Q3FY26!E40,"OOS")</f>
        <v>OOS</v>
      </c>
      <c r="R40" s="147" t="e">
        <f t="shared" si="2"/>
        <v>#VALUE!</v>
      </c>
      <c r="S40" s="175">
        <f>IFERROR(F40-[1]W13Q3FY26!F40,"OOS")</f>
        <v>0</v>
      </c>
      <c r="T40" s="147" t="str">
        <f t="shared" si="6"/>
        <v/>
      </c>
      <c r="U40" s="175">
        <f>IFERROR(G40-[1]W13Q3FY26!G40,"OOS")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737D-A238-EF4B-84CB-DB9EA8ACAE85}">
  <dimension ref="A1:V151"/>
  <sheetViews>
    <sheetView topLeftCell="A31" zoomScale="115" workbookViewId="0">
      <selection activeCell="E20" sqref="E20"/>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0">
        <v>17490000</v>
      </c>
      <c r="E2" s="172">
        <v>17290000</v>
      </c>
      <c r="F2" s="195">
        <v>17390000</v>
      </c>
      <c r="G2" s="174">
        <v>17290000</v>
      </c>
      <c r="M2" s="149">
        <f>IFERROR(C2-W1Q4FY26!C2,"OOS")</f>
        <v>0</v>
      </c>
      <c r="N2" s="147" t="str">
        <f t="shared" ref="N2:N16" si="0">IF(M2=0,"",$A2 &amp; IF(M2&gt;0," tăng "," giảm ") &amp; TEXT(ABS(M2)/1000,"0") &amp; "K = " &amp; TEXT(C2/1000,"#.##0") &amp; "K")</f>
        <v/>
      </c>
      <c r="O2" s="175">
        <f>IFERROR(D2-[1]W1Q4FY26!D2,"OOS")</f>
        <v>100000</v>
      </c>
      <c r="P2" s="147" t="str">
        <f t="shared" ref="P2:P40" si="1">IF(O2=0,"",$A2 &amp; IF(O2&gt;0," tăng "," giảm ") &amp; TEXT(ABS(O2)/1000,"0") &amp; "K = " &amp; TEXT(D2/1000,"#.##0") &amp; "K")</f>
        <v>iPhone 17e 256GB tăng 100K = 17490.0K</v>
      </c>
      <c r="Q2" s="175">
        <f>IFERROR(E2-[1]W1Q4FY26!E2,"OOS")</f>
        <v>0</v>
      </c>
      <c r="R2" s="147" t="str">
        <f t="shared" ref="R2:R40" si="2">IF(Q2=0,"",$A2 &amp; IF(Q2&gt;0," tăng "," giảm ") &amp; TEXT(ABS(Q2)/1000,"0") &amp; "K = " &amp; TEXT(E2/1000,"#.##0") &amp; "K")</f>
        <v/>
      </c>
      <c r="S2" s="175">
        <f>IFERROR(F2-[1]W1Q4FY26!F2,"OOS")</f>
        <v>0</v>
      </c>
      <c r="T2" s="147" t="str">
        <f t="shared" ref="T2:T16" si="3">IF(S2=0,"",$A2 &amp; IF(S2&gt;0," tăng "," giảm ") &amp; TEXT(ABS(S2)/1000,"0") &amp; "K = " &amp; TEXT(F2/1000,"#.##0") &amp; "K")</f>
        <v/>
      </c>
      <c r="U2" s="175">
        <f>IFERROR(G2-[1]W1Q4FY26!G2,"OOS")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96">
        <v>23990000</v>
      </c>
      <c r="G3" s="181">
        <v>23490000</v>
      </c>
      <c r="M3" s="149">
        <f>IFERROR(C3-W1Q4FY26!C3,"OOS")</f>
        <v>0</v>
      </c>
      <c r="N3" s="147" t="str">
        <f t="shared" si="0"/>
        <v/>
      </c>
      <c r="O3" s="175">
        <f>IFERROR(D3-[1]W1Q4FY26!D3,"OOS")</f>
        <v>0</v>
      </c>
      <c r="P3" s="147" t="str">
        <f t="shared" si="1"/>
        <v/>
      </c>
      <c r="Q3" s="175">
        <f>IFERROR(E3-[1]W1Q4FY26!E3,"OOS")</f>
        <v>0</v>
      </c>
      <c r="R3" s="147" t="str">
        <f t="shared" si="2"/>
        <v/>
      </c>
      <c r="S3" s="175" t="str">
        <f>IFERROR(F3-[1]W1Q4FY26!F3,"OOS")</f>
        <v>OOS</v>
      </c>
      <c r="T3" s="147" t="e">
        <f t="shared" si="3"/>
        <v>#VALUE!</v>
      </c>
      <c r="U3" s="175">
        <f>IFERROR(G3-[1]W1Q4FY26!G3,"OOS")</f>
        <v>-300000</v>
      </c>
      <c r="V3" s="147" t="str">
        <f t="shared" si="4"/>
        <v>iPhone 17  256GB giảm 300K = 23490.0K</v>
      </c>
    </row>
    <row r="4" spans="1:22" ht="16" customHeight="1" x14ac:dyDescent="0.2">
      <c r="A4" t="s">
        <v>130</v>
      </c>
      <c r="B4" s="169"/>
      <c r="C4" s="171">
        <v>22990000</v>
      </c>
      <c r="D4" s="171">
        <v>22990000</v>
      </c>
      <c r="E4" s="176">
        <v>23690000</v>
      </c>
      <c r="F4" s="178">
        <v>22890000</v>
      </c>
      <c r="G4" s="174">
        <v>22890000</v>
      </c>
      <c r="M4" s="149">
        <f>IFERROR(C4-W1Q4FY26!C4,"OOS")</f>
        <v>0</v>
      </c>
      <c r="N4" s="147" t="str">
        <f t="shared" si="0"/>
        <v/>
      </c>
      <c r="O4" s="175">
        <f>IFERROR(D4-[1]W1Q4FY26!D4,"OOS")</f>
        <v>0</v>
      </c>
      <c r="P4" s="147" t="str">
        <f t="shared" si="1"/>
        <v/>
      </c>
      <c r="Q4" s="175">
        <f>IFERROR(E4-[1]W1Q4FY26!E4,"OOS")</f>
        <v>0</v>
      </c>
      <c r="R4" s="147" t="str">
        <f t="shared" si="2"/>
        <v/>
      </c>
      <c r="S4" s="175">
        <f>IFERROR(F4-[1]W1Q4FY26!F4,"OOS")</f>
        <v>0</v>
      </c>
      <c r="T4" s="147" t="str">
        <f t="shared" si="3"/>
        <v/>
      </c>
      <c r="U4" s="175">
        <f>IFERROR(G4-[1]W1Q4FY26!G4,"OOS")</f>
        <v>0</v>
      </c>
      <c r="V4" s="147" t="str">
        <f t="shared" si="4"/>
        <v/>
      </c>
    </row>
    <row r="5" spans="1:22" ht="16" customHeight="1" x14ac:dyDescent="0.2">
      <c r="A5" t="s">
        <v>131</v>
      </c>
      <c r="B5" s="169"/>
      <c r="C5" s="171">
        <v>33990000</v>
      </c>
      <c r="D5" s="170">
        <v>33890000</v>
      </c>
      <c r="E5" s="176">
        <v>33190000</v>
      </c>
      <c r="F5" s="178">
        <v>33890000</v>
      </c>
      <c r="G5" s="181">
        <v>33490000</v>
      </c>
      <c r="M5" s="149">
        <f>IFERROR(C5-W1Q4FY26!C5,"OOS")</f>
        <v>0</v>
      </c>
      <c r="N5" s="147" t="str">
        <f t="shared" si="0"/>
        <v/>
      </c>
      <c r="O5" s="175">
        <f>IFERROR(D5-[1]W1Q4FY26!D5,"OOS")</f>
        <v>-100000</v>
      </c>
      <c r="P5" s="147" t="str">
        <f t="shared" si="1"/>
        <v>iPhone 17 Pro 256GB giảm 100K = 33890.0K</v>
      </c>
      <c r="Q5" s="175">
        <f>IFERROR(E5-[1]W1Q4FY26!E5,"OOS")</f>
        <v>0</v>
      </c>
      <c r="R5" s="147" t="str">
        <f t="shared" si="2"/>
        <v/>
      </c>
      <c r="S5" s="175">
        <f>IFERROR(F5-[1]W1Q4FY26!F5,"OOS")</f>
        <v>0</v>
      </c>
      <c r="T5" s="147" t="str">
        <f t="shared" si="3"/>
        <v/>
      </c>
      <c r="U5" s="175">
        <f>IFERROR(G5-[1]W1Q4FY26!G5,"OOS")</f>
        <v>-100000</v>
      </c>
      <c r="V5" s="147" t="str">
        <f t="shared" si="4"/>
        <v>iPhone 17 Pro 256GB giảm 100K = 33490.0K</v>
      </c>
    </row>
    <row r="6" spans="1:22" ht="16" customHeight="1" x14ac:dyDescent="0.2">
      <c r="A6" t="s">
        <v>132</v>
      </c>
      <c r="B6" s="169"/>
      <c r="C6" s="171">
        <v>35990000</v>
      </c>
      <c r="D6" s="171">
        <v>35990000</v>
      </c>
      <c r="E6" s="172">
        <v>35990000</v>
      </c>
      <c r="F6" s="178">
        <v>35990000</v>
      </c>
      <c r="G6" s="181">
        <v>35590000</v>
      </c>
      <c r="M6" s="149">
        <f>IFERROR(C6-W1Q4FY26!C6,"OOS")</f>
        <v>0</v>
      </c>
      <c r="N6" s="147" t="str">
        <f t="shared" si="0"/>
        <v/>
      </c>
      <c r="O6" s="175">
        <f>IFERROR(D6-[1]W1Q4FY26!D6,"OOS")</f>
        <v>0</v>
      </c>
      <c r="P6" s="147" t="str">
        <f t="shared" si="1"/>
        <v/>
      </c>
      <c r="Q6" s="175">
        <f>IFERROR(E6-[1]W1Q4FY26!E6,"OOS")</f>
        <v>0</v>
      </c>
      <c r="R6" s="147" t="str">
        <f t="shared" si="2"/>
        <v/>
      </c>
      <c r="S6" s="175">
        <f>IFERROR(F6-[1]W1Q4FY26!F6,"OOS")</f>
        <v>0</v>
      </c>
      <c r="T6" s="147" t="str">
        <f t="shared" si="3"/>
        <v/>
      </c>
      <c r="U6" s="175">
        <f>IFERROR(G6-[1]W1Q4FY26!G6,"OOS")</f>
        <v>-200000</v>
      </c>
      <c r="V6" s="147" t="str">
        <f t="shared" si="4"/>
        <v>iPhone 17 Pro Max 256GB giảm 200K = 35590.0K</v>
      </c>
    </row>
    <row r="7" spans="1:22" ht="16" customHeight="1" x14ac:dyDescent="0.2">
      <c r="A7" t="s">
        <v>133</v>
      </c>
      <c r="B7" s="169"/>
      <c r="C7" s="171" t="s">
        <v>31</v>
      </c>
      <c r="D7" s="182">
        <v>14990000</v>
      </c>
      <c r="E7" s="172">
        <v>13490000</v>
      </c>
      <c r="F7" s="197">
        <v>13690000</v>
      </c>
      <c r="G7" s="174">
        <v>15190000</v>
      </c>
      <c r="M7" s="149" t="str">
        <f>IFERROR(C7-W1Q4FY26!C7,"OOS")</f>
        <v>OOS</v>
      </c>
      <c r="N7" s="147" t="e">
        <f t="shared" si="0"/>
        <v>#VALUE!</v>
      </c>
      <c r="O7" s="175">
        <f>IFERROR(D7-[1]W1Q4FY26!D7,"OOS")</f>
        <v>0</v>
      </c>
      <c r="P7" s="147" t="str">
        <f t="shared" si="1"/>
        <v/>
      </c>
      <c r="Q7" s="175">
        <f>IFERROR(E7-[1]W1Q4FY26!E7,"OOS")</f>
        <v>0</v>
      </c>
      <c r="R7" s="147" t="str">
        <f t="shared" si="2"/>
        <v/>
      </c>
      <c r="S7" s="175">
        <f>IFERROR(F7-[1]W1Q4FY26!F7,"OOS")</f>
        <v>0</v>
      </c>
      <c r="T7" s="147" t="str">
        <f t="shared" si="3"/>
        <v/>
      </c>
      <c r="U7" s="175">
        <f>IFERROR(G7-[1]W1Q4FY26!G7,"OOS")</f>
        <v>0</v>
      </c>
      <c r="V7" s="147" t="str">
        <f t="shared" si="4"/>
        <v/>
      </c>
    </row>
    <row r="8" spans="1:22" ht="16" customHeight="1" x14ac:dyDescent="0.2">
      <c r="A8" t="s">
        <v>246</v>
      </c>
      <c r="B8" s="184"/>
      <c r="C8" s="185">
        <v>20990000</v>
      </c>
      <c r="D8" s="185">
        <v>20990000</v>
      </c>
      <c r="E8" s="186">
        <v>20490000</v>
      </c>
      <c r="F8" s="178">
        <v>20990000</v>
      </c>
      <c r="G8" s="174">
        <v>20490000</v>
      </c>
      <c r="M8" s="149">
        <f>IFERROR(C8-W1Q4FY26!C8,"OOS")</f>
        <v>0</v>
      </c>
      <c r="N8" s="147" t="str">
        <f t="shared" si="0"/>
        <v/>
      </c>
      <c r="O8" s="175">
        <f>IFERROR(D8-[1]W1Q4FY26!D8,"OOS")</f>
        <v>0</v>
      </c>
      <c r="P8" s="147" t="str">
        <f t="shared" si="1"/>
        <v/>
      </c>
      <c r="Q8" s="175">
        <f>IFERROR(E8-[1]W1Q4FY26!E8,"OOS")</f>
        <v>0</v>
      </c>
      <c r="R8" s="147" t="str">
        <f t="shared" si="2"/>
        <v/>
      </c>
      <c r="S8" s="175">
        <f>IFERROR(F8-[1]W1Q4FY26!F8,"OOS")</f>
        <v>0</v>
      </c>
      <c r="T8" s="147" t="str">
        <f t="shared" si="3"/>
        <v/>
      </c>
      <c r="U8" s="175">
        <f>IFERROR(G8-[1]W1Q4FY26!G8,"OOS")</f>
        <v>0</v>
      </c>
      <c r="V8" s="147" t="str">
        <f t="shared" si="4"/>
        <v/>
      </c>
    </row>
    <row r="9" spans="1:22" ht="16" customHeight="1" x14ac:dyDescent="0.2">
      <c r="A9" t="s">
        <v>135</v>
      </c>
      <c r="B9" s="39"/>
      <c r="C9" s="182">
        <v>23990000</v>
      </c>
      <c r="D9" s="182">
        <v>23990000</v>
      </c>
      <c r="E9" s="186">
        <v>24190000</v>
      </c>
      <c r="F9" s="179">
        <v>24490000</v>
      </c>
      <c r="G9" s="174">
        <v>23990000</v>
      </c>
      <c r="M9" s="149">
        <f>IFERROR(C9-W1Q4FY26!C9,"OOS")</f>
        <v>0</v>
      </c>
      <c r="N9" s="147" t="str">
        <f t="shared" si="0"/>
        <v/>
      </c>
      <c r="O9" s="175">
        <f>IFERROR(D9-[1]W1Q4FY26!D9,"OOS")</f>
        <v>0</v>
      </c>
      <c r="P9" s="147" t="str">
        <f t="shared" si="1"/>
        <v/>
      </c>
      <c r="Q9" s="175">
        <f>IFERROR(E9-[1]W1Q4FY26!E9,"OOS")</f>
        <v>0</v>
      </c>
      <c r="R9" s="147" t="str">
        <f t="shared" si="2"/>
        <v/>
      </c>
      <c r="S9" s="175" t="str">
        <f>IFERROR(F9-[1]W1Q4FY26!F9,"OOS")</f>
        <v>OOS</v>
      </c>
      <c r="T9" s="147" t="e">
        <f t="shared" si="3"/>
        <v>#VALUE!</v>
      </c>
      <c r="U9" s="175">
        <f>IFERROR(G9-[1]W1Q4FY26!G9,"OOS")</f>
        <v>0</v>
      </c>
      <c r="V9" s="147" t="str">
        <f t="shared" si="4"/>
        <v/>
      </c>
    </row>
    <row r="10" spans="1:22" ht="16" customHeight="1" x14ac:dyDescent="0.2">
      <c r="A10" t="s">
        <v>102</v>
      </c>
      <c r="B10" s="39"/>
      <c r="C10" s="182">
        <v>17990000</v>
      </c>
      <c r="D10" s="182">
        <v>17990000</v>
      </c>
      <c r="E10" s="188">
        <v>17790000</v>
      </c>
      <c r="F10" s="178">
        <v>17990000</v>
      </c>
      <c r="G10" s="174">
        <v>17390000</v>
      </c>
      <c r="M10" s="149">
        <f>IFERROR(C10-W1Q4FY26!C10,"OOS")</f>
        <v>0</v>
      </c>
      <c r="N10" s="147" t="str">
        <f t="shared" si="0"/>
        <v/>
      </c>
      <c r="O10" s="175">
        <f>IFERROR(D10-[1]W1Q4FY26!D10,"OOS")</f>
        <v>0</v>
      </c>
      <c r="P10" s="147" t="str">
        <f t="shared" si="1"/>
        <v/>
      </c>
      <c r="Q10" s="175">
        <f>IFERROR(E10-[1]W1Q4FY26!E10,"OOS")</f>
        <v>200000</v>
      </c>
      <c r="R10" s="147" t="str">
        <f t="shared" si="2"/>
        <v>iPhone 15  128GB tăng 200K = 17790.0K</v>
      </c>
      <c r="S10" s="175">
        <f>IFERROR(F10-[1]W1Q4FY26!F10,"OOS")</f>
        <v>0</v>
      </c>
      <c r="T10" s="147" t="str">
        <f t="shared" si="3"/>
        <v/>
      </c>
      <c r="U10" s="175">
        <f>IFERROR(G10-[1]W1Q4FY26!G10,"OOS")</f>
        <v>0</v>
      </c>
      <c r="V10" s="147" t="str">
        <f t="shared" si="4"/>
        <v/>
      </c>
    </row>
    <row r="11" spans="1:22" ht="16" customHeight="1" x14ac:dyDescent="0.2">
      <c r="A11" t="s">
        <v>103</v>
      </c>
      <c r="B11" s="39"/>
      <c r="C11" s="187">
        <v>19990000</v>
      </c>
      <c r="D11" s="182" t="s">
        <v>31</v>
      </c>
      <c r="E11" s="176" t="s">
        <v>31</v>
      </c>
      <c r="F11" s="174" t="s">
        <v>31</v>
      </c>
      <c r="G11" s="174" t="s">
        <v>31</v>
      </c>
      <c r="M11" s="149">
        <f>IFERROR(C11-W1Q4FY26!C11,"OOS")</f>
        <v>2000000</v>
      </c>
      <c r="N11" s="147" t="str">
        <f t="shared" si="0"/>
        <v>iPhone 15  Plus 128GB tăng 2000K = 19.990K</v>
      </c>
      <c r="O11" s="175" t="str">
        <f>IFERROR(D11-[1]W1Q4FY26!D11,"OOS")</f>
        <v>OOS</v>
      </c>
      <c r="P11" s="147" t="e">
        <f t="shared" si="1"/>
        <v>#VALUE!</v>
      </c>
      <c r="Q11" s="175" t="str">
        <f>IFERROR(E11-[1]W1Q4FY26!E11,"OOS")</f>
        <v>OOS</v>
      </c>
      <c r="R11" s="147" t="e">
        <f t="shared" si="2"/>
        <v>#VALUE!</v>
      </c>
      <c r="S11" s="175" t="str">
        <f>IFERROR(F11-[1]W1Q4FY26!F11,"OOS")</f>
        <v>OOS</v>
      </c>
      <c r="T11" s="147" t="e">
        <f t="shared" si="3"/>
        <v>#VALUE!</v>
      </c>
      <c r="U11" s="175" t="str">
        <f>IFERROR(G11-[1]W1Q4FY26!G11,"OOS")</f>
        <v>OOS</v>
      </c>
      <c r="V11" s="147" t="e">
        <f t="shared" si="4"/>
        <v>#VALUE!</v>
      </c>
    </row>
    <row r="12" spans="1:22" ht="16" customHeight="1" x14ac:dyDescent="0.2">
      <c r="A12" t="s">
        <v>40</v>
      </c>
      <c r="B12" s="39"/>
      <c r="C12" s="182" t="s">
        <v>31</v>
      </c>
      <c r="D12" s="182">
        <v>13990000</v>
      </c>
      <c r="E12" s="176">
        <v>13790000</v>
      </c>
      <c r="F12" s="179">
        <v>15290000</v>
      </c>
      <c r="G12" s="174">
        <v>12990000</v>
      </c>
      <c r="M12" s="149" t="str">
        <f>IFERROR(C12-W1Q4FY26!C12,"OOS")</f>
        <v>OOS</v>
      </c>
      <c r="N12" s="147" t="e">
        <f t="shared" si="0"/>
        <v>#VALUE!</v>
      </c>
      <c r="O12" s="175">
        <f>IFERROR(D12-[1]W1Q4FY26!D12,"OOS")</f>
        <v>0</v>
      </c>
      <c r="P12" s="147" t="str">
        <f t="shared" si="1"/>
        <v/>
      </c>
      <c r="Q12" s="175">
        <f>IFERROR(E12-[1]W1Q4FY26!E12,"OOS")</f>
        <v>0</v>
      </c>
      <c r="R12" s="147" t="str">
        <f t="shared" si="2"/>
        <v/>
      </c>
      <c r="S12" s="175">
        <f>IFERROR(F12-[1]W1Q4FY26!F12,"OOS")</f>
        <v>100000</v>
      </c>
      <c r="T12" s="147" t="str">
        <f t="shared" si="3"/>
        <v>iPhone 14 128GB tăng 100K = 15290.0K</v>
      </c>
      <c r="U12" s="175">
        <f>IFERROR(G12-[1]W1Q4FY26!G12,"OOS")</f>
        <v>0</v>
      </c>
      <c r="V12" s="147" t="str">
        <f t="shared" si="4"/>
        <v/>
      </c>
    </row>
    <row r="13" spans="1:22" ht="16" customHeight="1" x14ac:dyDescent="0.2">
      <c r="A13" t="s">
        <v>37</v>
      </c>
      <c r="B13" s="39"/>
      <c r="C13" s="187" t="s">
        <v>31</v>
      </c>
      <c r="D13" s="187" t="s">
        <v>31</v>
      </c>
      <c r="E13" s="186">
        <v>12090000</v>
      </c>
      <c r="F13" s="179">
        <v>13290000</v>
      </c>
      <c r="G13" s="174">
        <v>11990000</v>
      </c>
      <c r="M13" s="149" t="str">
        <f>IFERROR(C13-W1Q4FY26!C13,"OOS")</f>
        <v>OOS</v>
      </c>
      <c r="N13" s="147" t="e">
        <f t="shared" si="0"/>
        <v>#VALUE!</v>
      </c>
      <c r="O13" s="175" t="str">
        <f>IFERROR(D13-[1]W1Q4FY26!D13,"OOS")</f>
        <v>OOS</v>
      </c>
      <c r="P13" s="147" t="e">
        <f t="shared" si="1"/>
        <v>#VALUE!</v>
      </c>
      <c r="Q13" s="175">
        <f>IFERROR(E13-[1]W1Q4FY26!E13,"OOS")</f>
        <v>0</v>
      </c>
      <c r="R13" s="147" t="str">
        <f t="shared" si="2"/>
        <v/>
      </c>
      <c r="S13" s="175">
        <f>IFERROR(F13-[1]W1Q4FY26!F13,"OOS")</f>
        <v>700000</v>
      </c>
      <c r="T13" s="147" t="str">
        <f t="shared" si="3"/>
        <v>iPhone 13  128GB tăng 700K = 13290.0K</v>
      </c>
      <c r="U13" s="175">
        <f>IFERROR(G13-[1]W1Q4FY26!G13,"OOS")</f>
        <v>0</v>
      </c>
      <c r="V13" s="147" t="str">
        <f t="shared" si="4"/>
        <v/>
      </c>
    </row>
    <row r="14" spans="1:22" ht="16" customHeight="1" x14ac:dyDescent="0.2">
      <c r="A14" t="s">
        <v>138</v>
      </c>
      <c r="B14" s="39"/>
      <c r="C14" s="182">
        <v>16490000</v>
      </c>
      <c r="D14" s="182">
        <v>16190000</v>
      </c>
      <c r="E14" s="186">
        <v>16190000</v>
      </c>
      <c r="F14" s="178">
        <v>16490000</v>
      </c>
      <c r="G14" s="174">
        <v>15990000</v>
      </c>
      <c r="M14" s="149">
        <f>IFERROR(C14-W1Q4FY26!C14,"OOS")</f>
        <v>0</v>
      </c>
      <c r="N14" s="147" t="str">
        <f t="shared" si="0"/>
        <v/>
      </c>
      <c r="O14" s="175">
        <f>IFERROR(D14-[1]W1Q4FY26!D14,"OOS")</f>
        <v>0</v>
      </c>
      <c r="P14" s="147" t="str">
        <f t="shared" si="1"/>
        <v/>
      </c>
      <c r="Q14" s="175">
        <f>IFERROR(E14-[1]W1Q4FY26!E14,"OOS")</f>
        <v>0</v>
      </c>
      <c r="R14" s="147" t="str">
        <f t="shared" si="2"/>
        <v/>
      </c>
      <c r="S14" s="175">
        <f>IFERROR(F14-[1]W1Q4FY26!F14,"OOS")</f>
        <v>0</v>
      </c>
      <c r="T14" s="147" t="str">
        <f t="shared" si="3"/>
        <v/>
      </c>
      <c r="U14" s="175">
        <f>IFERROR(G14-[1]W1Q4FY26!G14,"OOS")</f>
        <v>0</v>
      </c>
      <c r="V14" s="147" t="str">
        <f t="shared" si="4"/>
        <v/>
      </c>
    </row>
    <row r="15" spans="1:22" ht="16" customHeight="1" x14ac:dyDescent="0.2">
      <c r="A15" t="s">
        <v>139</v>
      </c>
      <c r="B15" s="39"/>
      <c r="C15" s="182">
        <v>12790000</v>
      </c>
      <c r="D15" s="182">
        <v>12490000</v>
      </c>
      <c r="E15" s="176">
        <v>12390000</v>
      </c>
      <c r="F15" s="178">
        <v>12790000</v>
      </c>
      <c r="G15" s="181">
        <v>12390000</v>
      </c>
      <c r="M15" s="149">
        <f>IFERROR(C15-W1Q4FY26!C15,"OOS")</f>
        <v>0</v>
      </c>
      <c r="N15" s="147" t="str">
        <f t="shared" si="0"/>
        <v/>
      </c>
      <c r="O15" s="175">
        <f>IFERROR(D15-[1]W1Q4FY26!D15,"OOS")</f>
        <v>0</v>
      </c>
      <c r="P15" s="147" t="str">
        <f t="shared" si="1"/>
        <v/>
      </c>
      <c r="Q15" s="175">
        <f>IFERROR(E15-[1]W1Q4FY26!E15,"OOS")</f>
        <v>0</v>
      </c>
      <c r="R15" s="147" t="str">
        <f t="shared" si="2"/>
        <v/>
      </c>
      <c r="S15" s="175">
        <f>IFERROR(F15-[1]W1Q4FY26!F15,"OOS")</f>
        <v>0</v>
      </c>
      <c r="T15" s="147" t="str">
        <f t="shared" si="3"/>
        <v/>
      </c>
      <c r="U15" s="175">
        <f>IFERROR(G15-[1]W1Q4FY26!G15,"OOS")</f>
        <v>900000</v>
      </c>
      <c r="V15" s="147" t="str">
        <f t="shared" si="4"/>
        <v>iPad Gen 11th  128GB Wifi tăng 900K = 12390.0K</v>
      </c>
    </row>
    <row r="16" spans="1:22" ht="16" customHeight="1" x14ac:dyDescent="0.2">
      <c r="A16" t="s">
        <v>142</v>
      </c>
      <c r="B16" s="39"/>
      <c r="C16" s="182" t="s">
        <v>31</v>
      </c>
      <c r="D16" s="182">
        <v>16690000</v>
      </c>
      <c r="E16" s="176">
        <v>16990000</v>
      </c>
      <c r="F16" s="178">
        <v>18990000</v>
      </c>
      <c r="G16" s="174" t="s">
        <v>31</v>
      </c>
      <c r="M16" s="149" t="str">
        <f>IFERROR(C16-W1Q4FY26!C16,"OOS")</f>
        <v>OOS</v>
      </c>
      <c r="N16" s="147" t="e">
        <f t="shared" si="0"/>
        <v>#VALUE!</v>
      </c>
      <c r="O16" s="175">
        <f>IFERROR(D16-[1]W1Q4FY26!D16,"OOS")</f>
        <v>0</v>
      </c>
      <c r="P16" s="147" t="str">
        <f t="shared" si="1"/>
        <v/>
      </c>
      <c r="Q16" s="175">
        <f>IFERROR(E16-[1]W1Q4FY26!E16,"OOS")</f>
        <v>0</v>
      </c>
      <c r="R16" s="147" t="str">
        <f t="shared" si="2"/>
        <v/>
      </c>
      <c r="S16" s="175">
        <f>IFERROR(F16-[1]W1Q4FY26!F16,"OOS")</f>
        <v>0</v>
      </c>
      <c r="T16" s="147" t="str">
        <f t="shared" si="3"/>
        <v/>
      </c>
      <c r="U16" s="175" t="str">
        <f>IFERROR(G16-[1]W1Q4FY26!G16,"OOS")</f>
        <v>OOS</v>
      </c>
      <c r="V16" s="147" t="e">
        <f t="shared" si="4"/>
        <v>#VALUE!</v>
      </c>
    </row>
    <row r="17" spans="1:22" ht="16" customHeight="1" x14ac:dyDescent="0.2">
      <c r="A17" t="s">
        <v>262</v>
      </c>
      <c r="B17" s="39"/>
      <c r="C17" s="182">
        <v>20990000</v>
      </c>
      <c r="D17" s="182">
        <v>20490000</v>
      </c>
      <c r="E17" s="176">
        <v>19890000</v>
      </c>
      <c r="F17" s="174">
        <v>20990000</v>
      </c>
      <c r="G17" s="181">
        <v>19890000</v>
      </c>
      <c r="M17" s="149">
        <f>IFERROR(C17-W1Q4FY26!C17,"OOS")</f>
        <v>0</v>
      </c>
      <c r="N17" s="147"/>
      <c r="O17" s="175">
        <f>IFERROR(D17-[1]W1Q4FY26!D17,"OOS")</f>
        <v>0</v>
      </c>
      <c r="P17" s="147" t="str">
        <f t="shared" si="1"/>
        <v/>
      </c>
      <c r="Q17" s="175">
        <f>IFERROR(E17-[1]W1Q4FY26!E17,"OOS")</f>
        <v>0</v>
      </c>
      <c r="R17" s="147" t="str">
        <f t="shared" si="2"/>
        <v/>
      </c>
      <c r="S17" s="175">
        <f>IFERROR(F17-[1]W1Q4FY26!F17,"OOS")</f>
        <v>0</v>
      </c>
      <c r="T17" s="147"/>
      <c r="U17" s="175">
        <f>IFERROR(G17-[1]W1Q4FY26!G17,"OOS")</f>
        <v>-600000</v>
      </c>
      <c r="V17" s="147" t="str">
        <f t="shared" si="4"/>
        <v>iPad Air M4  11" 128 GB Wifi giảm 600K = 19890.0K</v>
      </c>
    </row>
    <row r="18" spans="1:22" ht="16" customHeight="1" x14ac:dyDescent="0.2">
      <c r="A18" t="s">
        <v>144</v>
      </c>
      <c r="B18" s="39"/>
      <c r="C18" s="182" t="s">
        <v>31</v>
      </c>
      <c r="D18" s="182">
        <v>21090000</v>
      </c>
      <c r="E18" s="176">
        <v>17990000</v>
      </c>
      <c r="F18" s="178">
        <v>18790000</v>
      </c>
      <c r="G18" s="174" t="s">
        <v>31</v>
      </c>
      <c r="M18" s="149" t="str">
        <f>IFERROR(C18-W1Q4FY26!C18,"OOS")</f>
        <v>OOS</v>
      </c>
      <c r="N18" s="147" t="e">
        <f>IF(M18=0,"",$A18 &amp; IF(M18&gt;0," tăng "," giảm ") &amp; TEXT(ABS(M18)/1000,"0") &amp; "K = " &amp; TEXT(C18/1000,"#.##0") &amp; "K")</f>
        <v>#VALUE!</v>
      </c>
      <c r="O18" s="175">
        <f>IFERROR(D18-[1]W1Q4FY26!D18,"OOS")</f>
        <v>0</v>
      </c>
      <c r="P18" s="147" t="str">
        <f t="shared" si="1"/>
        <v/>
      </c>
      <c r="Q18" s="175">
        <f>IFERROR(E18-[1]W1Q4FY26!E18,"OOS")</f>
        <v>0</v>
      </c>
      <c r="R18" s="147" t="str">
        <f t="shared" si="2"/>
        <v/>
      </c>
      <c r="S18" s="175">
        <f>IFERROR(F18-[1]W1Q4FY26!F18,"OOS")</f>
        <v>0</v>
      </c>
      <c r="T18" s="147" t="str">
        <f>IF(S18=0,"",$A18 &amp; IF(S18&gt;0," tăng "," giảm ") &amp; TEXT(ABS(S18)/1000,"0") &amp; "K = " &amp; TEXT(F18/1000,"#.##0") &amp; "K")</f>
        <v/>
      </c>
      <c r="U18" s="175" t="str">
        <f>IFERROR(G18-[1]W1Q4FY26!G18,"OOS")</f>
        <v>OOS</v>
      </c>
      <c r="V18" s="147" t="e">
        <f t="shared" si="4"/>
        <v>#VALUE!</v>
      </c>
    </row>
    <row r="19" spans="1:22" ht="16" customHeight="1" x14ac:dyDescent="0.2">
      <c r="A19" t="s">
        <v>263</v>
      </c>
      <c r="B19" s="39"/>
      <c r="C19" s="182">
        <v>26490000</v>
      </c>
      <c r="D19" s="182">
        <v>25990000</v>
      </c>
      <c r="E19" s="189">
        <v>25490000</v>
      </c>
      <c r="F19" s="182">
        <v>26490000</v>
      </c>
      <c r="G19" s="181">
        <v>25490000</v>
      </c>
      <c r="M19" s="149">
        <f>IFERROR(C19-W1Q4FY26!C19,"OOS")</f>
        <v>4400000</v>
      </c>
      <c r="N19" s="147"/>
      <c r="O19" s="175">
        <f>IFERROR(D19-[1]W1Q4FY26!D19,"OOS")</f>
        <v>0</v>
      </c>
      <c r="P19" s="147" t="str">
        <f t="shared" si="1"/>
        <v/>
      </c>
      <c r="Q19" s="175">
        <f>IFERROR(E19-[1]W1Q4FY26!E19,"OOS")</f>
        <v>0</v>
      </c>
      <c r="R19" s="147" t="str">
        <f t="shared" si="2"/>
        <v/>
      </c>
      <c r="S19" s="175">
        <f>IFERROR(F19-[1]W1Q4FY26!F19,"OOS")</f>
        <v>0</v>
      </c>
      <c r="T19" s="147"/>
      <c r="U19" s="175">
        <f>IFERROR(G19-[1]W1Q4FY26!G19,"OOS")</f>
        <v>-100000</v>
      </c>
      <c r="V19" s="147"/>
    </row>
    <row r="20" spans="1:22" ht="16" customHeight="1" x14ac:dyDescent="0.2">
      <c r="A20" t="s">
        <v>151</v>
      </c>
      <c r="B20" s="39"/>
      <c r="C20" s="182">
        <v>35590000</v>
      </c>
      <c r="D20" s="182">
        <v>34590000</v>
      </c>
      <c r="E20" s="186">
        <v>32490000</v>
      </c>
      <c r="F20" s="178">
        <v>35590000</v>
      </c>
      <c r="G20" s="181">
        <v>33990000</v>
      </c>
      <c r="M20" s="149">
        <f>IFERROR(C20-W1Q4FY26!C20,"OOS")</f>
        <v>0</v>
      </c>
      <c r="N20" s="147" t="str">
        <f t="shared" ref="N20:N40" si="5">IF(M20=0,"",$A20 &amp; IF(M20&gt;0," tăng "," giảm ") &amp; TEXT(ABS(M20)/1000,"0") &amp; "K = " &amp; TEXT(C20/1000,"#.##0") &amp; "K")</f>
        <v/>
      </c>
      <c r="O20" s="175">
        <f>IFERROR(D20-[1]W1Q4FY26!D20,"OOS")</f>
        <v>0</v>
      </c>
      <c r="P20" s="147" t="str">
        <f t="shared" si="1"/>
        <v/>
      </c>
      <c r="Q20" s="175">
        <f>IFERROR(E20-[1]W1Q4FY26!E20,"OOS")</f>
        <v>0</v>
      </c>
      <c r="R20" s="147" t="str">
        <f t="shared" si="2"/>
        <v/>
      </c>
      <c r="S20" s="175">
        <f>IFERROR(F20-[1]W1Q4FY26!F20,"OOS")</f>
        <v>0</v>
      </c>
      <c r="T20" s="147" t="str">
        <f t="shared" ref="T20:T40" si="6">IF(S20=0,"",$A20 &amp; IF(S20&gt;0," tăng "," giảm ") &amp; TEXT(ABS(S20)/1000,"0") &amp; "K = " &amp; TEXT(F20/1000,"#.##0") &amp; "K")</f>
        <v/>
      </c>
      <c r="U20" s="175">
        <f>IFERROR(G20-[1]W1Q4FY26!G20,"OOS")</f>
        <v>1000000</v>
      </c>
      <c r="V20" s="147" t="str">
        <f t="shared" ref="V20:V41" si="7">IF(U20=0,"",$A20 &amp; IF(U20&gt;0," tăng "," giảm ") &amp; TEXT(ABS(U20)/1000,"0") &amp; "K = " &amp; TEXT(G20/1000,"#.##0") &amp; "K")</f>
        <v>iPad Pro M5 11” 256GB Wifi tăng 1000K = 33990.0K</v>
      </c>
    </row>
    <row r="21" spans="1:22" ht="16" customHeight="1" x14ac:dyDescent="0.2">
      <c r="A21" t="s">
        <v>152</v>
      </c>
      <c r="B21" s="39"/>
      <c r="C21" s="182">
        <v>45590000</v>
      </c>
      <c r="D21" s="186">
        <v>44590000</v>
      </c>
      <c r="E21" s="186">
        <v>42990000</v>
      </c>
      <c r="F21" s="178">
        <v>44590000</v>
      </c>
      <c r="G21" s="174">
        <v>44590000</v>
      </c>
      <c r="M21" s="149">
        <f>IFERROR(C21-W1Q4FY26!C21,"OOS")</f>
        <v>0</v>
      </c>
      <c r="N21" s="147" t="str">
        <f t="shared" si="5"/>
        <v/>
      </c>
      <c r="O21" s="175">
        <f>IFERROR(D21-[1]W1Q4FY26!D21,"OOS")</f>
        <v>0</v>
      </c>
      <c r="P21" s="147" t="str">
        <f t="shared" si="1"/>
        <v/>
      </c>
      <c r="Q21" s="175">
        <f>IFERROR(E21-[1]W1Q4FY26!E21,"OOS")</f>
        <v>0</v>
      </c>
      <c r="R21" s="147" t="str">
        <f t="shared" si="2"/>
        <v/>
      </c>
      <c r="S21" s="175">
        <f>IFERROR(F21-[1]W1Q4FY26!F21,"OOS")</f>
        <v>0</v>
      </c>
      <c r="T21" s="147" t="str">
        <f t="shared" si="6"/>
        <v/>
      </c>
      <c r="U21" s="175">
        <f>IFERROR(G21-[1]W1Q4FY26!G21,"OOS")</f>
        <v>0</v>
      </c>
      <c r="V21" s="147" t="str">
        <f t="shared" si="7"/>
        <v/>
      </c>
    </row>
    <row r="22" spans="1:22" ht="16" customHeight="1" x14ac:dyDescent="0.2">
      <c r="A22" t="s">
        <v>153</v>
      </c>
      <c r="B22" s="39"/>
      <c r="C22" s="182">
        <v>6790000</v>
      </c>
      <c r="D22" s="182">
        <v>6790000</v>
      </c>
      <c r="E22" s="186">
        <v>6190000</v>
      </c>
      <c r="F22" s="178">
        <v>6790000</v>
      </c>
      <c r="G22" s="174">
        <v>6490000</v>
      </c>
      <c r="M22" s="149">
        <f>IFERROR(C22-W1Q4FY26!C22,"OOS")</f>
        <v>0</v>
      </c>
      <c r="N22" s="147" t="str">
        <f t="shared" si="5"/>
        <v/>
      </c>
      <c r="O22" s="175">
        <f>IFERROR(D22-[1]W1Q4FY26!D22,"OOS")</f>
        <v>0</v>
      </c>
      <c r="P22" s="147" t="str">
        <f t="shared" si="1"/>
        <v/>
      </c>
      <c r="Q22" s="175">
        <f>IFERROR(E22-[1]W1Q4FY26!E22,"OOS")</f>
        <v>0</v>
      </c>
      <c r="R22" s="147" t="str">
        <f t="shared" si="2"/>
        <v/>
      </c>
      <c r="S22" s="175">
        <f>IFERROR(F22-[1]W1Q4FY26!F22,"OOS")</f>
        <v>0</v>
      </c>
      <c r="T22" s="147" t="str">
        <f t="shared" si="6"/>
        <v/>
      </c>
      <c r="U22" s="175">
        <f>IFERROR(G22-[1]W1Q4FY26!G22,"OOS")</f>
        <v>0</v>
      </c>
      <c r="V22" s="147" t="str">
        <f t="shared" si="7"/>
        <v/>
      </c>
    </row>
    <row r="23" spans="1:22" ht="16" customHeight="1" x14ac:dyDescent="0.2">
      <c r="A23" t="s">
        <v>154</v>
      </c>
      <c r="B23" s="39"/>
      <c r="C23" s="182">
        <v>8390000</v>
      </c>
      <c r="D23" s="182">
        <v>8290000</v>
      </c>
      <c r="E23" s="176">
        <v>7790000</v>
      </c>
      <c r="F23" s="178">
        <v>7990000</v>
      </c>
      <c r="G23" s="174">
        <v>7990000</v>
      </c>
      <c r="M23" s="149">
        <f>IFERROR(C23-W1Q4FY26!C23,"OOS")</f>
        <v>0</v>
      </c>
      <c r="N23" s="147" t="str">
        <f t="shared" si="5"/>
        <v/>
      </c>
      <c r="O23" s="175">
        <f>IFERROR(D23-[1]W1Q4FY26!D23,"OOS")</f>
        <v>0</v>
      </c>
      <c r="P23" s="147" t="str">
        <f t="shared" si="1"/>
        <v/>
      </c>
      <c r="Q23" s="175">
        <f>IFERROR(E23-[1]W1Q4FY26!E23,"OOS")</f>
        <v>0</v>
      </c>
      <c r="R23" s="147" t="str">
        <f t="shared" si="2"/>
        <v/>
      </c>
      <c r="S23" s="175">
        <f>IFERROR(F23-[1]W1Q4FY26!F23,"OOS")</f>
        <v>0</v>
      </c>
      <c r="T23" s="147" t="str">
        <f t="shared" si="6"/>
        <v/>
      </c>
      <c r="U23" s="175">
        <f>IFERROR(G23-[1]W1Q4FY26!G23,"OOS")</f>
        <v>0</v>
      </c>
      <c r="V23" s="147" t="str">
        <f t="shared" si="7"/>
        <v/>
      </c>
    </row>
    <row r="24" spans="1:22" ht="16" customHeight="1" x14ac:dyDescent="0.2">
      <c r="A24" t="s">
        <v>155</v>
      </c>
      <c r="B24" s="39"/>
      <c r="C24" s="182">
        <v>7690000</v>
      </c>
      <c r="D24" s="182">
        <v>7690000</v>
      </c>
      <c r="E24" s="186">
        <v>6990000</v>
      </c>
      <c r="F24" s="178">
        <v>7690000</v>
      </c>
      <c r="G24" s="190">
        <v>7090000</v>
      </c>
      <c r="M24" s="149">
        <f>IFERROR(C24-W1Q4FY26!C24,"OOS")</f>
        <v>0</v>
      </c>
      <c r="N24" s="147" t="str">
        <f t="shared" si="5"/>
        <v/>
      </c>
      <c r="O24" s="175">
        <f>IFERROR(D24-[1]W1Q4FY26!D24,"OOS")</f>
        <v>0</v>
      </c>
      <c r="P24" s="147" t="str">
        <f t="shared" si="1"/>
        <v/>
      </c>
      <c r="Q24" s="175">
        <f>IFERROR(E24-[1]W1Q4FY26!E24,"OOS")</f>
        <v>0</v>
      </c>
      <c r="R24" s="147" t="str">
        <f t="shared" si="2"/>
        <v/>
      </c>
      <c r="S24" s="175">
        <f>IFERROR(F24-[1]W1Q4FY26!F24,"OOS")</f>
        <v>0</v>
      </c>
      <c r="T24" s="147" t="str">
        <f t="shared" si="6"/>
        <v/>
      </c>
      <c r="U24" s="175">
        <f>IFERROR(G24-[1]W1Q4FY26!G24,"OOS")</f>
        <v>0</v>
      </c>
      <c r="V24" s="147" t="str">
        <f t="shared" si="7"/>
        <v/>
      </c>
    </row>
    <row r="25" spans="1:22" ht="16" customHeight="1" x14ac:dyDescent="0.2">
      <c r="A25" t="s">
        <v>156</v>
      </c>
      <c r="B25" s="39"/>
      <c r="C25" s="182">
        <v>9190000</v>
      </c>
      <c r="D25" s="182">
        <v>9190000</v>
      </c>
      <c r="E25" s="186">
        <v>8590000</v>
      </c>
      <c r="F25" s="178">
        <v>8490000</v>
      </c>
      <c r="G25" s="174">
        <v>8790000</v>
      </c>
      <c r="M25" s="149">
        <f>IFERROR(C25-W1Q4FY26!C25,"OOS")</f>
        <v>0</v>
      </c>
      <c r="N25" s="147" t="str">
        <f t="shared" si="5"/>
        <v/>
      </c>
      <c r="O25" s="175">
        <f>IFERROR(D25-[1]W1Q4FY26!D25,"OOS")</f>
        <v>0</v>
      </c>
      <c r="P25" s="147" t="str">
        <f t="shared" si="1"/>
        <v/>
      </c>
      <c r="Q25" s="175">
        <f>IFERROR(E25-[1]W1Q4FY26!E25,"OOS")</f>
        <v>0</v>
      </c>
      <c r="R25" s="147" t="str">
        <f t="shared" si="2"/>
        <v/>
      </c>
      <c r="S25" s="175">
        <f>IFERROR(F25-[1]W1Q4FY26!F25,"OOS")</f>
        <v>0</v>
      </c>
      <c r="T25" s="147" t="str">
        <f t="shared" si="6"/>
        <v/>
      </c>
      <c r="U25" s="175">
        <f>IFERROR(G25-[1]W1Q4FY26!G25,"OOS")</f>
        <v>0</v>
      </c>
      <c r="V25" s="147" t="str">
        <f t="shared" si="7"/>
        <v/>
      </c>
    </row>
    <row r="26" spans="1:22" ht="16" customHeight="1" x14ac:dyDescent="0.2">
      <c r="A26" t="s">
        <v>157</v>
      </c>
      <c r="B26" s="39"/>
      <c r="C26" s="182">
        <v>11190000</v>
      </c>
      <c r="D26" s="182">
        <v>11190000</v>
      </c>
      <c r="E26" s="186">
        <v>8990000</v>
      </c>
      <c r="F26" s="178">
        <v>11190000</v>
      </c>
      <c r="G26" s="174">
        <v>10990000</v>
      </c>
      <c r="M26" s="149">
        <f>IFERROR(C26-W1Q4FY26!C26,"OOS")</f>
        <v>0</v>
      </c>
      <c r="N26" s="147" t="str">
        <f t="shared" si="5"/>
        <v/>
      </c>
      <c r="O26" s="175">
        <f>IFERROR(D26-[1]W1Q4FY26!D26,"OOS")</f>
        <v>0</v>
      </c>
      <c r="P26" s="147" t="str">
        <f t="shared" si="1"/>
        <v/>
      </c>
      <c r="Q26" s="175">
        <f>IFERROR(E26-[1]W1Q4FY26!E26,"OOS")</f>
        <v>0</v>
      </c>
      <c r="R26" s="147" t="str">
        <f t="shared" si="2"/>
        <v/>
      </c>
      <c r="S26" s="175">
        <f>IFERROR(F26-[1]W1Q4FY26!F26,"OOS")</f>
        <v>0</v>
      </c>
      <c r="T26" s="147" t="str">
        <f t="shared" si="6"/>
        <v/>
      </c>
      <c r="U26" s="175">
        <f>IFERROR(G26-[1]W1Q4FY26!G26,"OOS")</f>
        <v>0</v>
      </c>
      <c r="V26" s="147" t="str">
        <f t="shared" si="7"/>
        <v/>
      </c>
    </row>
    <row r="27" spans="1:22" ht="16" customHeight="1" x14ac:dyDescent="0.2">
      <c r="A27" t="s">
        <v>158</v>
      </c>
      <c r="B27" s="39"/>
      <c r="C27" s="182" t="s">
        <v>31</v>
      </c>
      <c r="D27" s="182">
        <v>14090000</v>
      </c>
      <c r="E27" s="186">
        <v>11990000</v>
      </c>
      <c r="F27" s="179">
        <v>13990000</v>
      </c>
      <c r="G27" s="174">
        <v>13990000</v>
      </c>
      <c r="M27" s="149" t="str">
        <f>IFERROR(C27-W1Q4FY26!C27,"OOS")</f>
        <v>OOS</v>
      </c>
      <c r="N27" s="147" t="e">
        <f t="shared" si="5"/>
        <v>#VALUE!</v>
      </c>
      <c r="O27" s="175">
        <f>IFERROR(D27-[1]W1Q4FY26!D27,"OOS")</f>
        <v>0</v>
      </c>
      <c r="P27" s="147" t="str">
        <f t="shared" si="1"/>
        <v/>
      </c>
      <c r="Q27" s="175">
        <f>IFERROR(E27-[1]W1Q4FY26!E27,"OOS")</f>
        <v>0</v>
      </c>
      <c r="R27" s="147" t="str">
        <f t="shared" si="2"/>
        <v/>
      </c>
      <c r="S27" s="175" t="str">
        <f>IFERROR(F27-[1]W1Q4FY26!F27,"OOS")</f>
        <v>OOS</v>
      </c>
      <c r="T27" s="147" t="e">
        <f t="shared" si="6"/>
        <v>#VALUE!</v>
      </c>
      <c r="U27" s="175">
        <f>IFERROR(G27-[1]W1Q4FY26!G27,"OOS")</f>
        <v>0</v>
      </c>
      <c r="V27" s="147" t="str">
        <f t="shared" si="7"/>
        <v/>
      </c>
    </row>
    <row r="28" spans="1:22" ht="16" customHeight="1" x14ac:dyDescent="0.2">
      <c r="A28" t="s">
        <v>159</v>
      </c>
      <c r="B28" s="39"/>
      <c r="C28" s="182">
        <v>11990000</v>
      </c>
      <c r="D28" s="182">
        <v>11990000</v>
      </c>
      <c r="E28" s="186">
        <v>9690000</v>
      </c>
      <c r="F28" s="178">
        <v>11990000</v>
      </c>
      <c r="G28" s="174">
        <v>11790000</v>
      </c>
      <c r="M28" s="149">
        <f>IFERROR(C28-W1Q4FY26!C28,"OOS")</f>
        <v>0</v>
      </c>
      <c r="N28" s="147" t="str">
        <f t="shared" si="5"/>
        <v/>
      </c>
      <c r="O28" s="175">
        <f>IFERROR(D28-[1]W1Q4FY26!D28,"OOS")</f>
        <v>0</v>
      </c>
      <c r="P28" s="147" t="str">
        <f t="shared" si="1"/>
        <v/>
      </c>
      <c r="Q28" s="175">
        <f>IFERROR(E28-[1]W1Q4FY26!E28,"OOS")</f>
        <v>0</v>
      </c>
      <c r="R28" s="147" t="str">
        <f t="shared" si="2"/>
        <v/>
      </c>
      <c r="S28" s="175">
        <f>IFERROR(F28-[1]W1Q4FY26!F28,"OOS")</f>
        <v>0</v>
      </c>
      <c r="T28" s="147" t="str">
        <f t="shared" si="6"/>
        <v/>
      </c>
      <c r="U28" s="175">
        <f>IFERROR(G28-[1]W1Q4FY26!G28,"OOS")</f>
        <v>0</v>
      </c>
      <c r="V28" s="147" t="str">
        <f t="shared" si="7"/>
        <v/>
      </c>
    </row>
    <row r="29" spans="1:22" ht="16" customHeight="1" x14ac:dyDescent="0.2">
      <c r="A29" t="s">
        <v>160</v>
      </c>
      <c r="B29" s="39"/>
      <c r="C29" s="182" t="s">
        <v>31</v>
      </c>
      <c r="D29" s="182">
        <v>14990000</v>
      </c>
      <c r="E29" s="186">
        <v>12490000</v>
      </c>
      <c r="F29" s="178">
        <v>14990000</v>
      </c>
      <c r="G29" s="174">
        <v>14990000</v>
      </c>
      <c r="M29" s="149" t="str">
        <f>IFERROR(C29-W1Q4FY26!C29,"OOS")</f>
        <v>OOS</v>
      </c>
      <c r="N29" s="147" t="e">
        <f t="shared" si="5"/>
        <v>#VALUE!</v>
      </c>
      <c r="O29" s="175">
        <f>IFERROR(D29-[1]W1Q4FY26!D29,"OOS")</f>
        <v>0</v>
      </c>
      <c r="P29" s="147" t="str">
        <f t="shared" si="1"/>
        <v/>
      </c>
      <c r="Q29" s="175">
        <f>IFERROR(E29-[1]W1Q4FY26!E29,"OOS")</f>
        <v>0</v>
      </c>
      <c r="R29" s="147" t="str">
        <f t="shared" si="2"/>
        <v/>
      </c>
      <c r="S29" s="175">
        <f>IFERROR(F29-[1]W1Q4FY26!F29,"OOS")</f>
        <v>0</v>
      </c>
      <c r="T29" s="147" t="str">
        <f t="shared" si="6"/>
        <v/>
      </c>
      <c r="U29" s="175">
        <f>IFERROR(G29-[1]W1Q4FY26!G29,"OOS")</f>
        <v>0</v>
      </c>
      <c r="V29" s="147" t="str">
        <f t="shared" si="7"/>
        <v/>
      </c>
    </row>
    <row r="30" spans="1:22" ht="16" customHeight="1" x14ac:dyDescent="0.2">
      <c r="A30" t="s">
        <v>161</v>
      </c>
      <c r="B30" s="39"/>
      <c r="C30" s="187">
        <v>23490000</v>
      </c>
      <c r="D30" s="182">
        <v>22990000</v>
      </c>
      <c r="E30" s="186">
        <v>19990000</v>
      </c>
      <c r="F30" s="178">
        <v>22990000</v>
      </c>
      <c r="G30" s="174">
        <v>22990000</v>
      </c>
      <c r="M30" s="149">
        <f>IFERROR(C30-W1Q4FY26!C30,"OOS")</f>
        <v>0</v>
      </c>
      <c r="N30" s="147" t="str">
        <f t="shared" si="5"/>
        <v/>
      </c>
      <c r="O30" s="175">
        <f>IFERROR(D30-[1]W1Q4FY26!D30,"OOS")</f>
        <v>0</v>
      </c>
      <c r="P30" s="147" t="str">
        <f t="shared" si="1"/>
        <v/>
      </c>
      <c r="Q30" s="175">
        <f>IFERROR(E30-[1]W1Q4FY26!E30,"OOS")</f>
        <v>0</v>
      </c>
      <c r="R30" s="147" t="str">
        <f t="shared" si="2"/>
        <v/>
      </c>
      <c r="S30" s="175">
        <f>IFERROR(F30-[1]W1Q4FY26!F30,"OOS")</f>
        <v>0</v>
      </c>
      <c r="T30" s="147" t="str">
        <f t="shared" si="6"/>
        <v/>
      </c>
      <c r="U30" s="175">
        <f>IFERROR(G30-[1]W1Q4FY26!G30,"OOS")</f>
        <v>0</v>
      </c>
      <c r="V30" s="147" t="str">
        <f t="shared" si="7"/>
        <v/>
      </c>
    </row>
    <row r="31" spans="1:22" ht="16" customHeight="1" x14ac:dyDescent="0.2">
      <c r="A31" t="s">
        <v>120</v>
      </c>
      <c r="B31" s="39"/>
      <c r="C31" s="182" t="s">
        <v>31</v>
      </c>
      <c r="D31" s="182">
        <v>5190000</v>
      </c>
      <c r="E31" s="176" t="s">
        <v>31</v>
      </c>
      <c r="F31" s="178">
        <v>4990000</v>
      </c>
      <c r="G31" s="174">
        <v>5590000</v>
      </c>
      <c r="M31" s="149" t="str">
        <f>IFERROR(C31-W1Q4FY26!C31,"OOS")</f>
        <v>OOS</v>
      </c>
      <c r="N31" s="147" t="e">
        <f t="shared" si="5"/>
        <v>#VALUE!</v>
      </c>
      <c r="O31" s="175">
        <f>IFERROR(D31-[1]W1Q4FY26!D31,"OOS")</f>
        <v>0</v>
      </c>
      <c r="P31" s="147" t="str">
        <f t="shared" si="1"/>
        <v/>
      </c>
      <c r="Q31" s="175" t="str">
        <f>IFERROR(E31-[1]W1Q4FY26!E31,"OOS")</f>
        <v>OOS</v>
      </c>
      <c r="R31" s="147" t="e">
        <f t="shared" si="2"/>
        <v>#VALUE!</v>
      </c>
      <c r="S31" s="175">
        <f>IFERROR(F31-[1]W1Q4FY26!F31,"OOS")</f>
        <v>0</v>
      </c>
      <c r="T31" s="147" t="str">
        <f t="shared" si="6"/>
        <v/>
      </c>
      <c r="U31" s="175">
        <f>IFERROR(G31-[1]W1Q4FY26!G31,"OOS")</f>
        <v>0</v>
      </c>
      <c r="V31" s="147" t="str">
        <f t="shared" si="7"/>
        <v/>
      </c>
    </row>
    <row r="32" spans="1:22" ht="15" customHeight="1" x14ac:dyDescent="0.2">
      <c r="A32" t="s">
        <v>162</v>
      </c>
      <c r="B32" s="39"/>
      <c r="C32" s="182">
        <v>4590000</v>
      </c>
      <c r="D32" s="182">
        <v>4590000</v>
      </c>
      <c r="E32" s="176">
        <v>4490000</v>
      </c>
      <c r="F32" s="178">
        <v>4590000</v>
      </c>
      <c r="G32" s="174">
        <v>4390000</v>
      </c>
      <c r="M32" s="149">
        <f>IFERROR(C32-W1Q4FY26!C32,"OOS")</f>
        <v>0</v>
      </c>
      <c r="N32" s="147" t="str">
        <f t="shared" si="5"/>
        <v/>
      </c>
      <c r="O32" s="175">
        <f>IFERROR(D32-[1]W1Q4FY26!D32,"OOS")</f>
        <v>0</v>
      </c>
      <c r="P32" s="147" t="str">
        <f t="shared" si="1"/>
        <v/>
      </c>
      <c r="Q32" s="175">
        <f>IFERROR(E32-[1]W1Q4FY26!E32,"OOS")</f>
        <v>0</v>
      </c>
      <c r="R32" s="147" t="str">
        <f t="shared" si="2"/>
        <v/>
      </c>
      <c r="S32" s="175">
        <f>IFERROR(F32-[1]W1Q4FY26!F32,"OOS")</f>
        <v>0</v>
      </c>
      <c r="T32" s="147" t="str">
        <f t="shared" si="6"/>
        <v/>
      </c>
      <c r="U32" s="175">
        <f>IFERROR(G32-[1]W1Q4FY26!G32,"OOS")</f>
        <v>0</v>
      </c>
      <c r="V32" s="147" t="str">
        <f t="shared" si="7"/>
        <v/>
      </c>
    </row>
    <row r="33" spans="1:22" ht="15" customHeight="1" x14ac:dyDescent="0.2">
      <c r="A33" t="s">
        <v>163</v>
      </c>
      <c r="B33" s="39"/>
      <c r="C33" s="182">
        <v>3490000</v>
      </c>
      <c r="D33" s="182">
        <v>3490000</v>
      </c>
      <c r="E33" s="176">
        <v>3390000</v>
      </c>
      <c r="F33" s="178">
        <v>3490000</v>
      </c>
      <c r="G33" s="174">
        <v>2990000</v>
      </c>
      <c r="M33" s="149">
        <f>IFERROR(C33-W1Q4FY26!C33,"OOS")</f>
        <v>0</v>
      </c>
      <c r="N33" s="147" t="str">
        <f t="shared" si="5"/>
        <v/>
      </c>
      <c r="O33" s="175">
        <f>IFERROR(D33-[1]W1Q4FY26!D33,"OOS")</f>
        <v>0</v>
      </c>
      <c r="P33" s="147" t="str">
        <f t="shared" si="1"/>
        <v/>
      </c>
      <c r="Q33" s="175">
        <f>IFERROR(E33-[1]W1Q4FY26!E33,"OOS")</f>
        <v>0</v>
      </c>
      <c r="R33" s="147" t="str">
        <f t="shared" si="2"/>
        <v/>
      </c>
      <c r="S33" s="175">
        <f>IFERROR(F33-[1]W1Q4FY26!F33,"OOS")</f>
        <v>0</v>
      </c>
      <c r="T33" s="147" t="str">
        <f t="shared" si="6"/>
        <v/>
      </c>
      <c r="U33" s="175">
        <f>IFERROR(G33-[1]W1Q4FY26!G33,"OOS")</f>
        <v>0</v>
      </c>
      <c r="V33" s="147" t="str">
        <f t="shared" si="7"/>
        <v/>
      </c>
    </row>
    <row r="34" spans="1:22" ht="15" customHeight="1" x14ac:dyDescent="0.2">
      <c r="A34" t="s">
        <v>164</v>
      </c>
      <c r="B34" s="39"/>
      <c r="C34" s="182">
        <v>6590000</v>
      </c>
      <c r="D34" s="182">
        <v>6590000</v>
      </c>
      <c r="E34" s="172">
        <v>6190000</v>
      </c>
      <c r="F34" s="178">
        <v>6590000</v>
      </c>
      <c r="G34" s="174">
        <v>5990000</v>
      </c>
      <c r="M34" s="149">
        <f>IFERROR(C34-W1Q4FY26!C34,"OOS")</f>
        <v>0</v>
      </c>
      <c r="N34" s="147" t="str">
        <f t="shared" si="5"/>
        <v/>
      </c>
      <c r="O34" s="175">
        <f>IFERROR(D34-[1]W1Q4FY26!D34,"OOS")</f>
        <v>0</v>
      </c>
      <c r="P34" s="147" t="str">
        <f t="shared" si="1"/>
        <v/>
      </c>
      <c r="Q34" s="175">
        <f>IFERROR(E34-[1]W1Q4FY26!E34,"OOS")</f>
        <v>0</v>
      </c>
      <c r="R34" s="147" t="str">
        <f t="shared" si="2"/>
        <v/>
      </c>
      <c r="S34" s="175">
        <f>IFERROR(F34-[1]W1Q4FY26!F34,"OOS")</f>
        <v>0</v>
      </c>
      <c r="T34" s="147" t="str">
        <f t="shared" si="6"/>
        <v/>
      </c>
      <c r="U34" s="175">
        <f>IFERROR(G34-[1]W1Q4FY26!G34,"OOS")</f>
        <v>0</v>
      </c>
      <c r="V34" s="147" t="str">
        <f t="shared" si="7"/>
        <v/>
      </c>
    </row>
    <row r="35" spans="1:22" ht="15" customHeight="1" x14ac:dyDescent="0.2">
      <c r="A35" t="s">
        <v>259</v>
      </c>
      <c r="B35" s="39"/>
      <c r="C35" s="187">
        <v>35490000</v>
      </c>
      <c r="D35" s="182">
        <v>35490000</v>
      </c>
      <c r="E35" s="174"/>
      <c r="F35" s="181">
        <v>35490000</v>
      </c>
      <c r="G35" s="181">
        <v>34990000</v>
      </c>
      <c r="M35" s="149">
        <f>IFERROR(C35-W1Q4FY26!C35,"OOS")</f>
        <v>0</v>
      </c>
      <c r="N35" s="147" t="str">
        <f t="shared" si="5"/>
        <v/>
      </c>
      <c r="O35" s="175">
        <f>IFERROR(D35-[1]W1Q4FY26!D35,"OOS")</f>
        <v>0</v>
      </c>
      <c r="P35" s="147" t="str">
        <f t="shared" si="1"/>
        <v/>
      </c>
      <c r="Q35" s="175" t="str">
        <f>IFERROR(E35-[1]W1Q4FY26!E35,"OOS")</f>
        <v>OOS</v>
      </c>
      <c r="R35" s="147" t="e">
        <f t="shared" si="2"/>
        <v>#VALUE!</v>
      </c>
      <c r="S35" s="175">
        <f>IFERROR(F35-[1]W1Q4FY26!F35,"OOS")</f>
        <v>-500000</v>
      </c>
      <c r="T35" s="147" t="str">
        <f t="shared" si="6"/>
        <v>MacBook Air 13" M5 16/512GB giảm 500K = 35490.0K</v>
      </c>
      <c r="U35" s="175" t="str">
        <f>IFERROR(G35-[1]W1Q4FY26!G35,"OOS")</f>
        <v>OOS</v>
      </c>
      <c r="V35" s="147" t="e">
        <f t="shared" si="7"/>
        <v>#VALUE!</v>
      </c>
    </row>
    <row r="36" spans="1:22" ht="16" customHeight="1" x14ac:dyDescent="0.2">
      <c r="A36" t="s">
        <v>260</v>
      </c>
      <c r="B36" s="39"/>
      <c r="C36" s="182">
        <v>18990000</v>
      </c>
      <c r="D36" s="182">
        <v>18990000</v>
      </c>
      <c r="E36" s="174"/>
      <c r="F36" s="181">
        <v>18990000</v>
      </c>
      <c r="G36" s="174">
        <v>18990000</v>
      </c>
      <c r="M36" s="149">
        <f>IFERROR(C36-W1Q4FY26!C36,"OOS")</f>
        <v>0</v>
      </c>
      <c r="N36" s="147" t="str">
        <f t="shared" si="5"/>
        <v/>
      </c>
      <c r="O36" s="175">
        <f>IFERROR(D36-[1]W1Q4FY26!D36,"OOS")</f>
        <v>0</v>
      </c>
      <c r="P36" s="147" t="str">
        <f t="shared" si="1"/>
        <v/>
      </c>
      <c r="Q36" s="175" t="str">
        <f>IFERROR(E36-[1]W1Q4FY26!E36,"OOS")</f>
        <v>OOS</v>
      </c>
      <c r="R36" s="147" t="e">
        <f t="shared" si="2"/>
        <v>#VALUE!</v>
      </c>
      <c r="S36" s="175">
        <f>IFERROR(F36-[1]W1Q4FY26!F36,"OOS")</f>
        <v>-500000</v>
      </c>
      <c r="T36" s="147" t="str">
        <f t="shared" si="6"/>
        <v>MacBook NEO A18 Pro ( 8/256GB) giảm 500K = 18990.0K</v>
      </c>
      <c r="U36" s="175">
        <f>IFERROR(G36-[1]W1Q4FY26!G36,"OOS")</f>
        <v>0</v>
      </c>
      <c r="V36" s="147" t="str">
        <f t="shared" si="7"/>
        <v/>
      </c>
    </row>
    <row r="37" spans="1:22" ht="16" customHeight="1" x14ac:dyDescent="0.2">
      <c r="A37" t="s">
        <v>166</v>
      </c>
      <c r="B37" s="39"/>
      <c r="C37" s="182" t="s">
        <v>31</v>
      </c>
      <c r="D37" s="182" t="s">
        <v>31</v>
      </c>
      <c r="E37" s="174"/>
      <c r="F37" s="178">
        <v>25890000</v>
      </c>
      <c r="G37" s="174">
        <v>24590000</v>
      </c>
      <c r="M37" s="149" t="str">
        <f>IFERROR(C37-W1Q4FY26!C37,"OOS")</f>
        <v>OOS</v>
      </c>
      <c r="N37" s="147" t="e">
        <f t="shared" si="5"/>
        <v>#VALUE!</v>
      </c>
      <c r="O37" s="175" t="str">
        <f>IFERROR(D37-[1]W1Q4FY26!D37,"OOS")</f>
        <v>OOS</v>
      </c>
      <c r="P37" s="147" t="e">
        <f t="shared" si="1"/>
        <v>#VALUE!</v>
      </c>
      <c r="Q37" s="175" t="str">
        <f>IFERROR(E37-[1]W1Q4FY26!E37,"OOS")</f>
        <v>OOS</v>
      </c>
      <c r="R37" s="147" t="e">
        <f t="shared" si="2"/>
        <v>#VALUE!</v>
      </c>
      <c r="S37" s="175">
        <f>IFERROR(F37-[1]W1Q4FY26!F37,"OOS")</f>
        <v>0</v>
      </c>
      <c r="T37" s="147" t="str">
        <f t="shared" si="6"/>
        <v/>
      </c>
      <c r="U37" s="175">
        <f>IFERROR(G37-[1]W1Q4FY26!G37,"OOS")</f>
        <v>0</v>
      </c>
      <c r="V37" s="147" t="str">
        <f t="shared" si="7"/>
        <v/>
      </c>
    </row>
    <row r="38" spans="1:22" ht="16" customHeight="1" x14ac:dyDescent="0.2">
      <c r="A38" t="s">
        <v>267</v>
      </c>
      <c r="B38" s="39"/>
      <c r="C38" s="182">
        <v>41490000</v>
      </c>
      <c r="D38" s="182">
        <v>41490000</v>
      </c>
      <c r="E38" s="174"/>
      <c r="F38" s="178">
        <v>41990000</v>
      </c>
      <c r="G38" s="174">
        <v>41190000</v>
      </c>
      <c r="M38" s="149">
        <f>IFERROR(C38-W1Q4FY26!C38,"OOS")</f>
        <v>0</v>
      </c>
      <c r="N38" s="147" t="str">
        <f t="shared" si="5"/>
        <v/>
      </c>
      <c r="O38" s="175">
        <f>IFERROR(D38-[1]W1Q4FY26!D38,"OOS")</f>
        <v>0</v>
      </c>
      <c r="P38" s="147" t="str">
        <f t="shared" si="1"/>
        <v/>
      </c>
      <c r="Q38" s="175" t="str">
        <f>IFERROR(E38-[1]W1Q4FY26!E38,"OOS")</f>
        <v>OOS</v>
      </c>
      <c r="R38" s="147" t="e">
        <f t="shared" si="2"/>
        <v>#VALUE!</v>
      </c>
      <c r="S38" s="175">
        <f>IFERROR(F38-[1]W1Q4FY26!F38,"OOS")</f>
        <v>0</v>
      </c>
      <c r="T38" s="147" t="str">
        <f t="shared" si="6"/>
        <v/>
      </c>
      <c r="U38" s="175">
        <f>IFERROR(G38-[1]W1Q4FY26!G38,"OOS")</f>
        <v>0</v>
      </c>
      <c r="V38" s="147" t="str">
        <f t="shared" si="7"/>
        <v/>
      </c>
    </row>
    <row r="39" spans="1:22" ht="16" customHeight="1" x14ac:dyDescent="0.2">
      <c r="A39" t="s">
        <v>169</v>
      </c>
      <c r="B39" s="39"/>
      <c r="C39" s="182" t="s">
        <v>31</v>
      </c>
      <c r="D39" s="182">
        <v>53990000</v>
      </c>
      <c r="E39" s="174"/>
      <c r="F39" s="178" t="s">
        <v>31</v>
      </c>
      <c r="G39" s="174">
        <v>49990000</v>
      </c>
      <c r="M39" s="149" t="str">
        <f>IFERROR(C39-W1Q4FY26!C39,"OOS")</f>
        <v>OOS</v>
      </c>
      <c r="N39" s="147" t="e">
        <f t="shared" si="5"/>
        <v>#VALUE!</v>
      </c>
      <c r="O39" s="175">
        <f>IFERROR(D39-[1]W1Q4FY26!D39,"OOS")</f>
        <v>0</v>
      </c>
      <c r="P39" s="147" t="str">
        <f t="shared" si="1"/>
        <v/>
      </c>
      <c r="Q39" s="175" t="str">
        <f>IFERROR(E39-[1]W1Q4FY26!E39,"OOS")</f>
        <v>OOS</v>
      </c>
      <c r="R39" s="147" t="e">
        <f t="shared" si="2"/>
        <v>#VALUE!</v>
      </c>
      <c r="S39" s="175" t="str">
        <f>IFERROR(F39-[1]W1Q4FY26!F39,"OOS")</f>
        <v>OOS</v>
      </c>
      <c r="T39" s="147" t="e">
        <f t="shared" si="6"/>
        <v>#VALUE!</v>
      </c>
      <c r="U39" s="175">
        <f>IFERROR(G39-[1]W1Q4FY26!G39,"OOS")</f>
        <v>0</v>
      </c>
      <c r="V39" s="147" t="str">
        <f t="shared" si="7"/>
        <v/>
      </c>
    </row>
    <row r="40" spans="1:22" ht="16" customHeight="1" x14ac:dyDescent="0.2">
      <c r="A40" t="s">
        <v>265</v>
      </c>
      <c r="B40" s="39"/>
      <c r="C40" s="182">
        <v>80990000</v>
      </c>
      <c r="D40" s="182">
        <v>80990000</v>
      </c>
      <c r="E40" s="174"/>
      <c r="F40" s="178">
        <v>80990000</v>
      </c>
      <c r="G40" s="174">
        <v>72990000</v>
      </c>
      <c r="M40" s="149">
        <f>IFERROR(C40-W1Q4FY26!C40,"OOS")</f>
        <v>-500000</v>
      </c>
      <c r="N40" s="147" t="str">
        <f t="shared" si="5"/>
        <v>MacBook Pro 16" M5 Pro 24/1TB giảm 500K = 80.990K</v>
      </c>
      <c r="O40" s="175">
        <f>IFERROR(D40-[1]W1Q4FY26!D40,"OOS")</f>
        <v>0</v>
      </c>
      <c r="P40" s="147" t="str">
        <f t="shared" si="1"/>
        <v/>
      </c>
      <c r="Q40" s="175" t="str">
        <f>IFERROR(E40-[1]W1Q4FY26!E40,"OOS")</f>
        <v>OOS</v>
      </c>
      <c r="R40" s="147" t="e">
        <f t="shared" si="2"/>
        <v>#VALUE!</v>
      </c>
      <c r="S40" s="175">
        <f>IFERROR(F40-[1]W1Q4FY26!F40,"OOS")</f>
        <v>0</v>
      </c>
      <c r="T40" s="147" t="str">
        <f t="shared" si="6"/>
        <v/>
      </c>
      <c r="U40" s="175">
        <f>IFERROR(G40-[1]W1Q4FY26!G40,"OOS")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188C-4086-D548-AFFE-A567B6493A9F}">
  <dimension ref="A1:V151"/>
  <sheetViews>
    <sheetView topLeftCell="A25" workbookViewId="0">
      <selection activeCell="N7" sqref="N7"/>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55.33203125"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1">
        <v>17490000</v>
      </c>
      <c r="E2" s="172">
        <v>17290000</v>
      </c>
      <c r="F2" s="195">
        <v>17390000</v>
      </c>
      <c r="G2" s="174">
        <v>17290000</v>
      </c>
      <c r="M2" s="149" t="str">
        <f>IFERROR(C2-[1]W2Q4FY26!C2,"OOS")</f>
        <v>OOS</v>
      </c>
      <c r="N2" s="147" t="e">
        <f t="shared" ref="N2:N16" si="0">IF(M2=0,"",$A2 &amp; IF(M2&gt;0," tăng "," giảm ") &amp; TEXT(ABS(M2)/1000,"0") &amp; "K = " &amp; TEXT(C2/1000,"#.##0") &amp; "K")</f>
        <v>#VALUE!</v>
      </c>
      <c r="O2" s="175" t="str">
        <f>IFERROR(D2-[1]W2Q4FY26!D2,"OOS")</f>
        <v>OOS</v>
      </c>
      <c r="P2" s="147" t="e">
        <f t="shared" ref="P2:P40" si="1">IF(O2=0,"",$A2 &amp; IF(O2&gt;0," tăng "," giảm ") &amp; TEXT(ABS(O2)/1000,"0") &amp; "K = " &amp; TEXT(D2/1000,"#.##0") &amp; "K")</f>
        <v>#VALUE!</v>
      </c>
      <c r="Q2" s="175" t="str">
        <f>IFERROR(E2-[1]W2Q4FY26!E2,"OOS")</f>
        <v>OOS</v>
      </c>
      <c r="R2" s="147" t="e">
        <f t="shared" ref="R2:R40" si="2">IF(Q2=0,"",$A2 &amp; IF(Q2&gt;0," tăng "," giảm ") &amp; TEXT(ABS(Q2)/1000,"0") &amp; "K = " &amp; TEXT(E2/1000,"#.##0") &amp; "K")</f>
        <v>#VALUE!</v>
      </c>
      <c r="S2" s="175" t="str">
        <f>IFERROR(F2-[1]W2Q4FY26!F2,"OOS")</f>
        <v>OOS</v>
      </c>
      <c r="T2" s="147" t="e">
        <f t="shared" ref="T2:T16" si="3">IF(S2=0,"",$A2 &amp; IF(S2&gt;0," tăng "," giảm ") &amp; TEXT(ABS(S2)/1000,"0") &amp; "K = " &amp; TEXT(F2/1000,"#.##0") &amp; "K")</f>
        <v>#VALUE!</v>
      </c>
      <c r="U2" s="175" t="str">
        <f>IFERROR(G2-[1]W2Q4FY26!G2,"OOS")</f>
        <v>OOS</v>
      </c>
      <c r="V2" s="147" t="e">
        <f t="shared" ref="V2:V18" si="4">IF(U2=0,"",$A2 &amp; IF(U2&gt;0," tăng "," giảm ") &amp; TEXT(ABS(U2)/1000,"0") &amp; "K = " &amp; TEXT(G2/1000,"#.##0") &amp; "K")</f>
        <v>#VALUE!</v>
      </c>
    </row>
    <row r="3" spans="1:22" ht="16" customHeight="1" x14ac:dyDescent="0.2">
      <c r="A3" t="s">
        <v>129</v>
      </c>
      <c r="B3" s="169"/>
      <c r="C3" s="171">
        <v>23990000</v>
      </c>
      <c r="D3" s="171">
        <v>23990000</v>
      </c>
      <c r="E3" s="176">
        <v>23290000</v>
      </c>
      <c r="F3" s="177">
        <v>23990000</v>
      </c>
      <c r="G3" s="174">
        <v>23490000</v>
      </c>
      <c r="M3" s="149" t="str">
        <f>IFERROR(C3-[1]W2Q4FY26!C3,"OOS")</f>
        <v>OOS</v>
      </c>
      <c r="N3" s="147" t="e">
        <f t="shared" si="0"/>
        <v>#VALUE!</v>
      </c>
      <c r="O3" s="175" t="str">
        <f>IFERROR(D3-[1]W2Q4FY26!D3,"OOS")</f>
        <v>OOS</v>
      </c>
      <c r="P3" s="147" t="e">
        <f t="shared" si="1"/>
        <v>#VALUE!</v>
      </c>
      <c r="Q3" s="175" t="str">
        <f>IFERROR(E3-[1]W2Q4FY26!E3,"OOS")</f>
        <v>OOS</v>
      </c>
      <c r="R3" s="147" t="e">
        <f t="shared" si="2"/>
        <v>#VALUE!</v>
      </c>
      <c r="S3" s="175" t="str">
        <f>IFERROR(F3-[1]W2Q4FY26!F3,"OOS")</f>
        <v>OOS</v>
      </c>
      <c r="T3" s="147" t="e">
        <f t="shared" si="3"/>
        <v>#VALUE!</v>
      </c>
      <c r="U3" s="175" t="str">
        <f>IFERROR(G3-[1]W2Q4FY26!G3,"OOS")</f>
        <v>OOS</v>
      </c>
      <c r="V3" s="147" t="e">
        <f t="shared" si="4"/>
        <v>#VALUE!</v>
      </c>
    </row>
    <row r="4" spans="1:22" ht="16" customHeight="1" x14ac:dyDescent="0.2">
      <c r="A4" t="s">
        <v>130</v>
      </c>
      <c r="B4" s="169"/>
      <c r="C4" s="171">
        <v>22990000</v>
      </c>
      <c r="D4" s="171">
        <v>22990000</v>
      </c>
      <c r="E4" s="176">
        <v>23690000</v>
      </c>
      <c r="F4" s="179">
        <v>22990000</v>
      </c>
      <c r="G4" s="174">
        <v>22890000</v>
      </c>
      <c r="M4" s="149" t="str">
        <f>IFERROR(C4-[1]W2Q4FY26!C4,"OOS")</f>
        <v>OOS</v>
      </c>
      <c r="N4" s="147" t="e">
        <f t="shared" si="0"/>
        <v>#VALUE!</v>
      </c>
      <c r="O4" s="175" t="str">
        <f>IFERROR(D4-[1]W2Q4FY26!D4,"OOS")</f>
        <v>OOS</v>
      </c>
      <c r="P4" s="147" t="e">
        <f t="shared" si="1"/>
        <v>#VALUE!</v>
      </c>
      <c r="Q4" s="175" t="str">
        <f>IFERROR(E4-[1]W2Q4FY26!E4,"OOS")</f>
        <v>OOS</v>
      </c>
      <c r="R4" s="147" t="e">
        <f t="shared" si="2"/>
        <v>#VALUE!</v>
      </c>
      <c r="S4" s="175" t="str">
        <f>IFERROR(F4-[1]W2Q4FY26!F4,"OOS")</f>
        <v>OOS</v>
      </c>
      <c r="T4" s="147" t="e">
        <f t="shared" si="3"/>
        <v>#VALUE!</v>
      </c>
      <c r="U4" s="175" t="str">
        <f>IFERROR(G4-[1]W2Q4FY26!G4,"OOS")</f>
        <v>OOS</v>
      </c>
      <c r="V4" s="147" t="e">
        <f t="shared" si="4"/>
        <v>#VALUE!</v>
      </c>
    </row>
    <row r="5" spans="1:22" ht="16" customHeight="1" x14ac:dyDescent="0.2">
      <c r="A5" t="s">
        <v>131</v>
      </c>
      <c r="B5" s="169"/>
      <c r="C5" s="171">
        <v>33990000</v>
      </c>
      <c r="D5" s="170">
        <v>33990000</v>
      </c>
      <c r="E5" s="188">
        <v>32690000</v>
      </c>
      <c r="F5" s="178">
        <v>33890000</v>
      </c>
      <c r="G5" s="174">
        <v>33490000</v>
      </c>
      <c r="M5" s="149" t="str">
        <f>IFERROR(C5-[1]W2Q4FY26!C5,"OOS")</f>
        <v>OOS</v>
      </c>
      <c r="N5" s="147" t="e">
        <f t="shared" si="0"/>
        <v>#VALUE!</v>
      </c>
      <c r="O5" s="175" t="str">
        <f>IFERROR(D5-[1]W2Q4FY26!D5,"OOS")</f>
        <v>OOS</v>
      </c>
      <c r="P5" s="147" t="e">
        <f t="shared" si="1"/>
        <v>#VALUE!</v>
      </c>
      <c r="Q5" s="175" t="str">
        <f>IFERROR(E5-[1]W2Q4FY26!E5,"OOS")</f>
        <v>OOS</v>
      </c>
      <c r="R5" s="147" t="e">
        <f t="shared" si="2"/>
        <v>#VALUE!</v>
      </c>
      <c r="S5" s="175" t="str">
        <f>IFERROR(F5-[1]W2Q4FY26!F5,"OOS")</f>
        <v>OOS</v>
      </c>
      <c r="T5" s="147" t="e">
        <f t="shared" si="3"/>
        <v>#VALUE!</v>
      </c>
      <c r="U5" s="175" t="str">
        <f>IFERROR(G5-[1]W2Q4FY26!G5,"OOS")</f>
        <v>OOS</v>
      </c>
      <c r="V5" s="147" t="e">
        <f t="shared" si="4"/>
        <v>#VALUE!</v>
      </c>
    </row>
    <row r="6" spans="1:22" ht="16" customHeight="1" x14ac:dyDescent="0.2">
      <c r="A6" t="s">
        <v>132</v>
      </c>
      <c r="B6" s="169"/>
      <c r="C6" s="171">
        <v>35990000</v>
      </c>
      <c r="D6" s="171">
        <v>35990000</v>
      </c>
      <c r="E6" s="172">
        <v>35990000</v>
      </c>
      <c r="F6" s="178">
        <v>35990000</v>
      </c>
      <c r="G6" s="181">
        <v>35690000</v>
      </c>
      <c r="M6" s="149" t="str">
        <f>IFERROR(C6-[1]W2Q4FY26!C6,"OOS")</f>
        <v>OOS</v>
      </c>
      <c r="N6" s="147" t="e">
        <f t="shared" si="0"/>
        <v>#VALUE!</v>
      </c>
      <c r="O6" s="175" t="str">
        <f>IFERROR(D6-[1]W2Q4FY26!D6,"OOS")</f>
        <v>OOS</v>
      </c>
      <c r="P6" s="147" t="e">
        <f t="shared" si="1"/>
        <v>#VALUE!</v>
      </c>
      <c r="Q6" s="175" t="str">
        <f>IFERROR(E6-[1]W2Q4FY26!E6,"OOS")</f>
        <v>OOS</v>
      </c>
      <c r="R6" s="147" t="e">
        <f t="shared" si="2"/>
        <v>#VALUE!</v>
      </c>
      <c r="S6" s="175" t="str">
        <f>IFERROR(F6-[1]W2Q4FY26!F6,"OOS")</f>
        <v>OOS</v>
      </c>
      <c r="T6" s="147" t="e">
        <f t="shared" si="3"/>
        <v>#VALUE!</v>
      </c>
      <c r="U6" s="175" t="str">
        <f>IFERROR(G6-[1]W2Q4FY26!G6,"OOS")</f>
        <v>OOS</v>
      </c>
      <c r="V6" s="147" t="e">
        <f t="shared" si="4"/>
        <v>#VALUE!</v>
      </c>
    </row>
    <row r="7" spans="1:22" ht="16" customHeight="1" x14ac:dyDescent="0.2">
      <c r="A7" t="s">
        <v>133</v>
      </c>
      <c r="B7" s="169"/>
      <c r="C7" s="171" t="s">
        <v>31</v>
      </c>
      <c r="D7" s="182">
        <v>14990000</v>
      </c>
      <c r="E7" s="172">
        <v>13490000</v>
      </c>
      <c r="F7" s="197">
        <v>13690000</v>
      </c>
      <c r="G7" s="174">
        <v>15190000</v>
      </c>
      <c r="M7" s="149" t="str">
        <f>IFERROR(C7-[1]W2Q4FY26!C7,"OOS")</f>
        <v>OOS</v>
      </c>
      <c r="N7" s="147" t="e">
        <f t="shared" si="0"/>
        <v>#VALUE!</v>
      </c>
      <c r="O7" s="175" t="str">
        <f>IFERROR(D7-[1]W2Q4FY26!D7,"OOS")</f>
        <v>OOS</v>
      </c>
      <c r="P7" s="147" t="e">
        <f t="shared" si="1"/>
        <v>#VALUE!</v>
      </c>
      <c r="Q7" s="175" t="str">
        <f>IFERROR(E7-[1]W2Q4FY26!E7,"OOS")</f>
        <v>OOS</v>
      </c>
      <c r="R7" s="147" t="e">
        <f t="shared" si="2"/>
        <v>#VALUE!</v>
      </c>
      <c r="S7" s="175" t="str">
        <f>IFERROR(F7-[1]W2Q4FY26!F7,"OOS")</f>
        <v>OOS</v>
      </c>
      <c r="T7" s="147" t="e">
        <f t="shared" si="3"/>
        <v>#VALUE!</v>
      </c>
      <c r="U7" s="175" t="str">
        <f>IFERROR(G7-[1]W2Q4FY26!G7,"OOS")</f>
        <v>OOS</v>
      </c>
      <c r="V7" s="147" t="e">
        <f t="shared" si="4"/>
        <v>#VALUE!</v>
      </c>
    </row>
    <row r="8" spans="1:22" ht="16" customHeight="1" x14ac:dyDescent="0.2">
      <c r="A8" t="s">
        <v>246</v>
      </c>
      <c r="B8" s="184"/>
      <c r="C8" s="185">
        <v>20990000</v>
      </c>
      <c r="D8" s="185">
        <v>20990000</v>
      </c>
      <c r="E8" s="186">
        <v>20490000</v>
      </c>
      <c r="F8" s="178">
        <v>20990000</v>
      </c>
      <c r="G8" s="174">
        <v>20490000</v>
      </c>
      <c r="M8" s="149" t="str">
        <f>IFERROR(C8-[1]W2Q4FY26!C8,"OOS")</f>
        <v>OOS</v>
      </c>
      <c r="N8" s="147" t="e">
        <f t="shared" si="0"/>
        <v>#VALUE!</v>
      </c>
      <c r="O8" s="175" t="str">
        <f>IFERROR(D8-[1]W2Q4FY26!D8,"OOS")</f>
        <v>OOS</v>
      </c>
      <c r="P8" s="147" t="e">
        <f t="shared" si="1"/>
        <v>#VALUE!</v>
      </c>
      <c r="Q8" s="175" t="str">
        <f>IFERROR(E8-[1]W2Q4FY26!E8,"OOS")</f>
        <v>OOS</v>
      </c>
      <c r="R8" s="147" t="e">
        <f t="shared" si="2"/>
        <v>#VALUE!</v>
      </c>
      <c r="S8" s="175" t="str">
        <f>IFERROR(F8-[1]W2Q4FY26!F8,"OOS")</f>
        <v>OOS</v>
      </c>
      <c r="T8" s="147" t="e">
        <f t="shared" si="3"/>
        <v>#VALUE!</v>
      </c>
      <c r="U8" s="175" t="str">
        <f>IFERROR(G8-[1]W2Q4FY26!G8,"OOS")</f>
        <v>OOS</v>
      </c>
      <c r="V8" s="147" t="e">
        <f t="shared" si="4"/>
        <v>#VALUE!</v>
      </c>
    </row>
    <row r="9" spans="1:22" ht="16" customHeight="1" x14ac:dyDescent="0.2">
      <c r="A9" t="s">
        <v>135</v>
      </c>
      <c r="B9" s="39"/>
      <c r="C9" s="182">
        <v>23990000</v>
      </c>
      <c r="D9" s="182">
        <v>23990000</v>
      </c>
      <c r="E9" s="186">
        <v>24190000</v>
      </c>
      <c r="F9" s="178">
        <v>24490000</v>
      </c>
      <c r="G9" s="174">
        <v>23990000</v>
      </c>
      <c r="M9" s="149" t="str">
        <f>IFERROR(C9-[1]W2Q4FY26!C9,"OOS")</f>
        <v>OOS</v>
      </c>
      <c r="N9" s="147" t="e">
        <f t="shared" si="0"/>
        <v>#VALUE!</v>
      </c>
      <c r="O9" s="175" t="str">
        <f>IFERROR(D9-[1]W2Q4FY26!D9,"OOS")</f>
        <v>OOS</v>
      </c>
      <c r="P9" s="147" t="e">
        <f t="shared" si="1"/>
        <v>#VALUE!</v>
      </c>
      <c r="Q9" s="175" t="str">
        <f>IFERROR(E9-[1]W2Q4FY26!E9,"OOS")</f>
        <v>OOS</v>
      </c>
      <c r="R9" s="147" t="e">
        <f t="shared" si="2"/>
        <v>#VALUE!</v>
      </c>
      <c r="S9" s="175" t="str">
        <f>IFERROR(F9-[1]W2Q4FY26!F9,"OOS")</f>
        <v>OOS</v>
      </c>
      <c r="T9" s="147" t="e">
        <f t="shared" si="3"/>
        <v>#VALUE!</v>
      </c>
      <c r="U9" s="175" t="str">
        <f>IFERROR(G9-[1]W2Q4FY26!G9,"OOS")</f>
        <v>OOS</v>
      </c>
      <c r="V9" s="147" t="e">
        <f t="shared" si="4"/>
        <v>#VALUE!</v>
      </c>
    </row>
    <row r="10" spans="1:22" ht="16" customHeight="1" x14ac:dyDescent="0.2">
      <c r="A10" t="s">
        <v>102</v>
      </c>
      <c r="B10" s="39"/>
      <c r="C10" s="182">
        <v>17990000</v>
      </c>
      <c r="D10" s="182">
        <v>17990000</v>
      </c>
      <c r="E10" s="176">
        <v>17790000</v>
      </c>
      <c r="F10" s="178">
        <v>17990000</v>
      </c>
      <c r="G10" s="174">
        <v>17390000</v>
      </c>
      <c r="M10" s="149" t="str">
        <f>IFERROR(C10-[1]W2Q4FY26!C10,"OOS")</f>
        <v>OOS</v>
      </c>
      <c r="N10" s="147" t="e">
        <f t="shared" si="0"/>
        <v>#VALUE!</v>
      </c>
      <c r="O10" s="175" t="str">
        <f>IFERROR(D10-[1]W2Q4FY26!D10,"OOS")</f>
        <v>OOS</v>
      </c>
      <c r="P10" s="147" t="e">
        <f t="shared" si="1"/>
        <v>#VALUE!</v>
      </c>
      <c r="Q10" s="175" t="str">
        <f>IFERROR(E10-[1]W2Q4FY26!E10,"OOS")</f>
        <v>OOS</v>
      </c>
      <c r="R10" s="147" t="e">
        <f t="shared" si="2"/>
        <v>#VALUE!</v>
      </c>
      <c r="S10" s="175" t="str">
        <f>IFERROR(F10-[1]W2Q4FY26!F10,"OOS")</f>
        <v>OOS</v>
      </c>
      <c r="T10" s="147" t="e">
        <f t="shared" si="3"/>
        <v>#VALUE!</v>
      </c>
      <c r="U10" s="175" t="str">
        <f>IFERROR(G10-[1]W2Q4FY26!G10,"OOS")</f>
        <v>OOS</v>
      </c>
      <c r="V10" s="147" t="e">
        <f t="shared" si="4"/>
        <v>#VALUE!</v>
      </c>
    </row>
    <row r="11" spans="1:22" ht="16" customHeight="1" x14ac:dyDescent="0.2">
      <c r="A11" t="s">
        <v>103</v>
      </c>
      <c r="B11" s="39"/>
      <c r="C11" s="182">
        <v>19990000</v>
      </c>
      <c r="D11" s="182" t="s">
        <v>31</v>
      </c>
      <c r="E11" s="176" t="s">
        <v>31</v>
      </c>
      <c r="F11" s="174" t="s">
        <v>31</v>
      </c>
      <c r="G11" s="174" t="s">
        <v>31</v>
      </c>
      <c r="M11" s="149" t="str">
        <f>IFERROR(C11-[1]W2Q4FY26!C11,"OOS")</f>
        <v>OOS</v>
      </c>
      <c r="N11" s="147" t="e">
        <f t="shared" si="0"/>
        <v>#VALUE!</v>
      </c>
      <c r="O11" s="175" t="str">
        <f>IFERROR(D11-[1]W2Q4FY26!D11,"OOS")</f>
        <v>OOS</v>
      </c>
      <c r="P11" s="147" t="e">
        <f t="shared" si="1"/>
        <v>#VALUE!</v>
      </c>
      <c r="Q11" s="175" t="str">
        <f>IFERROR(E11-[1]W2Q4FY26!E11,"OOS")</f>
        <v>OOS</v>
      </c>
      <c r="R11" s="147" t="e">
        <f t="shared" si="2"/>
        <v>#VALUE!</v>
      </c>
      <c r="S11" s="175" t="str">
        <f>IFERROR(F11-[1]W2Q4FY26!F11,"OOS")</f>
        <v>OOS</v>
      </c>
      <c r="T11" s="147" t="e">
        <f t="shared" si="3"/>
        <v>#VALUE!</v>
      </c>
      <c r="U11" s="175" t="str">
        <f>IFERROR(G11-[1]W2Q4FY26!G11,"OOS")</f>
        <v>OOS</v>
      </c>
      <c r="V11" s="147" t="e">
        <f t="shared" si="4"/>
        <v>#VALUE!</v>
      </c>
    </row>
    <row r="12" spans="1:22" ht="16" customHeight="1" x14ac:dyDescent="0.2">
      <c r="A12" t="s">
        <v>40</v>
      </c>
      <c r="B12" s="39"/>
      <c r="C12" s="182" t="s">
        <v>31</v>
      </c>
      <c r="D12" s="182">
        <v>13990000</v>
      </c>
      <c r="E12" s="176">
        <v>13790000</v>
      </c>
      <c r="F12" s="179">
        <v>15490000</v>
      </c>
      <c r="G12" s="174">
        <v>12990000</v>
      </c>
      <c r="M12" s="149" t="str">
        <f>IFERROR(C12-[1]W2Q4FY26!C12,"OOS")</f>
        <v>OOS</v>
      </c>
      <c r="N12" s="147" t="e">
        <f t="shared" si="0"/>
        <v>#VALUE!</v>
      </c>
      <c r="O12" s="175" t="str">
        <f>IFERROR(D12-[1]W2Q4FY26!D12,"OOS")</f>
        <v>OOS</v>
      </c>
      <c r="P12" s="147" t="e">
        <f t="shared" si="1"/>
        <v>#VALUE!</v>
      </c>
      <c r="Q12" s="175" t="str">
        <f>IFERROR(E12-[1]W2Q4FY26!E12,"OOS")</f>
        <v>OOS</v>
      </c>
      <c r="R12" s="147" t="e">
        <f t="shared" si="2"/>
        <v>#VALUE!</v>
      </c>
      <c r="S12" s="175" t="str">
        <f>IFERROR(F12-[1]W2Q4FY26!F12,"OOS")</f>
        <v>OOS</v>
      </c>
      <c r="T12" s="147" t="e">
        <f t="shared" si="3"/>
        <v>#VALUE!</v>
      </c>
      <c r="U12" s="175" t="str">
        <f>IFERROR(G12-[1]W2Q4FY26!G12,"OOS")</f>
        <v>OOS</v>
      </c>
      <c r="V12" s="147" t="e">
        <f t="shared" si="4"/>
        <v>#VALUE!</v>
      </c>
    </row>
    <row r="13" spans="1:22" ht="16" customHeight="1" x14ac:dyDescent="0.2">
      <c r="A13" t="s">
        <v>37</v>
      </c>
      <c r="B13" s="39"/>
      <c r="C13" s="182" t="s">
        <v>31</v>
      </c>
      <c r="D13" s="187">
        <v>11990000</v>
      </c>
      <c r="E13" s="186">
        <v>12090000</v>
      </c>
      <c r="F13" s="179">
        <v>13490000</v>
      </c>
      <c r="G13" s="174">
        <v>11990000</v>
      </c>
      <c r="M13" s="149" t="str">
        <f>IFERROR(C13-[1]W2Q4FY26!C13,"OOS")</f>
        <v>OOS</v>
      </c>
      <c r="N13" s="147" t="e">
        <f t="shared" si="0"/>
        <v>#VALUE!</v>
      </c>
      <c r="O13" s="175" t="str">
        <f>IFERROR(D13-[1]W2Q4FY26!D13,"OOS")</f>
        <v>OOS</v>
      </c>
      <c r="P13" s="147" t="e">
        <f t="shared" si="1"/>
        <v>#VALUE!</v>
      </c>
      <c r="Q13" s="175" t="str">
        <f>IFERROR(E13-[1]W2Q4FY26!E13,"OOS")</f>
        <v>OOS</v>
      </c>
      <c r="R13" s="147" t="e">
        <f t="shared" si="2"/>
        <v>#VALUE!</v>
      </c>
      <c r="S13" s="175" t="str">
        <f>IFERROR(F13-[1]W2Q4FY26!F13,"OOS")</f>
        <v>OOS</v>
      </c>
      <c r="T13" s="147" t="e">
        <f t="shared" si="3"/>
        <v>#VALUE!</v>
      </c>
      <c r="U13" s="175" t="str">
        <f>IFERROR(G13-[1]W2Q4FY26!G13,"OOS")</f>
        <v>OOS</v>
      </c>
      <c r="V13" s="147" t="e">
        <f t="shared" si="4"/>
        <v>#VALUE!</v>
      </c>
    </row>
    <row r="14" spans="1:22" ht="16" customHeight="1" x14ac:dyDescent="0.2">
      <c r="A14" t="s">
        <v>138</v>
      </c>
      <c r="B14" s="39"/>
      <c r="C14" s="187">
        <v>16190000</v>
      </c>
      <c r="D14" s="182">
        <v>16190000</v>
      </c>
      <c r="E14" s="186">
        <v>16190000</v>
      </c>
      <c r="F14" s="179">
        <v>15990000</v>
      </c>
      <c r="G14" s="174">
        <v>15990000</v>
      </c>
      <c r="M14" s="149" t="str">
        <f>IFERROR(C14-[1]W2Q4FY26!C14,"OOS")</f>
        <v>OOS</v>
      </c>
      <c r="N14" s="147" t="e">
        <f t="shared" si="0"/>
        <v>#VALUE!</v>
      </c>
      <c r="O14" s="175" t="str">
        <f>IFERROR(D14-[1]W2Q4FY26!D14,"OOS")</f>
        <v>OOS</v>
      </c>
      <c r="P14" s="147" t="e">
        <f t="shared" si="1"/>
        <v>#VALUE!</v>
      </c>
      <c r="Q14" s="175" t="str">
        <f>IFERROR(E14-[1]W2Q4FY26!E14,"OOS")</f>
        <v>OOS</v>
      </c>
      <c r="R14" s="147" t="e">
        <f t="shared" si="2"/>
        <v>#VALUE!</v>
      </c>
      <c r="S14" s="175" t="str">
        <f>IFERROR(F14-[1]W2Q4FY26!F14,"OOS")</f>
        <v>OOS</v>
      </c>
      <c r="T14" s="147" t="e">
        <f t="shared" si="3"/>
        <v>#VALUE!</v>
      </c>
      <c r="U14" s="175" t="str">
        <f>IFERROR(G14-[1]W2Q4FY26!G14,"OOS")</f>
        <v>OOS</v>
      </c>
      <c r="V14" s="147" t="e">
        <f t="shared" si="4"/>
        <v>#VALUE!</v>
      </c>
    </row>
    <row r="15" spans="1:22" ht="16" customHeight="1" x14ac:dyDescent="0.2">
      <c r="A15" t="s">
        <v>139</v>
      </c>
      <c r="B15" s="39"/>
      <c r="C15" s="187">
        <v>12490000</v>
      </c>
      <c r="D15" s="182">
        <v>12490000</v>
      </c>
      <c r="E15" s="188">
        <v>11790000</v>
      </c>
      <c r="F15" s="179">
        <v>12490000</v>
      </c>
      <c r="G15" s="174">
        <v>12390000</v>
      </c>
      <c r="M15" s="149" t="str">
        <f>IFERROR(C15-[1]W2Q4FY26!C15,"OOS")</f>
        <v>OOS</v>
      </c>
      <c r="N15" s="147" t="e">
        <f t="shared" si="0"/>
        <v>#VALUE!</v>
      </c>
      <c r="O15" s="175" t="str">
        <f>IFERROR(D15-[1]W2Q4FY26!D15,"OOS")</f>
        <v>OOS</v>
      </c>
      <c r="P15" s="147" t="e">
        <f t="shared" si="1"/>
        <v>#VALUE!</v>
      </c>
      <c r="Q15" s="175" t="str">
        <f>IFERROR(E15-[1]W2Q4FY26!E15,"OOS")</f>
        <v>OOS</v>
      </c>
      <c r="R15" s="147" t="e">
        <f t="shared" si="2"/>
        <v>#VALUE!</v>
      </c>
      <c r="S15" s="175" t="str">
        <f>IFERROR(F15-[1]W2Q4FY26!F15,"OOS")</f>
        <v>OOS</v>
      </c>
      <c r="T15" s="147" t="e">
        <f t="shared" si="3"/>
        <v>#VALUE!</v>
      </c>
      <c r="U15" s="175" t="str">
        <f>IFERROR(G15-[1]W2Q4FY26!G15,"OOS")</f>
        <v>OOS</v>
      </c>
      <c r="V15" s="147" t="e">
        <f t="shared" si="4"/>
        <v>#VALUE!</v>
      </c>
    </row>
    <row r="16" spans="1:22" ht="16" customHeight="1" x14ac:dyDescent="0.2">
      <c r="A16" t="s">
        <v>142</v>
      </c>
      <c r="B16" s="39"/>
      <c r="C16" s="182" t="s">
        <v>31</v>
      </c>
      <c r="D16" s="182">
        <v>16690000</v>
      </c>
      <c r="E16" s="176">
        <v>16990000</v>
      </c>
      <c r="F16" s="178">
        <v>18990000</v>
      </c>
      <c r="G16" s="174" t="s">
        <v>31</v>
      </c>
      <c r="M16" s="149" t="str">
        <f>IFERROR(C16-[1]W2Q4FY26!C16,"OOS")</f>
        <v>OOS</v>
      </c>
      <c r="N16" s="147" t="e">
        <f t="shared" si="0"/>
        <v>#VALUE!</v>
      </c>
      <c r="O16" s="175" t="str">
        <f>IFERROR(D16-[1]W2Q4FY26!D16,"OOS")</f>
        <v>OOS</v>
      </c>
      <c r="P16" s="147" t="e">
        <f t="shared" si="1"/>
        <v>#VALUE!</v>
      </c>
      <c r="Q16" s="175" t="str">
        <f>IFERROR(E16-[1]W2Q4FY26!E16,"OOS")</f>
        <v>OOS</v>
      </c>
      <c r="R16" s="147" t="e">
        <f t="shared" si="2"/>
        <v>#VALUE!</v>
      </c>
      <c r="S16" s="175" t="str">
        <f>IFERROR(F16-[1]W2Q4FY26!F16,"OOS")</f>
        <v>OOS</v>
      </c>
      <c r="T16" s="147" t="e">
        <f t="shared" si="3"/>
        <v>#VALUE!</v>
      </c>
      <c r="U16" s="175" t="str">
        <f>IFERROR(G16-[1]W2Q4FY26!G16,"OOS")</f>
        <v>OOS</v>
      </c>
      <c r="V16" s="147" t="e">
        <f t="shared" si="4"/>
        <v>#VALUE!</v>
      </c>
    </row>
    <row r="17" spans="1:22" ht="16" customHeight="1" x14ac:dyDescent="0.2">
      <c r="A17" t="s">
        <v>262</v>
      </c>
      <c r="B17" s="39"/>
      <c r="C17" s="187">
        <v>20690000</v>
      </c>
      <c r="D17" s="182">
        <v>20490000</v>
      </c>
      <c r="E17" s="188">
        <v>19690000</v>
      </c>
      <c r="F17" s="181">
        <v>20490000</v>
      </c>
      <c r="G17" s="174">
        <v>19890000</v>
      </c>
      <c r="M17" s="149" t="str">
        <f>IFERROR(C17-[1]W2Q4FY26!C17,"OOS")</f>
        <v>OOS</v>
      </c>
      <c r="N17" s="147"/>
      <c r="O17" s="175" t="str">
        <f>IFERROR(D17-[1]W2Q4FY26!D17,"OOS")</f>
        <v>OOS</v>
      </c>
      <c r="P17" s="147" t="e">
        <f t="shared" si="1"/>
        <v>#VALUE!</v>
      </c>
      <c r="Q17" s="175" t="str">
        <f>IFERROR(E17-[1]W2Q4FY26!E17,"OOS")</f>
        <v>OOS</v>
      </c>
      <c r="R17" s="147" t="e">
        <f t="shared" si="2"/>
        <v>#VALUE!</v>
      </c>
      <c r="S17" s="175" t="str">
        <f>IFERROR(F17-[1]W2Q4FY26!F17,"OOS")</f>
        <v>OOS</v>
      </c>
      <c r="T17" s="147"/>
      <c r="U17" s="175" t="str">
        <f>IFERROR(G17-[1]W2Q4FY26!G17,"OOS")</f>
        <v>OOS</v>
      </c>
      <c r="V17" s="147" t="e">
        <f t="shared" si="4"/>
        <v>#VALUE!</v>
      </c>
    </row>
    <row r="18" spans="1:22" ht="16" customHeight="1" x14ac:dyDescent="0.2">
      <c r="A18" t="s">
        <v>144</v>
      </c>
      <c r="B18" s="39"/>
      <c r="C18" s="182" t="s">
        <v>31</v>
      </c>
      <c r="D18" s="182">
        <v>21090000</v>
      </c>
      <c r="E18" s="176">
        <v>17990000</v>
      </c>
      <c r="F18" s="178">
        <v>18790000</v>
      </c>
      <c r="G18" s="174" t="s">
        <v>31</v>
      </c>
      <c r="M18" s="149" t="str">
        <f>IFERROR(C18-[1]W2Q4FY26!C18,"OOS")</f>
        <v>OOS</v>
      </c>
      <c r="N18" s="147" t="e">
        <f>IF(M18=0,"",$A18 &amp; IF(M18&gt;0," tăng "," giảm ") &amp; TEXT(ABS(M18)/1000,"0") &amp; "K = " &amp; TEXT(C18/1000,"#.##0") &amp; "K")</f>
        <v>#VALUE!</v>
      </c>
      <c r="O18" s="175" t="str">
        <f>IFERROR(D18-[1]W2Q4FY26!D18,"OOS")</f>
        <v>OOS</v>
      </c>
      <c r="P18" s="147" t="e">
        <f t="shared" si="1"/>
        <v>#VALUE!</v>
      </c>
      <c r="Q18" s="175" t="str">
        <f>IFERROR(E18-[1]W2Q4FY26!E18,"OOS")</f>
        <v>OOS</v>
      </c>
      <c r="R18" s="147" t="e">
        <f t="shared" si="2"/>
        <v>#VALUE!</v>
      </c>
      <c r="S18" s="175" t="str">
        <f>IFERROR(F18-[1]W2Q4FY26!F18,"OOS")</f>
        <v>OOS</v>
      </c>
      <c r="T18" s="147" t="e">
        <f>IF(S18=0,"",$A18 &amp; IF(S18&gt;0," tăng "," giảm ") &amp; TEXT(ABS(S18)/1000,"0") &amp; "K = " &amp; TEXT(F18/1000,"#.##0") &amp; "K")</f>
        <v>#VALUE!</v>
      </c>
      <c r="U18" s="175" t="str">
        <f>IFERROR(G18-[1]W2Q4FY26!G18,"OOS")</f>
        <v>OOS</v>
      </c>
      <c r="V18" s="147" t="e">
        <f t="shared" si="4"/>
        <v>#VALUE!</v>
      </c>
    </row>
    <row r="19" spans="1:22" ht="16" customHeight="1" x14ac:dyDescent="0.2">
      <c r="A19" t="s">
        <v>263</v>
      </c>
      <c r="B19" s="39"/>
      <c r="C19" s="187">
        <v>26190000</v>
      </c>
      <c r="D19" s="182">
        <v>25990000</v>
      </c>
      <c r="E19" s="205">
        <v>25290000</v>
      </c>
      <c r="F19" s="187">
        <v>25990000</v>
      </c>
      <c r="G19" s="181">
        <v>24990000</v>
      </c>
      <c r="M19" s="149" t="str">
        <f>IFERROR(C19-[1]W2Q4FY26!C19,"OOS")</f>
        <v>OOS</v>
      </c>
      <c r="N19" s="147"/>
      <c r="O19" s="175" t="str">
        <f>IFERROR(D19-[1]W2Q4FY26!D19,"OOS")</f>
        <v>OOS</v>
      </c>
      <c r="P19" s="147" t="e">
        <f t="shared" si="1"/>
        <v>#VALUE!</v>
      </c>
      <c r="Q19" s="175" t="str">
        <f>IFERROR(E19-[1]W2Q4FY26!E19,"OOS")</f>
        <v>OOS</v>
      </c>
      <c r="R19" s="147" t="e">
        <f t="shared" si="2"/>
        <v>#VALUE!</v>
      </c>
      <c r="S19" s="175" t="str">
        <f>IFERROR(F19-[1]W2Q4FY26!F19,"OOS")</f>
        <v>OOS</v>
      </c>
      <c r="T19" s="147"/>
      <c r="U19" s="175" t="str">
        <f>IFERROR(G19-[1]W2Q4FY26!G19,"OOS")</f>
        <v>OOS</v>
      </c>
      <c r="V19" s="147"/>
    </row>
    <row r="20" spans="1:22" ht="16" customHeight="1" x14ac:dyDescent="0.2">
      <c r="A20" t="s">
        <v>151</v>
      </c>
      <c r="B20" s="39"/>
      <c r="C20" s="187">
        <v>34590000</v>
      </c>
      <c r="D20" s="182">
        <v>34590000</v>
      </c>
      <c r="E20" s="186">
        <v>32490000</v>
      </c>
      <c r="F20" s="179">
        <v>34590000</v>
      </c>
      <c r="G20" s="174">
        <v>33990000</v>
      </c>
      <c r="M20" s="149" t="str">
        <f>IFERROR(C20-[1]W2Q4FY26!C20,"OOS")</f>
        <v>OOS</v>
      </c>
      <c r="N20" s="147" t="e">
        <f t="shared" ref="N20:N40" si="5">IF(M20=0,"",$A20 &amp; IF(M20&gt;0," tăng "," giảm ") &amp; TEXT(ABS(M20)/1000,"0") &amp; "K = " &amp; TEXT(C20/1000,"#.##0") &amp; "K")</f>
        <v>#VALUE!</v>
      </c>
      <c r="O20" s="175" t="str">
        <f>IFERROR(D20-[1]W2Q4FY26!D20,"OOS")</f>
        <v>OOS</v>
      </c>
      <c r="P20" s="147" t="e">
        <f t="shared" si="1"/>
        <v>#VALUE!</v>
      </c>
      <c r="Q20" s="175" t="str">
        <f>IFERROR(E20-[1]W2Q4FY26!E20,"OOS")</f>
        <v>OOS</v>
      </c>
      <c r="R20" s="147" t="e">
        <f t="shared" si="2"/>
        <v>#VALUE!</v>
      </c>
      <c r="S20" s="175" t="str">
        <f>IFERROR(F20-[1]W2Q4FY26!F20,"OOS")</f>
        <v>OOS</v>
      </c>
      <c r="T20" s="147" t="e">
        <f t="shared" ref="T20:T40" si="6">IF(S20=0,"",$A20 &amp; IF(S20&gt;0," tăng "," giảm ") &amp; TEXT(ABS(S20)/1000,"0") &amp; "K = " &amp; TEXT(F20/1000,"#.##0") &amp; "K")</f>
        <v>#VALUE!</v>
      </c>
      <c r="U20" s="175" t="str">
        <f>IFERROR(G20-[1]W2Q4FY26!G20,"OOS")</f>
        <v>OOS</v>
      </c>
      <c r="V20" s="147" t="e">
        <f t="shared" ref="V20:V41" si="7">IF(U20=0,"",$A20 &amp; IF(U20&gt;0," tăng "," giảm ") &amp; TEXT(ABS(U20)/1000,"0") &amp; "K = " &amp; TEXT(G20/1000,"#.##0") &amp; "K")</f>
        <v>#VALUE!</v>
      </c>
    </row>
    <row r="21" spans="1:22" ht="16" customHeight="1" x14ac:dyDescent="0.2">
      <c r="A21" t="s">
        <v>152</v>
      </c>
      <c r="B21" s="39"/>
      <c r="C21" s="187">
        <v>43790000</v>
      </c>
      <c r="D21" s="186">
        <v>44590000</v>
      </c>
      <c r="E21" s="186">
        <v>42990000</v>
      </c>
      <c r="F21" s="179">
        <v>43790000</v>
      </c>
      <c r="G21" s="174">
        <v>44590000</v>
      </c>
      <c r="M21" s="149" t="str">
        <f>IFERROR(C21-[1]W2Q4FY26!C21,"OOS")</f>
        <v>OOS</v>
      </c>
      <c r="N21" s="147" t="e">
        <f t="shared" si="5"/>
        <v>#VALUE!</v>
      </c>
      <c r="O21" s="175" t="str">
        <f>IFERROR(D21-[1]W2Q4FY26!D21,"OOS")</f>
        <v>OOS</v>
      </c>
      <c r="P21" s="147" t="e">
        <f t="shared" si="1"/>
        <v>#VALUE!</v>
      </c>
      <c r="Q21" s="175" t="str">
        <f>IFERROR(E21-[1]W2Q4FY26!E21,"OOS")</f>
        <v>OOS</v>
      </c>
      <c r="R21" s="147" t="e">
        <f t="shared" si="2"/>
        <v>#VALUE!</v>
      </c>
      <c r="S21" s="175" t="str">
        <f>IFERROR(F21-[1]W2Q4FY26!F21,"OOS")</f>
        <v>OOS</v>
      </c>
      <c r="T21" s="147" t="e">
        <f t="shared" si="6"/>
        <v>#VALUE!</v>
      </c>
      <c r="U21" s="175" t="str">
        <f>IFERROR(G21-[1]W2Q4FY26!G21,"OOS")</f>
        <v>OOS</v>
      </c>
      <c r="V21" s="147" t="e">
        <f t="shared" si="7"/>
        <v>#VALUE!</v>
      </c>
    </row>
    <row r="22" spans="1:22" ht="16" customHeight="1" x14ac:dyDescent="0.2">
      <c r="A22" t="s">
        <v>153</v>
      </c>
      <c r="B22" s="39"/>
      <c r="C22" s="187">
        <v>6390000</v>
      </c>
      <c r="D22" s="187">
        <v>6490000</v>
      </c>
      <c r="E22" s="186">
        <v>6190000</v>
      </c>
      <c r="F22" s="179">
        <v>6390000</v>
      </c>
      <c r="G22" s="181">
        <v>6290000</v>
      </c>
      <c r="M22" s="149" t="str">
        <f>IFERROR(C22-[1]W2Q4FY26!C22,"OOS")</f>
        <v>OOS</v>
      </c>
      <c r="N22" s="147" t="e">
        <f>IF(M22=0,"",$A22 &amp; IF(M22&gt;0," tăng "," giảm ") &amp; TEXT(ABS(M22)/1000,"0") &amp; "K = " &amp; TEXT(C22/1000,"#.##0") &amp; "K")</f>
        <v>#VALUE!</v>
      </c>
      <c r="O22" s="175" t="str">
        <f>IFERROR(D22-[1]W2Q4FY26!D22,"OOS")</f>
        <v>OOS</v>
      </c>
      <c r="P22" s="147" t="e">
        <f t="shared" si="1"/>
        <v>#VALUE!</v>
      </c>
      <c r="Q22" s="175" t="str">
        <f>IFERROR(E22-[1]W2Q4FY26!E22,"OOS")</f>
        <v>OOS</v>
      </c>
      <c r="R22" s="147" t="e">
        <f t="shared" si="2"/>
        <v>#VALUE!</v>
      </c>
      <c r="S22" s="175" t="str">
        <f>IFERROR(F22-[1]W2Q4FY26!F22,"OOS")</f>
        <v>OOS</v>
      </c>
      <c r="T22" s="147" t="e">
        <f t="shared" si="6"/>
        <v>#VALUE!</v>
      </c>
      <c r="U22" s="175" t="str">
        <f>IFERROR(G22-[1]W2Q4FY26!G22,"OOS")</f>
        <v>OOS</v>
      </c>
      <c r="V22" s="147" t="e">
        <f t="shared" si="7"/>
        <v>#VALUE!</v>
      </c>
    </row>
    <row r="23" spans="1:22" ht="16" customHeight="1" x14ac:dyDescent="0.2">
      <c r="A23" t="s">
        <v>154</v>
      </c>
      <c r="B23" s="39"/>
      <c r="C23" s="187">
        <v>7990000</v>
      </c>
      <c r="D23" s="187">
        <v>7990000</v>
      </c>
      <c r="E23" s="176">
        <v>7790000</v>
      </c>
      <c r="F23" s="178">
        <v>7990000</v>
      </c>
      <c r="G23" s="181">
        <v>7690000</v>
      </c>
      <c r="M23" s="149" t="str">
        <f>IFERROR(C23-[1]W2Q4FY26!C23,"OOS")</f>
        <v>OOS</v>
      </c>
      <c r="N23" s="147" t="e">
        <f t="shared" si="5"/>
        <v>#VALUE!</v>
      </c>
      <c r="O23" s="175" t="str">
        <f>IFERROR(D23-[1]W2Q4FY26!D23,"OOS")</f>
        <v>OOS</v>
      </c>
      <c r="P23" s="147" t="e">
        <f t="shared" si="1"/>
        <v>#VALUE!</v>
      </c>
      <c r="Q23" s="175" t="str">
        <f>IFERROR(E23-[1]W2Q4FY26!E23,"OOS")</f>
        <v>OOS</v>
      </c>
      <c r="R23" s="147" t="e">
        <f t="shared" si="2"/>
        <v>#VALUE!</v>
      </c>
      <c r="S23" s="175" t="str">
        <f>IFERROR(F23-[1]W2Q4FY26!F23,"OOS")</f>
        <v>OOS</v>
      </c>
      <c r="T23" s="147" t="e">
        <f t="shared" si="6"/>
        <v>#VALUE!</v>
      </c>
      <c r="U23" s="175" t="str">
        <f>IFERROR(G23-[1]W2Q4FY26!G23,"OOS")</f>
        <v>OOS</v>
      </c>
      <c r="V23" s="147" t="e">
        <f t="shared" si="7"/>
        <v>#VALUE!</v>
      </c>
    </row>
    <row r="24" spans="1:22" ht="16" customHeight="1" x14ac:dyDescent="0.2">
      <c r="A24" t="s">
        <v>155</v>
      </c>
      <c r="B24" s="39"/>
      <c r="C24" s="187">
        <v>7290000</v>
      </c>
      <c r="D24" s="187">
        <v>7290000</v>
      </c>
      <c r="E24" s="186">
        <v>6990000</v>
      </c>
      <c r="F24" s="179">
        <v>7290000</v>
      </c>
      <c r="G24" s="199">
        <v>6990000</v>
      </c>
      <c r="M24" s="149" t="str">
        <f>IFERROR(C24-[1]W2Q4FY26!C24,"OOS")</f>
        <v>OOS</v>
      </c>
      <c r="N24" s="147" t="e">
        <f t="shared" si="5"/>
        <v>#VALUE!</v>
      </c>
      <c r="O24" s="175" t="str">
        <f>IFERROR(D24-[1]W2Q4FY26!D24,"OOS")</f>
        <v>OOS</v>
      </c>
      <c r="P24" s="147" t="e">
        <f t="shared" si="1"/>
        <v>#VALUE!</v>
      </c>
      <c r="Q24" s="175" t="str">
        <f>IFERROR(E24-[1]W2Q4FY26!E24,"OOS")</f>
        <v>OOS</v>
      </c>
      <c r="R24" s="147" t="e">
        <f t="shared" si="2"/>
        <v>#VALUE!</v>
      </c>
      <c r="S24" s="175" t="str">
        <f>IFERROR(F24-[1]W2Q4FY26!F24,"OOS")</f>
        <v>OOS</v>
      </c>
      <c r="T24" s="147" t="e">
        <f t="shared" si="6"/>
        <v>#VALUE!</v>
      </c>
      <c r="U24" s="175" t="str">
        <f>IFERROR(G24-[1]W2Q4FY26!G24,"OOS")</f>
        <v>OOS</v>
      </c>
      <c r="V24" s="147" t="e">
        <f t="shared" si="7"/>
        <v>#VALUE!</v>
      </c>
    </row>
    <row r="25" spans="1:22" ht="16" customHeight="1" x14ac:dyDescent="0.2">
      <c r="A25" t="s">
        <v>156</v>
      </c>
      <c r="B25" s="39"/>
      <c r="C25" s="187">
        <v>8790000</v>
      </c>
      <c r="D25" s="187">
        <v>8790000</v>
      </c>
      <c r="E25" s="186">
        <v>8590000</v>
      </c>
      <c r="F25" s="178">
        <v>8490000</v>
      </c>
      <c r="G25" s="181">
        <v>8490000</v>
      </c>
      <c r="M25" s="149" t="str">
        <f>IFERROR(C25-[1]W2Q4FY26!C25,"OOS")</f>
        <v>OOS</v>
      </c>
      <c r="N25" s="147" t="e">
        <f t="shared" si="5"/>
        <v>#VALUE!</v>
      </c>
      <c r="O25" s="175" t="str">
        <f>IFERROR(D25-[1]W2Q4FY26!D25,"OOS")</f>
        <v>OOS</v>
      </c>
      <c r="P25" s="147" t="e">
        <f t="shared" si="1"/>
        <v>#VALUE!</v>
      </c>
      <c r="Q25" s="175" t="str">
        <f>IFERROR(E25-[1]W2Q4FY26!E25,"OOS")</f>
        <v>OOS</v>
      </c>
      <c r="R25" s="147" t="e">
        <f t="shared" si="2"/>
        <v>#VALUE!</v>
      </c>
      <c r="S25" s="175" t="str">
        <f>IFERROR(F25-[1]W2Q4FY26!F25,"OOS")</f>
        <v>OOS</v>
      </c>
      <c r="T25" s="147" t="e">
        <f t="shared" si="6"/>
        <v>#VALUE!</v>
      </c>
      <c r="U25" s="175" t="str">
        <f>IFERROR(G25-[1]W2Q4FY26!G25,"OOS")</f>
        <v>OOS</v>
      </c>
      <c r="V25" s="147" t="e">
        <f t="shared" si="7"/>
        <v>#VALUE!</v>
      </c>
    </row>
    <row r="26" spans="1:22" ht="16" customHeight="1" x14ac:dyDescent="0.2">
      <c r="A26" t="s">
        <v>157</v>
      </c>
      <c r="B26" s="39"/>
      <c r="C26" s="187">
        <v>9190000</v>
      </c>
      <c r="D26" s="187">
        <v>9190000</v>
      </c>
      <c r="E26" s="186">
        <v>8990000</v>
      </c>
      <c r="F26" s="179">
        <v>9190000</v>
      </c>
      <c r="G26" s="181">
        <v>9190000</v>
      </c>
      <c r="M26" s="149" t="str">
        <f>IFERROR(C26-[1]W2Q4FY26!C26,"OOS")</f>
        <v>OOS</v>
      </c>
      <c r="N26" s="147" t="e">
        <f t="shared" si="5"/>
        <v>#VALUE!</v>
      </c>
      <c r="O26" s="175" t="str">
        <f>IFERROR(D26-[1]W2Q4FY26!D26,"OOS")</f>
        <v>OOS</v>
      </c>
      <c r="P26" s="147" t="e">
        <f t="shared" si="1"/>
        <v>#VALUE!</v>
      </c>
      <c r="Q26" s="175" t="str">
        <f>IFERROR(E26-[1]W2Q4FY26!E26,"OOS")</f>
        <v>OOS</v>
      </c>
      <c r="R26" s="147" t="e">
        <f t="shared" si="2"/>
        <v>#VALUE!</v>
      </c>
      <c r="S26" s="175" t="str">
        <f>IFERROR(F26-[1]W2Q4FY26!F26,"OOS")</f>
        <v>OOS</v>
      </c>
      <c r="T26" s="147" t="e">
        <f t="shared" si="6"/>
        <v>#VALUE!</v>
      </c>
      <c r="U26" s="175" t="str">
        <f>IFERROR(G26-[1]W2Q4FY26!G26,"OOS")</f>
        <v>OOS</v>
      </c>
      <c r="V26" s="147" t="e">
        <f t="shared" si="7"/>
        <v>#VALUE!</v>
      </c>
    </row>
    <row r="27" spans="1:22" ht="16" customHeight="1" x14ac:dyDescent="0.2">
      <c r="A27" t="s">
        <v>158</v>
      </c>
      <c r="B27" s="39"/>
      <c r="C27" s="182" t="s">
        <v>31</v>
      </c>
      <c r="D27" s="187">
        <v>12090000</v>
      </c>
      <c r="E27" s="186">
        <v>11990000</v>
      </c>
      <c r="F27" s="179">
        <v>11990000</v>
      </c>
      <c r="G27" s="181">
        <v>11990000</v>
      </c>
      <c r="M27" s="149" t="str">
        <f>IFERROR(C27-[1]W2Q4FY26!C27,"OOS")</f>
        <v>OOS</v>
      </c>
      <c r="N27" s="147" t="e">
        <f t="shared" si="5"/>
        <v>#VALUE!</v>
      </c>
      <c r="O27" s="175" t="str">
        <f>IFERROR(D27-[1]W2Q4FY26!D27,"OOS")</f>
        <v>OOS</v>
      </c>
      <c r="P27" s="147" t="e">
        <f t="shared" si="1"/>
        <v>#VALUE!</v>
      </c>
      <c r="Q27" s="175" t="str">
        <f>IFERROR(E27-[1]W2Q4FY26!E27,"OOS")</f>
        <v>OOS</v>
      </c>
      <c r="R27" s="147" t="e">
        <f t="shared" si="2"/>
        <v>#VALUE!</v>
      </c>
      <c r="S27" s="175" t="str">
        <f>IFERROR(F27-[1]W2Q4FY26!F27,"OOS")</f>
        <v>OOS</v>
      </c>
      <c r="T27" s="147" t="e">
        <f t="shared" si="6"/>
        <v>#VALUE!</v>
      </c>
      <c r="U27" s="175" t="str">
        <f>IFERROR(G27-[1]W2Q4FY26!G27,"OOS")</f>
        <v>OOS</v>
      </c>
      <c r="V27" s="147" t="e">
        <f t="shared" si="7"/>
        <v>#VALUE!</v>
      </c>
    </row>
    <row r="28" spans="1:22" ht="16" customHeight="1" x14ac:dyDescent="0.2">
      <c r="A28" t="s">
        <v>159</v>
      </c>
      <c r="B28" s="39"/>
      <c r="C28" s="187">
        <v>9990000</v>
      </c>
      <c r="D28" s="187">
        <v>9990000</v>
      </c>
      <c r="E28" s="186">
        <v>9690000</v>
      </c>
      <c r="F28" s="179">
        <v>9990000</v>
      </c>
      <c r="G28" s="181">
        <v>9990000</v>
      </c>
      <c r="M28" s="149" t="str">
        <f>IFERROR(C28-[1]W2Q4FY26!C28,"OOS")</f>
        <v>OOS</v>
      </c>
      <c r="N28" s="147" t="e">
        <f t="shared" si="5"/>
        <v>#VALUE!</v>
      </c>
      <c r="O28" s="175" t="str">
        <f>IFERROR(D28-[1]W2Q4FY26!D28,"OOS")</f>
        <v>OOS</v>
      </c>
      <c r="P28" s="147" t="e">
        <f t="shared" si="1"/>
        <v>#VALUE!</v>
      </c>
      <c r="Q28" s="175" t="str">
        <f>IFERROR(E28-[1]W2Q4FY26!E28,"OOS")</f>
        <v>OOS</v>
      </c>
      <c r="R28" s="147" t="e">
        <f t="shared" si="2"/>
        <v>#VALUE!</v>
      </c>
      <c r="S28" s="175" t="str">
        <f>IFERROR(F28-[1]W2Q4FY26!F28,"OOS")</f>
        <v>OOS</v>
      </c>
      <c r="T28" s="147" t="e">
        <f t="shared" si="6"/>
        <v>#VALUE!</v>
      </c>
      <c r="U28" s="175" t="str">
        <f>IFERROR(G28-[1]W2Q4FY26!G28,"OOS")</f>
        <v>OOS</v>
      </c>
      <c r="V28" s="147" t="e">
        <f t="shared" si="7"/>
        <v>#VALUE!</v>
      </c>
    </row>
    <row r="29" spans="1:22" ht="16" customHeight="1" x14ac:dyDescent="0.2">
      <c r="A29" t="s">
        <v>160</v>
      </c>
      <c r="B29" s="39"/>
      <c r="C29" s="182" t="s">
        <v>31</v>
      </c>
      <c r="D29" s="187">
        <v>12890000</v>
      </c>
      <c r="E29" s="186">
        <v>12490000</v>
      </c>
      <c r="F29" s="179">
        <v>12990000</v>
      </c>
      <c r="G29" s="181">
        <v>12990000</v>
      </c>
      <c r="M29" s="149" t="str">
        <f>IFERROR(C29-[1]W2Q4FY26!C29,"OOS")</f>
        <v>OOS</v>
      </c>
      <c r="N29" s="147" t="e">
        <f t="shared" si="5"/>
        <v>#VALUE!</v>
      </c>
      <c r="O29" s="175" t="str">
        <f>IFERROR(D29-[1]W2Q4FY26!D29,"OOS")</f>
        <v>OOS</v>
      </c>
      <c r="P29" s="147" t="e">
        <f t="shared" si="1"/>
        <v>#VALUE!</v>
      </c>
      <c r="Q29" s="175" t="str">
        <f>IFERROR(E29-[1]W2Q4FY26!E29,"OOS")</f>
        <v>OOS</v>
      </c>
      <c r="R29" s="147" t="e">
        <f t="shared" si="2"/>
        <v>#VALUE!</v>
      </c>
      <c r="S29" s="175" t="str">
        <f>IFERROR(F29-[1]W2Q4FY26!F29,"OOS")</f>
        <v>OOS</v>
      </c>
      <c r="T29" s="147" t="e">
        <f t="shared" si="6"/>
        <v>#VALUE!</v>
      </c>
      <c r="U29" s="175" t="str">
        <f>IFERROR(G29-[1]W2Q4FY26!G29,"OOS")</f>
        <v>OOS</v>
      </c>
      <c r="V29" s="147" t="e">
        <f t="shared" si="7"/>
        <v>#VALUE!</v>
      </c>
    </row>
    <row r="30" spans="1:22" ht="16" customHeight="1" x14ac:dyDescent="0.2">
      <c r="A30" t="s">
        <v>161</v>
      </c>
      <c r="B30" s="39"/>
      <c r="C30" s="187">
        <v>18890000</v>
      </c>
      <c r="D30" s="187">
        <v>18890000</v>
      </c>
      <c r="E30" s="186">
        <v>19990000</v>
      </c>
      <c r="F30" s="179">
        <v>19490000</v>
      </c>
      <c r="G30" s="181">
        <v>19390000</v>
      </c>
      <c r="M30" s="149" t="str">
        <f>IFERROR(C30-[1]W2Q4FY26!C30,"OOS")</f>
        <v>OOS</v>
      </c>
      <c r="N30" s="147" t="e">
        <f t="shared" si="5"/>
        <v>#VALUE!</v>
      </c>
      <c r="O30" s="175" t="str">
        <f>IFERROR(D30-[1]W2Q4FY26!D30,"OOS")</f>
        <v>OOS</v>
      </c>
      <c r="P30" s="147" t="e">
        <f t="shared" si="1"/>
        <v>#VALUE!</v>
      </c>
      <c r="Q30" s="175" t="str">
        <f>IFERROR(E30-[1]W2Q4FY26!E30,"OOS")</f>
        <v>OOS</v>
      </c>
      <c r="R30" s="147" t="e">
        <f t="shared" si="2"/>
        <v>#VALUE!</v>
      </c>
      <c r="S30" s="175" t="str">
        <f>IFERROR(F30-[1]W2Q4FY26!F30,"OOS")</f>
        <v>OOS</v>
      </c>
      <c r="T30" s="147" t="e">
        <f t="shared" si="6"/>
        <v>#VALUE!</v>
      </c>
      <c r="U30" s="175" t="str">
        <f>IFERROR(G30-[1]W2Q4FY26!G30,"OOS")</f>
        <v>OOS</v>
      </c>
      <c r="V30" s="147" t="e">
        <f t="shared" si="7"/>
        <v>#VALUE!</v>
      </c>
    </row>
    <row r="31" spans="1:22" ht="16" customHeight="1" x14ac:dyDescent="0.2">
      <c r="A31" t="s">
        <v>120</v>
      </c>
      <c r="B31" s="39"/>
      <c r="C31" s="182" t="s">
        <v>31</v>
      </c>
      <c r="D31" s="182" t="s">
        <v>31</v>
      </c>
      <c r="E31" s="176" t="s">
        <v>31</v>
      </c>
      <c r="F31" s="178">
        <v>4990000</v>
      </c>
      <c r="G31" s="174">
        <v>5590000</v>
      </c>
      <c r="M31" s="149" t="str">
        <f>IFERROR(C31-[1]W2Q4FY26!C31,"OOS")</f>
        <v>OOS</v>
      </c>
      <c r="N31" s="147" t="e">
        <f t="shared" si="5"/>
        <v>#VALUE!</v>
      </c>
      <c r="O31" s="175" t="str">
        <f>IFERROR(D31-[1]W2Q4FY26!D31,"OOS")</f>
        <v>OOS</v>
      </c>
      <c r="P31" s="147" t="e">
        <f t="shared" si="1"/>
        <v>#VALUE!</v>
      </c>
      <c r="Q31" s="175" t="str">
        <f>IFERROR(E31-[1]W2Q4FY26!E31,"OOS")</f>
        <v>OOS</v>
      </c>
      <c r="R31" s="147" t="e">
        <f t="shared" si="2"/>
        <v>#VALUE!</v>
      </c>
      <c r="S31" s="175" t="str">
        <f>IFERROR(F31-[1]W2Q4FY26!F31,"OOS")</f>
        <v>OOS</v>
      </c>
      <c r="T31" s="147" t="e">
        <f t="shared" si="6"/>
        <v>#VALUE!</v>
      </c>
      <c r="U31" s="175" t="str">
        <f>IFERROR(G31-[1]W2Q4FY26!G31,"OOS")</f>
        <v>OOS</v>
      </c>
      <c r="V31" s="147" t="e">
        <f t="shared" si="7"/>
        <v>#VALUE!</v>
      </c>
    </row>
    <row r="32" spans="1:22" ht="15" customHeight="1" x14ac:dyDescent="0.2">
      <c r="A32" t="s">
        <v>162</v>
      </c>
      <c r="B32" s="39"/>
      <c r="C32" s="187">
        <v>4290000</v>
      </c>
      <c r="D32" s="187">
        <v>4290000</v>
      </c>
      <c r="E32" s="188">
        <v>4290000</v>
      </c>
      <c r="F32" s="179">
        <v>4290000</v>
      </c>
      <c r="G32" s="174">
        <v>4390000</v>
      </c>
      <c r="M32" s="149" t="str">
        <f>IFERROR(C32-[1]W2Q4FY26!C32,"OOS")</f>
        <v>OOS</v>
      </c>
      <c r="N32" s="147" t="e">
        <f t="shared" si="5"/>
        <v>#VALUE!</v>
      </c>
      <c r="O32" s="175" t="str">
        <f>IFERROR(D32-[1]W2Q4FY26!D32,"OOS")</f>
        <v>OOS</v>
      </c>
      <c r="P32" s="147" t="e">
        <f t="shared" si="1"/>
        <v>#VALUE!</v>
      </c>
      <c r="Q32" s="175" t="str">
        <f>IFERROR(E32-[1]W2Q4FY26!E32,"OOS")</f>
        <v>OOS</v>
      </c>
      <c r="R32" s="147" t="e">
        <f t="shared" si="2"/>
        <v>#VALUE!</v>
      </c>
      <c r="S32" s="175" t="str">
        <f>IFERROR(F32-[1]W2Q4FY26!F32,"OOS")</f>
        <v>OOS</v>
      </c>
      <c r="T32" s="147" t="e">
        <f t="shared" si="6"/>
        <v>#VALUE!</v>
      </c>
      <c r="U32" s="175" t="str">
        <f>IFERROR(G32-[1]W2Q4FY26!G32,"OOS")</f>
        <v>OOS</v>
      </c>
      <c r="V32" s="147" t="e">
        <f t="shared" si="7"/>
        <v>#VALUE!</v>
      </c>
    </row>
    <row r="33" spans="1:22" ht="15" customHeight="1" x14ac:dyDescent="0.2">
      <c r="A33" t="s">
        <v>163</v>
      </c>
      <c r="B33" s="39"/>
      <c r="C33" s="187">
        <v>3090000</v>
      </c>
      <c r="D33" s="187">
        <v>3090000</v>
      </c>
      <c r="E33" s="188">
        <v>2990000</v>
      </c>
      <c r="F33" s="179">
        <v>3090000</v>
      </c>
      <c r="G33" s="174">
        <v>2990000</v>
      </c>
      <c r="M33" s="149" t="str">
        <f>IFERROR(C33-[1]W2Q4FY26!C33,"OOS")</f>
        <v>OOS</v>
      </c>
      <c r="N33" s="147" t="e">
        <f t="shared" si="5"/>
        <v>#VALUE!</v>
      </c>
      <c r="O33" s="175" t="str">
        <f>IFERROR(D33-[1]W2Q4FY26!D33,"OOS")</f>
        <v>OOS</v>
      </c>
      <c r="P33" s="147" t="e">
        <f t="shared" si="1"/>
        <v>#VALUE!</v>
      </c>
      <c r="Q33" s="175" t="str">
        <f>IFERROR(E33-[1]W2Q4FY26!E33,"OOS")</f>
        <v>OOS</v>
      </c>
      <c r="R33" s="147" t="e">
        <f t="shared" si="2"/>
        <v>#VALUE!</v>
      </c>
      <c r="S33" s="175" t="str">
        <f>IFERROR(F33-[1]W2Q4FY26!F33,"OOS")</f>
        <v>OOS</v>
      </c>
      <c r="T33" s="147" t="e">
        <f t="shared" si="6"/>
        <v>#VALUE!</v>
      </c>
      <c r="U33" s="175" t="str">
        <f>IFERROR(G33-[1]W2Q4FY26!G33,"OOS")</f>
        <v>OOS</v>
      </c>
      <c r="V33" s="147" t="e">
        <f t="shared" si="7"/>
        <v>#VALUE!</v>
      </c>
    </row>
    <row r="34" spans="1:22" ht="15" customHeight="1" x14ac:dyDescent="0.2">
      <c r="A34" t="s">
        <v>164</v>
      </c>
      <c r="B34" s="39"/>
      <c r="C34" s="187">
        <v>6190000</v>
      </c>
      <c r="D34" s="187">
        <v>6190000</v>
      </c>
      <c r="E34" s="180">
        <v>5890000</v>
      </c>
      <c r="F34" s="179">
        <v>6190000</v>
      </c>
      <c r="G34" s="174">
        <v>5990000</v>
      </c>
      <c r="M34" s="149" t="str">
        <f>IFERROR(C34-[1]W2Q4FY26!C34,"OOS")</f>
        <v>OOS</v>
      </c>
      <c r="N34" s="147" t="e">
        <f t="shared" si="5"/>
        <v>#VALUE!</v>
      </c>
      <c r="O34" s="175" t="str">
        <f>IFERROR(D34-[1]W2Q4FY26!D34,"OOS")</f>
        <v>OOS</v>
      </c>
      <c r="P34" s="147" t="e">
        <f t="shared" si="1"/>
        <v>#VALUE!</v>
      </c>
      <c r="Q34" s="175" t="str">
        <f>IFERROR(E34-[1]W2Q4FY26!E34,"OOS")</f>
        <v>OOS</v>
      </c>
      <c r="R34" s="147" t="e">
        <f t="shared" si="2"/>
        <v>#VALUE!</v>
      </c>
      <c r="S34" s="175" t="str">
        <f>IFERROR(F34-[1]W2Q4FY26!F34,"OOS")</f>
        <v>OOS</v>
      </c>
      <c r="T34" s="147" t="e">
        <f t="shared" si="6"/>
        <v>#VALUE!</v>
      </c>
      <c r="U34" s="175" t="str">
        <f>IFERROR(G34-[1]W2Q4FY26!G34,"OOS")</f>
        <v>OOS</v>
      </c>
      <c r="V34" s="147" t="e">
        <f t="shared" si="7"/>
        <v>#VALUE!</v>
      </c>
    </row>
    <row r="35" spans="1:22" ht="15" customHeight="1" x14ac:dyDescent="0.2">
      <c r="A35" t="s">
        <v>259</v>
      </c>
      <c r="B35" s="39"/>
      <c r="C35" s="187">
        <v>35290000</v>
      </c>
      <c r="D35" s="187">
        <v>35290000</v>
      </c>
      <c r="E35" s="174"/>
      <c r="F35" s="174">
        <v>35490000</v>
      </c>
      <c r="G35" s="181">
        <v>34890000</v>
      </c>
      <c r="M35" s="149" t="str">
        <f>IFERROR(C35-[1]W2Q4FY26!C35,"OOS")</f>
        <v>OOS</v>
      </c>
      <c r="N35" s="147" t="e">
        <f t="shared" si="5"/>
        <v>#VALUE!</v>
      </c>
      <c r="O35" s="175" t="str">
        <f>IFERROR(D35-[1]W2Q4FY26!D35,"OOS")</f>
        <v>OOS</v>
      </c>
      <c r="P35" s="147" t="e">
        <f t="shared" si="1"/>
        <v>#VALUE!</v>
      </c>
      <c r="Q35" s="175" t="str">
        <f>IFERROR(E35-[1]W2Q4FY26!E35,"OOS")</f>
        <v>OOS</v>
      </c>
      <c r="R35" s="147" t="e">
        <f t="shared" si="2"/>
        <v>#VALUE!</v>
      </c>
      <c r="S35" s="175" t="str">
        <f>IFERROR(F35-[1]W2Q4FY26!F35,"OOS")</f>
        <v>OOS</v>
      </c>
      <c r="T35" s="147" t="e">
        <f t="shared" si="6"/>
        <v>#VALUE!</v>
      </c>
      <c r="U35" s="175" t="str">
        <f>IFERROR(G35-[1]W2Q4FY26!G35,"OOS")</f>
        <v>OOS</v>
      </c>
      <c r="V35" s="147" t="e">
        <f t="shared" si="7"/>
        <v>#VALUE!</v>
      </c>
    </row>
    <row r="36" spans="1:22" ht="16" customHeight="1" x14ac:dyDescent="0.2">
      <c r="A36" t="s">
        <v>260</v>
      </c>
      <c r="B36" s="39"/>
      <c r="C36" s="187">
        <v>18790000</v>
      </c>
      <c r="D36" s="187">
        <v>18790000</v>
      </c>
      <c r="E36" s="174"/>
      <c r="F36" s="181">
        <v>18790000</v>
      </c>
      <c r="G36" s="181">
        <v>18790000</v>
      </c>
      <c r="M36" s="149" t="str">
        <f>IFERROR(C36-[1]W2Q4FY26!C36,"OOS")</f>
        <v>OOS</v>
      </c>
      <c r="N36" s="147" t="e">
        <f t="shared" si="5"/>
        <v>#VALUE!</v>
      </c>
      <c r="O36" s="175" t="str">
        <f>IFERROR(D36-[1]W2Q4FY26!D36,"OOS")</f>
        <v>OOS</v>
      </c>
      <c r="P36" s="147" t="e">
        <f t="shared" si="1"/>
        <v>#VALUE!</v>
      </c>
      <c r="Q36" s="175" t="str">
        <f>IFERROR(E36-[1]W2Q4FY26!E36,"OOS")</f>
        <v>OOS</v>
      </c>
      <c r="R36" s="147" t="e">
        <f t="shared" si="2"/>
        <v>#VALUE!</v>
      </c>
      <c r="S36" s="175" t="str">
        <f>IFERROR(F36-[1]W2Q4FY26!F36,"OOS")</f>
        <v>OOS</v>
      </c>
      <c r="T36" s="147" t="e">
        <f t="shared" si="6"/>
        <v>#VALUE!</v>
      </c>
      <c r="U36" s="175" t="str">
        <f>IFERROR(G36-[1]W2Q4FY26!G36,"OOS")</f>
        <v>OOS</v>
      </c>
      <c r="V36" s="147" t="e">
        <f t="shared" si="7"/>
        <v>#VALUE!</v>
      </c>
    </row>
    <row r="37" spans="1:22" ht="16" customHeight="1" x14ac:dyDescent="0.2">
      <c r="A37" t="s">
        <v>166</v>
      </c>
      <c r="B37" s="39"/>
      <c r="C37" s="182" t="s">
        <v>31</v>
      </c>
      <c r="D37" s="182" t="s">
        <v>31</v>
      </c>
      <c r="E37" s="174"/>
      <c r="F37" s="178">
        <v>25890000</v>
      </c>
      <c r="G37" s="174">
        <v>24590000</v>
      </c>
      <c r="M37" s="149" t="str">
        <f>IFERROR(C37-[1]W2Q4FY26!C37,"OOS")</f>
        <v>OOS</v>
      </c>
      <c r="N37" s="147" t="e">
        <f t="shared" si="5"/>
        <v>#VALUE!</v>
      </c>
      <c r="O37" s="175" t="str">
        <f>IFERROR(D37-[1]W2Q4FY26!D37,"OOS")</f>
        <v>OOS</v>
      </c>
      <c r="P37" s="147" t="e">
        <f t="shared" si="1"/>
        <v>#VALUE!</v>
      </c>
      <c r="Q37" s="175" t="str">
        <f>IFERROR(E37-[1]W2Q4FY26!E37,"OOS")</f>
        <v>OOS</v>
      </c>
      <c r="R37" s="147" t="e">
        <f t="shared" si="2"/>
        <v>#VALUE!</v>
      </c>
      <c r="S37" s="175" t="str">
        <f>IFERROR(F37-[1]W2Q4FY26!F37,"OOS")</f>
        <v>OOS</v>
      </c>
      <c r="T37" s="147" t="e">
        <f t="shared" si="6"/>
        <v>#VALUE!</v>
      </c>
      <c r="U37" s="175" t="str">
        <f>IFERROR(G37-[1]W2Q4FY26!G37,"OOS")</f>
        <v>OOS</v>
      </c>
      <c r="V37" s="147" t="e">
        <f t="shared" si="7"/>
        <v>#VALUE!</v>
      </c>
    </row>
    <row r="38" spans="1:22" ht="16" customHeight="1" x14ac:dyDescent="0.2">
      <c r="A38" t="s">
        <v>267</v>
      </c>
      <c r="B38" s="39"/>
      <c r="C38" s="182">
        <v>41490000</v>
      </c>
      <c r="D38" s="182">
        <v>41490000</v>
      </c>
      <c r="E38" s="174"/>
      <c r="F38" s="178">
        <v>41990000</v>
      </c>
      <c r="G38" s="174">
        <v>41190000</v>
      </c>
      <c r="M38" s="149" t="str">
        <f>IFERROR(C38-[1]W2Q4FY26!C38,"OOS")</f>
        <v>OOS</v>
      </c>
      <c r="N38" s="147" t="e">
        <f t="shared" si="5"/>
        <v>#VALUE!</v>
      </c>
      <c r="O38" s="175" t="str">
        <f>IFERROR(D38-[1]W2Q4FY26!D38,"OOS")</f>
        <v>OOS</v>
      </c>
      <c r="P38" s="147" t="e">
        <f t="shared" si="1"/>
        <v>#VALUE!</v>
      </c>
      <c r="Q38" s="175" t="str">
        <f>IFERROR(E38-[1]W2Q4FY26!E38,"OOS")</f>
        <v>OOS</v>
      </c>
      <c r="R38" s="147" t="e">
        <f t="shared" si="2"/>
        <v>#VALUE!</v>
      </c>
      <c r="S38" s="175" t="str">
        <f>IFERROR(F38-[1]W2Q4FY26!F38,"OOS")</f>
        <v>OOS</v>
      </c>
      <c r="T38" s="147" t="e">
        <f t="shared" si="6"/>
        <v>#VALUE!</v>
      </c>
      <c r="U38" s="175" t="str">
        <f>IFERROR(G38-[1]W2Q4FY26!G38,"OOS")</f>
        <v>OOS</v>
      </c>
      <c r="V38" s="147" t="e">
        <f t="shared" si="7"/>
        <v>#VALUE!</v>
      </c>
    </row>
    <row r="39" spans="1:22" ht="16" customHeight="1" x14ac:dyDescent="0.2">
      <c r="A39" t="s">
        <v>169</v>
      </c>
      <c r="B39" s="39"/>
      <c r="C39" s="182" t="s">
        <v>31</v>
      </c>
      <c r="D39" s="182" t="s">
        <v>31</v>
      </c>
      <c r="E39" s="174"/>
      <c r="F39" s="178" t="s">
        <v>31</v>
      </c>
      <c r="G39" s="174">
        <v>49990000</v>
      </c>
      <c r="M39" s="149" t="str">
        <f>IFERROR(C39-[1]W2Q4FY26!C39,"OOS")</f>
        <v>OOS</v>
      </c>
      <c r="N39" s="147" t="e">
        <f t="shared" si="5"/>
        <v>#VALUE!</v>
      </c>
      <c r="O39" s="175" t="str">
        <f>IFERROR(D39-[1]W2Q4FY26!D39,"OOS")</f>
        <v>OOS</v>
      </c>
      <c r="P39" s="147" t="e">
        <f t="shared" si="1"/>
        <v>#VALUE!</v>
      </c>
      <c r="Q39" s="175" t="str">
        <f>IFERROR(E39-[1]W2Q4FY26!E39,"OOS")</f>
        <v>OOS</v>
      </c>
      <c r="R39" s="147" t="e">
        <f t="shared" si="2"/>
        <v>#VALUE!</v>
      </c>
      <c r="S39" s="175" t="str">
        <f>IFERROR(F39-[1]W2Q4FY26!F39,"OOS")</f>
        <v>OOS</v>
      </c>
      <c r="T39" s="147" t="e">
        <f t="shared" si="6"/>
        <v>#VALUE!</v>
      </c>
      <c r="U39" s="175" t="str">
        <f>IFERROR(G39-[1]W2Q4FY26!G39,"OOS")</f>
        <v>OOS</v>
      </c>
      <c r="V39" s="147" t="e">
        <f t="shared" si="7"/>
        <v>#VALUE!</v>
      </c>
    </row>
    <row r="40" spans="1:22" ht="16" customHeight="1" x14ac:dyDescent="0.2">
      <c r="A40" t="s">
        <v>265</v>
      </c>
      <c r="B40" s="39"/>
      <c r="C40" s="182">
        <v>80990000</v>
      </c>
      <c r="D40" s="182">
        <v>80990000</v>
      </c>
      <c r="E40" s="174"/>
      <c r="F40" s="178">
        <v>80990000</v>
      </c>
      <c r="G40" s="174">
        <v>72990000</v>
      </c>
      <c r="M40" s="149" t="str">
        <f>IFERROR(C40-[1]W2Q4FY26!C40,"OOS")</f>
        <v>OOS</v>
      </c>
      <c r="N40" s="147" t="e">
        <f t="shared" si="5"/>
        <v>#VALUE!</v>
      </c>
      <c r="O40" s="175" t="str">
        <f>IFERROR(D40-[1]W2Q4FY26!D40,"OOS")</f>
        <v>OOS</v>
      </c>
      <c r="P40" s="147" t="e">
        <f t="shared" si="1"/>
        <v>#VALUE!</v>
      </c>
      <c r="Q40" s="175" t="str">
        <f>IFERROR(E40-[1]W2Q4FY26!E40,"OOS")</f>
        <v>OOS</v>
      </c>
      <c r="R40" s="147" t="e">
        <f t="shared" si="2"/>
        <v>#VALUE!</v>
      </c>
      <c r="S40" s="175" t="str">
        <f>IFERROR(F40-[1]W2Q4FY26!F40,"OOS")</f>
        <v>OOS</v>
      </c>
      <c r="T40" s="147" t="e">
        <f t="shared" si="6"/>
        <v>#VALUE!</v>
      </c>
      <c r="U40" s="175" t="str">
        <f>IFERROR(G40-[1]W2Q4FY26!G40,"OOS")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DBBD-43EB-C249-B5E3-12FD676471C8}">
  <dimension ref="A1:V151"/>
  <sheetViews>
    <sheetView workbookViewId="0">
      <selection activeCell="E9" sqref="E9"/>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1">
        <v>17490000</v>
      </c>
      <c r="E2" s="172">
        <v>17290000</v>
      </c>
      <c r="F2" s="195">
        <v>17390000</v>
      </c>
      <c r="G2" s="174">
        <v>17290000</v>
      </c>
      <c r="M2" s="149" t="str">
        <f>IFERROR(C2-[1]W3Q4FY26!C2,"OOS")</f>
        <v>OOS</v>
      </c>
      <c r="N2" s="147" t="e">
        <f t="shared" ref="N2:N19" si="0">IF(M2=0,"",$A2 &amp; IF(M2&gt;0," tăng "," giảm ") &amp; TEXT(ABS(M2)/1000,"0") &amp; "K = " &amp; TEXT(C2/1000,"#.##0") &amp; "K")</f>
        <v>#VALUE!</v>
      </c>
      <c r="O2" s="175" t="str">
        <f>IFERROR(D2-[1]W3Q4FY26!D2,"OOS")</f>
        <v>OOS</v>
      </c>
      <c r="P2" s="147" t="e">
        <f t="shared" ref="P2:P40" si="1">IF(O2=0,"",$A2 &amp; IF(O2&gt;0," tăng "," giảm ") &amp; TEXT(ABS(O2)/1000,"0") &amp; "K = " &amp; TEXT(D2/1000,"#.##0") &amp; "K")</f>
        <v>#VALUE!</v>
      </c>
      <c r="Q2" s="175" t="str">
        <f>IFERROR(E2-[1]W3Q4FY26!E2,"OOS")</f>
        <v>OOS</v>
      </c>
      <c r="R2" s="147" t="e">
        <f t="shared" ref="R2:R40" si="2">IF(Q2=0,"",$A2 &amp; IF(Q2&gt;0," tăng "," giảm ") &amp; TEXT(ABS(Q2)/1000,"0") &amp; "K = " &amp; TEXT(E2/1000,"#.##0") &amp; "K")</f>
        <v>#VALUE!</v>
      </c>
      <c r="S2" s="175" t="str">
        <f>IFERROR(F2-[1]W3Q4FY26!F2,"OOS")</f>
        <v>OOS</v>
      </c>
      <c r="T2" s="147" t="e">
        <f t="shared" ref="T2:T16" si="3">IF(S2=0,"",$A2 &amp; IF(S2&gt;0," tăng "," giảm ") &amp; TEXT(ABS(S2)/1000,"0") &amp; "K = " &amp; TEXT(F2/1000,"#.##0") &amp; "K")</f>
        <v>#VALUE!</v>
      </c>
      <c r="U2" s="175" t="str">
        <f>IFERROR(G2-[1]W3Q4FY26!G2,"OOS")</f>
        <v>OOS</v>
      </c>
      <c r="V2" s="147" t="e">
        <f t="shared" ref="V2:V18" si="4">IF(U2=0,"",$A2 &amp; IF(U2&gt;0," tăng "," giảm ") &amp; TEXT(ABS(U2)/1000,"0") &amp; "K = " &amp; TEXT(G2/1000,"#.##0") &amp; "K")</f>
        <v>#VALUE!</v>
      </c>
    </row>
    <row r="3" spans="1:22" ht="16" customHeight="1" x14ac:dyDescent="0.2">
      <c r="A3" t="s">
        <v>129</v>
      </c>
      <c r="B3" s="169"/>
      <c r="C3" s="171">
        <v>23990000</v>
      </c>
      <c r="D3" s="171">
        <v>23990000</v>
      </c>
      <c r="E3" s="176">
        <v>23290000</v>
      </c>
      <c r="F3" s="196">
        <v>23890000</v>
      </c>
      <c r="G3" s="174">
        <v>23490000</v>
      </c>
      <c r="M3" s="149" t="str">
        <f>IFERROR(C3-[1]W3Q4FY26!C3,"OOS")</f>
        <v>OOS</v>
      </c>
      <c r="N3" s="147" t="e">
        <f t="shared" si="0"/>
        <v>#VALUE!</v>
      </c>
      <c r="O3" s="175" t="str">
        <f>IFERROR(D3-[1]W3Q4FY26!D3,"OOS")</f>
        <v>OOS</v>
      </c>
      <c r="P3" s="147" t="e">
        <f t="shared" si="1"/>
        <v>#VALUE!</v>
      </c>
      <c r="Q3" s="175" t="str">
        <f>IFERROR(E3-[1]W3Q4FY26!E3,"OOS")</f>
        <v>OOS</v>
      </c>
      <c r="R3" s="147" t="e">
        <f t="shared" si="2"/>
        <v>#VALUE!</v>
      </c>
      <c r="S3" s="175" t="str">
        <f>IFERROR(F3-[1]W3Q4FY26!F3,"OOS")</f>
        <v>OOS</v>
      </c>
      <c r="T3" s="147" t="e">
        <f t="shared" si="3"/>
        <v>#VALUE!</v>
      </c>
      <c r="U3" s="175" t="str">
        <f>IFERROR(G3-[1]W3Q4FY26!G3,"OOS")</f>
        <v>OOS</v>
      </c>
      <c r="V3" s="147" t="e">
        <f t="shared" si="4"/>
        <v>#VALUE!</v>
      </c>
    </row>
    <row r="4" spans="1:22" ht="16" customHeight="1" x14ac:dyDescent="0.2">
      <c r="A4" t="s">
        <v>130</v>
      </c>
      <c r="B4" s="169"/>
      <c r="C4" s="171">
        <v>22990000</v>
      </c>
      <c r="D4" s="171">
        <v>22990000</v>
      </c>
      <c r="E4" s="188">
        <v>23190000</v>
      </c>
      <c r="F4" s="178">
        <v>22990000</v>
      </c>
      <c r="G4" s="174">
        <v>22890000</v>
      </c>
      <c r="M4" s="149" t="str">
        <f>IFERROR(C4-[1]W3Q4FY26!C4,"OOS")</f>
        <v>OOS</v>
      </c>
      <c r="N4" s="147" t="e">
        <f t="shared" si="0"/>
        <v>#VALUE!</v>
      </c>
      <c r="O4" s="175" t="str">
        <f>IFERROR(D4-[1]W3Q4FY26!D4,"OOS")</f>
        <v>OOS</v>
      </c>
      <c r="P4" s="147" t="e">
        <f t="shared" si="1"/>
        <v>#VALUE!</v>
      </c>
      <c r="Q4" s="175" t="str">
        <f>IFERROR(E4-[1]W3Q4FY26!E4,"OOS")</f>
        <v>OOS</v>
      </c>
      <c r="R4" s="147" t="e">
        <f t="shared" si="2"/>
        <v>#VALUE!</v>
      </c>
      <c r="S4" s="175" t="str">
        <f>IFERROR(F4-[1]W3Q4FY26!F4,"OOS")</f>
        <v>OOS</v>
      </c>
      <c r="T4" s="147" t="e">
        <f t="shared" si="3"/>
        <v>#VALUE!</v>
      </c>
      <c r="U4" s="175" t="str">
        <f>IFERROR(G4-[1]W3Q4FY26!G4,"OOS")</f>
        <v>OOS</v>
      </c>
      <c r="V4" s="147" t="e">
        <f t="shared" si="4"/>
        <v>#VALUE!</v>
      </c>
    </row>
    <row r="5" spans="1:22" ht="16" customHeight="1" x14ac:dyDescent="0.2">
      <c r="A5" t="s">
        <v>131</v>
      </c>
      <c r="B5" s="169"/>
      <c r="C5" s="171">
        <v>33990000</v>
      </c>
      <c r="D5" s="171">
        <v>33990000</v>
      </c>
      <c r="E5" s="176">
        <v>32690000</v>
      </c>
      <c r="F5" s="178">
        <v>33890000</v>
      </c>
      <c r="G5" s="174">
        <v>33490000</v>
      </c>
      <c r="M5" s="149" t="str">
        <f>IFERROR(C5-[1]W3Q4FY26!C5,"OOS")</f>
        <v>OOS</v>
      </c>
      <c r="N5" s="147" t="e">
        <f t="shared" si="0"/>
        <v>#VALUE!</v>
      </c>
      <c r="O5" s="175" t="str">
        <f>IFERROR(D5-[1]W3Q4FY26!D5,"OOS")</f>
        <v>OOS</v>
      </c>
      <c r="P5" s="147" t="e">
        <f t="shared" si="1"/>
        <v>#VALUE!</v>
      </c>
      <c r="Q5" s="175" t="str">
        <f>IFERROR(E5-[1]W3Q4FY26!E5,"OOS")</f>
        <v>OOS</v>
      </c>
      <c r="R5" s="147" t="e">
        <f t="shared" si="2"/>
        <v>#VALUE!</v>
      </c>
      <c r="S5" s="175" t="str">
        <f>IFERROR(F5-[1]W3Q4FY26!F5,"OOS")</f>
        <v>OOS</v>
      </c>
      <c r="T5" s="147" t="e">
        <f t="shared" si="3"/>
        <v>#VALUE!</v>
      </c>
      <c r="U5" s="175" t="str">
        <f>IFERROR(G5-[1]W3Q4FY26!G5,"OOS")</f>
        <v>OOS</v>
      </c>
      <c r="V5" s="147" t="e">
        <f t="shared" si="4"/>
        <v>#VALUE!</v>
      </c>
    </row>
    <row r="6" spans="1:22" ht="16" customHeight="1" x14ac:dyDescent="0.2">
      <c r="A6" t="s">
        <v>132</v>
      </c>
      <c r="B6" s="169"/>
      <c r="C6" s="171">
        <v>35990000</v>
      </c>
      <c r="D6" s="171">
        <v>35990000</v>
      </c>
      <c r="E6" s="180">
        <v>35490000</v>
      </c>
      <c r="F6" s="178">
        <v>35990000</v>
      </c>
      <c r="G6" s="181">
        <v>35490000</v>
      </c>
      <c r="M6" s="149" t="str">
        <f>IFERROR(C6-[1]W3Q4FY26!C6,"OOS")</f>
        <v>OOS</v>
      </c>
      <c r="N6" s="147" t="e">
        <f t="shared" si="0"/>
        <v>#VALUE!</v>
      </c>
      <c r="O6" s="175" t="str">
        <f>IFERROR(D6-[1]W3Q4FY26!D6,"OOS")</f>
        <v>OOS</v>
      </c>
      <c r="P6" s="147" t="e">
        <f t="shared" si="1"/>
        <v>#VALUE!</v>
      </c>
      <c r="Q6" s="175" t="str">
        <f>IFERROR(E6-[1]W3Q4FY26!E6,"OOS")</f>
        <v>OOS</v>
      </c>
      <c r="R6" s="147" t="e">
        <f t="shared" si="2"/>
        <v>#VALUE!</v>
      </c>
      <c r="S6" s="175" t="str">
        <f>IFERROR(F6-[1]W3Q4FY26!F6,"OOS")</f>
        <v>OOS</v>
      </c>
      <c r="T6" s="147" t="e">
        <f t="shared" si="3"/>
        <v>#VALUE!</v>
      </c>
      <c r="U6" s="175" t="str">
        <f>IFERROR(G6-[1]W3Q4FY26!G6,"OOS")</f>
        <v>OOS</v>
      </c>
      <c r="V6" s="147" t="e">
        <f t="shared" si="4"/>
        <v>#VALUE!</v>
      </c>
    </row>
    <row r="7" spans="1:22" ht="16" customHeight="1" x14ac:dyDescent="0.2">
      <c r="A7" t="s">
        <v>133</v>
      </c>
      <c r="B7" s="169"/>
      <c r="C7" s="171" t="s">
        <v>31</v>
      </c>
      <c r="D7" s="182">
        <v>14990000</v>
      </c>
      <c r="E7" s="172">
        <v>13490000</v>
      </c>
      <c r="F7" s="197">
        <v>13690000</v>
      </c>
      <c r="G7" s="174">
        <v>15190000</v>
      </c>
      <c r="M7" s="149" t="str">
        <f>IFERROR(C7-[1]W3Q4FY26!C7,"OOS")</f>
        <v>OOS</v>
      </c>
      <c r="N7" s="147" t="e">
        <f t="shared" si="0"/>
        <v>#VALUE!</v>
      </c>
      <c r="O7" s="175" t="str">
        <f>IFERROR(D7-[1]W3Q4FY26!D7,"OOS")</f>
        <v>OOS</v>
      </c>
      <c r="P7" s="147" t="e">
        <f t="shared" si="1"/>
        <v>#VALUE!</v>
      </c>
      <c r="Q7" s="175" t="str">
        <f>IFERROR(E7-[1]W3Q4FY26!E7,"OOS")</f>
        <v>OOS</v>
      </c>
      <c r="R7" s="147" t="e">
        <f t="shared" si="2"/>
        <v>#VALUE!</v>
      </c>
      <c r="S7" s="175" t="str">
        <f>IFERROR(F7-[1]W3Q4FY26!F7,"OOS")</f>
        <v>OOS</v>
      </c>
      <c r="T7" s="147" t="e">
        <f t="shared" si="3"/>
        <v>#VALUE!</v>
      </c>
      <c r="U7" s="175" t="str">
        <f>IFERROR(G7-[1]W3Q4FY26!G7,"OOS")</f>
        <v>OOS</v>
      </c>
      <c r="V7" s="147" t="e">
        <f t="shared" si="4"/>
        <v>#VALUE!</v>
      </c>
    </row>
    <row r="8" spans="1:22" ht="16" customHeight="1" x14ac:dyDescent="0.2">
      <c r="A8" t="s">
        <v>246</v>
      </c>
      <c r="B8" s="184"/>
      <c r="C8" s="185">
        <v>20990000</v>
      </c>
      <c r="D8" s="185">
        <v>20990000</v>
      </c>
      <c r="E8" s="186">
        <v>20490000</v>
      </c>
      <c r="F8" s="178">
        <v>20990000</v>
      </c>
      <c r="G8" s="174">
        <v>20490000</v>
      </c>
      <c r="M8" s="149" t="str">
        <f>IFERROR(C8-[1]W3Q4FY26!C8,"OOS")</f>
        <v>OOS</v>
      </c>
      <c r="N8" s="147" t="e">
        <f t="shared" si="0"/>
        <v>#VALUE!</v>
      </c>
      <c r="O8" s="175" t="str">
        <f>IFERROR(D8-[1]W3Q4FY26!D8,"OOS")</f>
        <v>OOS</v>
      </c>
      <c r="P8" s="147" t="e">
        <f t="shared" si="1"/>
        <v>#VALUE!</v>
      </c>
      <c r="Q8" s="175" t="str">
        <f>IFERROR(E8-[1]W3Q4FY26!E8,"OOS")</f>
        <v>OOS</v>
      </c>
      <c r="R8" s="147" t="e">
        <f t="shared" si="2"/>
        <v>#VALUE!</v>
      </c>
      <c r="S8" s="175" t="str">
        <f>IFERROR(F8-[1]W3Q4FY26!F8,"OOS")</f>
        <v>OOS</v>
      </c>
      <c r="T8" s="147" t="e">
        <f t="shared" si="3"/>
        <v>#VALUE!</v>
      </c>
      <c r="U8" s="175" t="str">
        <f>IFERROR(G8-[1]W3Q4FY26!G8,"OOS")</f>
        <v>OOS</v>
      </c>
      <c r="V8" s="147" t="e">
        <f t="shared" si="4"/>
        <v>#VALUE!</v>
      </c>
    </row>
    <row r="9" spans="1:22" ht="16" customHeight="1" x14ac:dyDescent="0.2">
      <c r="A9" t="s">
        <v>135</v>
      </c>
      <c r="B9" s="39"/>
      <c r="C9" s="187">
        <v>24990000</v>
      </c>
      <c r="D9" s="182">
        <v>23990000</v>
      </c>
      <c r="E9" s="186">
        <v>24190000</v>
      </c>
      <c r="F9" s="179">
        <v>24690000</v>
      </c>
      <c r="G9" s="174">
        <v>23990000</v>
      </c>
      <c r="M9" s="149" t="str">
        <f>IFERROR(C9-[1]W3Q4FY26!C9,"OOS")</f>
        <v>OOS</v>
      </c>
      <c r="N9" s="147" t="e">
        <f t="shared" si="0"/>
        <v>#VALUE!</v>
      </c>
      <c r="O9" s="175" t="str">
        <f>IFERROR(D9-[1]W3Q4FY26!D9,"OOS")</f>
        <v>OOS</v>
      </c>
      <c r="P9" s="147" t="e">
        <f t="shared" si="1"/>
        <v>#VALUE!</v>
      </c>
      <c r="Q9" s="175" t="str">
        <f>IFERROR(E9-[1]W3Q4FY26!E9,"OOS")</f>
        <v>OOS</v>
      </c>
      <c r="R9" s="147" t="e">
        <f t="shared" si="2"/>
        <v>#VALUE!</v>
      </c>
      <c r="S9" s="175" t="str">
        <f>IFERROR(F9-[1]W3Q4FY26!F9,"OOS")</f>
        <v>OOS</v>
      </c>
      <c r="T9" s="147" t="e">
        <f t="shared" si="3"/>
        <v>#VALUE!</v>
      </c>
      <c r="U9" s="175" t="str">
        <f>IFERROR(G9-[1]W3Q4FY26!G9,"OOS")</f>
        <v>OOS</v>
      </c>
      <c r="V9" s="147" t="e">
        <f t="shared" si="4"/>
        <v>#VALUE!</v>
      </c>
    </row>
    <row r="10" spans="1:22" ht="16" customHeight="1" x14ac:dyDescent="0.2">
      <c r="A10" t="s">
        <v>102</v>
      </c>
      <c r="B10" s="39"/>
      <c r="C10" s="182">
        <v>17990000</v>
      </c>
      <c r="D10" s="182">
        <v>17990000</v>
      </c>
      <c r="E10" s="176">
        <v>17790000</v>
      </c>
      <c r="F10" s="178">
        <v>17990000</v>
      </c>
      <c r="G10" s="181">
        <v>17790000</v>
      </c>
      <c r="M10" s="149" t="str">
        <f>IFERROR(C10-[1]W3Q4FY26!C10,"OOS")</f>
        <v>OOS</v>
      </c>
      <c r="N10" s="147" t="e">
        <f t="shared" si="0"/>
        <v>#VALUE!</v>
      </c>
      <c r="O10" s="175" t="str">
        <f>IFERROR(D10-[1]W3Q4FY26!D10,"OOS")</f>
        <v>OOS</v>
      </c>
      <c r="P10" s="147" t="e">
        <f t="shared" si="1"/>
        <v>#VALUE!</v>
      </c>
      <c r="Q10" s="175" t="str">
        <f>IFERROR(E10-[1]W3Q4FY26!E10,"OOS")</f>
        <v>OOS</v>
      </c>
      <c r="R10" s="147" t="e">
        <f t="shared" si="2"/>
        <v>#VALUE!</v>
      </c>
      <c r="S10" s="175" t="str">
        <f>IFERROR(F10-[1]W3Q4FY26!F10,"OOS")</f>
        <v>OOS</v>
      </c>
      <c r="T10" s="147" t="e">
        <f t="shared" si="3"/>
        <v>#VALUE!</v>
      </c>
      <c r="U10" s="175" t="str">
        <f>IFERROR(G10-[1]W3Q4FY26!G10,"OOS")</f>
        <v>OOS</v>
      </c>
      <c r="V10" s="147" t="e">
        <f t="shared" si="4"/>
        <v>#VALUE!</v>
      </c>
    </row>
    <row r="11" spans="1:22" ht="16" customHeight="1" x14ac:dyDescent="0.2">
      <c r="A11" t="s">
        <v>103</v>
      </c>
      <c r="B11" s="39"/>
      <c r="C11" s="182">
        <v>19990000</v>
      </c>
      <c r="D11" s="182" t="s">
        <v>31</v>
      </c>
      <c r="E11" s="176" t="s">
        <v>31</v>
      </c>
      <c r="F11" s="174" t="s">
        <v>31</v>
      </c>
      <c r="G11" s="174" t="s">
        <v>31</v>
      </c>
      <c r="M11" s="149" t="str">
        <f>IFERROR(C11-[1]W3Q4FY26!C11,"OOS")</f>
        <v>OOS</v>
      </c>
      <c r="N11" s="147" t="e">
        <f t="shared" si="0"/>
        <v>#VALUE!</v>
      </c>
      <c r="O11" s="175" t="str">
        <f>IFERROR(D11-[1]W3Q4FY26!D11,"OOS")</f>
        <v>OOS</v>
      </c>
      <c r="P11" s="147" t="e">
        <f t="shared" si="1"/>
        <v>#VALUE!</v>
      </c>
      <c r="Q11" s="175" t="str">
        <f>IFERROR(E11-[1]W3Q4FY26!E11,"OOS")</f>
        <v>OOS</v>
      </c>
      <c r="R11" s="147" t="e">
        <f t="shared" si="2"/>
        <v>#VALUE!</v>
      </c>
      <c r="S11" s="175" t="str">
        <f>IFERROR(F11-[1]W3Q4FY26!F11,"OOS")</f>
        <v>OOS</v>
      </c>
      <c r="T11" s="147" t="e">
        <f t="shared" si="3"/>
        <v>#VALUE!</v>
      </c>
      <c r="U11" s="175" t="str">
        <f>IFERROR(G11-[1]W3Q4FY26!G11,"OOS")</f>
        <v>OOS</v>
      </c>
      <c r="V11" s="147" t="e">
        <f t="shared" si="4"/>
        <v>#VALUE!</v>
      </c>
    </row>
    <row r="12" spans="1:22" ht="16" customHeight="1" x14ac:dyDescent="0.2">
      <c r="A12" t="s">
        <v>40</v>
      </c>
      <c r="B12" s="39"/>
      <c r="C12" s="182" t="s">
        <v>31</v>
      </c>
      <c r="D12" s="182">
        <v>13990000</v>
      </c>
      <c r="E12" s="176">
        <v>13790000</v>
      </c>
      <c r="F12" s="178">
        <v>15490000</v>
      </c>
      <c r="G12" s="174">
        <v>12990000</v>
      </c>
      <c r="M12" s="149" t="str">
        <f>IFERROR(C12-[1]W3Q4FY26!C12,"OOS")</f>
        <v>OOS</v>
      </c>
      <c r="N12" s="147" t="e">
        <f t="shared" si="0"/>
        <v>#VALUE!</v>
      </c>
      <c r="O12" s="175" t="str">
        <f>IFERROR(D12-[1]W3Q4FY26!D12,"OOS")</f>
        <v>OOS</v>
      </c>
      <c r="P12" s="147" t="e">
        <f t="shared" si="1"/>
        <v>#VALUE!</v>
      </c>
      <c r="Q12" s="175" t="str">
        <f>IFERROR(E12-[1]W3Q4FY26!E12,"OOS")</f>
        <v>OOS</v>
      </c>
      <c r="R12" s="147" t="e">
        <f t="shared" si="2"/>
        <v>#VALUE!</v>
      </c>
      <c r="S12" s="175" t="str">
        <f>IFERROR(F12-[1]W3Q4FY26!F12,"OOS")</f>
        <v>OOS</v>
      </c>
      <c r="T12" s="147" t="e">
        <f t="shared" si="3"/>
        <v>#VALUE!</v>
      </c>
      <c r="U12" s="175" t="str">
        <f>IFERROR(G12-[1]W3Q4FY26!G12,"OOS")</f>
        <v>OOS</v>
      </c>
      <c r="V12" s="147" t="e">
        <f t="shared" si="4"/>
        <v>#VALUE!</v>
      </c>
    </row>
    <row r="13" spans="1:22" ht="16" customHeight="1" x14ac:dyDescent="0.2">
      <c r="A13" t="s">
        <v>37</v>
      </c>
      <c r="B13" s="39"/>
      <c r="C13" s="182" t="s">
        <v>31</v>
      </c>
      <c r="D13" s="182">
        <v>11990000</v>
      </c>
      <c r="E13" s="186">
        <v>12090000</v>
      </c>
      <c r="F13" s="179">
        <v>13990000</v>
      </c>
      <c r="G13" s="174">
        <v>11990000</v>
      </c>
      <c r="M13" s="149" t="str">
        <f>IFERROR(C13-[1]W3Q4FY26!C13,"OOS")</f>
        <v>OOS</v>
      </c>
      <c r="N13" s="147" t="e">
        <f t="shared" si="0"/>
        <v>#VALUE!</v>
      </c>
      <c r="O13" s="175" t="str">
        <f>IFERROR(D13-[1]W3Q4FY26!D13,"OOS")</f>
        <v>OOS</v>
      </c>
      <c r="P13" s="147" t="e">
        <f t="shared" si="1"/>
        <v>#VALUE!</v>
      </c>
      <c r="Q13" s="175" t="str">
        <f>IFERROR(E13-[1]W3Q4FY26!E13,"OOS")</f>
        <v>OOS</v>
      </c>
      <c r="R13" s="147" t="e">
        <f t="shared" si="2"/>
        <v>#VALUE!</v>
      </c>
      <c r="S13" s="175" t="str">
        <f>IFERROR(F13-[1]W3Q4FY26!F13,"OOS")</f>
        <v>OOS</v>
      </c>
      <c r="T13" s="147" t="e">
        <f t="shared" si="3"/>
        <v>#VALUE!</v>
      </c>
      <c r="U13" s="175" t="str">
        <f>IFERROR(G13-[1]W3Q4FY26!G13,"OOS")</f>
        <v>OOS</v>
      </c>
      <c r="V13" s="147" t="e">
        <f t="shared" si="4"/>
        <v>#VALUE!</v>
      </c>
    </row>
    <row r="14" spans="1:22" ht="16" customHeight="1" x14ac:dyDescent="0.2">
      <c r="A14" t="s">
        <v>138</v>
      </c>
      <c r="B14" s="39"/>
      <c r="C14" s="187">
        <v>14490000</v>
      </c>
      <c r="D14" s="187">
        <v>14490000</v>
      </c>
      <c r="E14" s="198">
        <v>14190000</v>
      </c>
      <c r="F14" s="179">
        <v>14690000</v>
      </c>
      <c r="G14" s="174">
        <v>15990000</v>
      </c>
      <c r="M14" s="149" t="str">
        <f>IFERROR(C14-[1]W3Q4FY26!C14,"OOS")</f>
        <v>OOS</v>
      </c>
      <c r="N14" s="147" t="e">
        <f t="shared" si="0"/>
        <v>#VALUE!</v>
      </c>
      <c r="O14" s="175" t="str">
        <f>IFERROR(D14-[1]W3Q4FY26!D14,"OOS")</f>
        <v>OOS</v>
      </c>
      <c r="P14" s="147" t="e">
        <f t="shared" si="1"/>
        <v>#VALUE!</v>
      </c>
      <c r="Q14" s="175" t="str">
        <f>IFERROR(E14-[1]W3Q4FY26!E14,"OOS")</f>
        <v>OOS</v>
      </c>
      <c r="R14" s="147" t="e">
        <f t="shared" si="2"/>
        <v>#VALUE!</v>
      </c>
      <c r="S14" s="175" t="str">
        <f>IFERROR(F14-[1]W3Q4FY26!F14,"OOS")</f>
        <v>OOS</v>
      </c>
      <c r="T14" s="147" t="e">
        <f t="shared" si="3"/>
        <v>#VALUE!</v>
      </c>
      <c r="U14" s="175" t="str">
        <f>IFERROR(G14-[1]W3Q4FY26!G14,"OOS")</f>
        <v>OOS</v>
      </c>
      <c r="V14" s="147" t="e">
        <f t="shared" si="4"/>
        <v>#VALUE!</v>
      </c>
    </row>
    <row r="15" spans="1:22" ht="16" customHeight="1" x14ac:dyDescent="0.2">
      <c r="A15" t="s">
        <v>139</v>
      </c>
      <c r="B15" s="39"/>
      <c r="C15" s="182">
        <v>12490000</v>
      </c>
      <c r="D15" s="182">
        <v>12490000</v>
      </c>
      <c r="E15" s="176">
        <v>11790000</v>
      </c>
      <c r="F15" s="179">
        <v>12390000</v>
      </c>
      <c r="G15" s="181">
        <v>11990000</v>
      </c>
      <c r="M15" s="149" t="str">
        <f>IFERROR(C15-[1]W3Q4FY26!C15,"OOS")</f>
        <v>OOS</v>
      </c>
      <c r="N15" s="147" t="e">
        <f t="shared" si="0"/>
        <v>#VALUE!</v>
      </c>
      <c r="O15" s="175" t="str">
        <f>IFERROR(D15-[1]W3Q4FY26!D15,"OOS")</f>
        <v>OOS</v>
      </c>
      <c r="P15" s="147" t="e">
        <f t="shared" si="1"/>
        <v>#VALUE!</v>
      </c>
      <c r="Q15" s="175" t="str">
        <f>IFERROR(E15-[1]W3Q4FY26!E15,"OOS")</f>
        <v>OOS</v>
      </c>
      <c r="R15" s="147" t="e">
        <f t="shared" si="2"/>
        <v>#VALUE!</v>
      </c>
      <c r="S15" s="175" t="str">
        <f>IFERROR(F15-[1]W3Q4FY26!F15,"OOS")</f>
        <v>OOS</v>
      </c>
      <c r="T15" s="147" t="e">
        <f t="shared" si="3"/>
        <v>#VALUE!</v>
      </c>
      <c r="U15" s="175" t="str">
        <f>IFERROR(G15-[1]W3Q4FY26!G15,"OOS")</f>
        <v>OOS</v>
      </c>
      <c r="V15" s="147" t="e">
        <f t="shared" si="4"/>
        <v>#VALUE!</v>
      </c>
    </row>
    <row r="16" spans="1:22" ht="16" customHeight="1" x14ac:dyDescent="0.2">
      <c r="A16" t="s">
        <v>142</v>
      </c>
      <c r="B16" s="39"/>
      <c r="C16" s="182" t="s">
        <v>31</v>
      </c>
      <c r="D16" s="182">
        <v>16690000</v>
      </c>
      <c r="E16" s="176">
        <v>16990000</v>
      </c>
      <c r="F16" s="179">
        <v>17990000</v>
      </c>
      <c r="G16" s="174" t="s">
        <v>31</v>
      </c>
      <c r="M16" s="149" t="str">
        <f>IFERROR(C16-[1]W3Q4FY26!C16,"OOS")</f>
        <v>OOS</v>
      </c>
      <c r="N16" s="147" t="e">
        <f t="shared" si="0"/>
        <v>#VALUE!</v>
      </c>
      <c r="O16" s="175" t="str">
        <f>IFERROR(D16-[1]W3Q4FY26!D16,"OOS")</f>
        <v>OOS</v>
      </c>
      <c r="P16" s="147" t="e">
        <f t="shared" si="1"/>
        <v>#VALUE!</v>
      </c>
      <c r="Q16" s="175" t="str">
        <f>IFERROR(E16-[1]W3Q4FY26!E16,"OOS")</f>
        <v>OOS</v>
      </c>
      <c r="R16" s="147" t="e">
        <f t="shared" si="2"/>
        <v>#VALUE!</v>
      </c>
      <c r="S16" s="175" t="str">
        <f>IFERROR(F16-[1]W3Q4FY26!F16,"OOS")</f>
        <v>OOS</v>
      </c>
      <c r="T16" s="147" t="e">
        <f t="shared" si="3"/>
        <v>#VALUE!</v>
      </c>
      <c r="U16" s="175" t="str">
        <f>IFERROR(G16-[1]W3Q4FY26!G16,"OOS")</f>
        <v>OOS</v>
      </c>
      <c r="V16" s="147" t="e">
        <f t="shared" si="4"/>
        <v>#VALUE!</v>
      </c>
    </row>
    <row r="17" spans="1:22" ht="16" customHeight="1" x14ac:dyDescent="0.2">
      <c r="A17" t="s">
        <v>262</v>
      </c>
      <c r="B17" s="39"/>
      <c r="C17" s="187">
        <v>19490000</v>
      </c>
      <c r="D17" s="187">
        <v>19490000</v>
      </c>
      <c r="E17" s="188">
        <v>18990000</v>
      </c>
      <c r="F17" s="181">
        <v>19490000</v>
      </c>
      <c r="G17" s="181">
        <v>18990000</v>
      </c>
      <c r="M17" s="149" t="str">
        <f>IFERROR(C17-[1]W3Q4FY26!C17,"OOS")</f>
        <v>OOS</v>
      </c>
      <c r="N17" s="147" t="e">
        <f t="shared" si="0"/>
        <v>#VALUE!</v>
      </c>
      <c r="O17" s="175" t="str">
        <f>IFERROR(D17-[1]W3Q4FY26!D17,"OOS")</f>
        <v>OOS</v>
      </c>
      <c r="P17" s="147" t="e">
        <f t="shared" si="1"/>
        <v>#VALUE!</v>
      </c>
      <c r="Q17" s="175" t="str">
        <f>IFERROR(E17-[1]W3Q4FY26!E17,"OOS")</f>
        <v>OOS</v>
      </c>
      <c r="R17" s="147" t="e">
        <f t="shared" si="2"/>
        <v>#VALUE!</v>
      </c>
      <c r="S17" s="175" t="str">
        <f>IFERROR(F17-[1]W3Q4FY26!F17,"OOS")</f>
        <v>OOS</v>
      </c>
      <c r="T17" s="147"/>
      <c r="U17" s="175" t="str">
        <f>IFERROR(G17-[1]W3Q4FY26!G17,"OOS")</f>
        <v>OOS</v>
      </c>
      <c r="V17" s="147" t="e">
        <f t="shared" si="4"/>
        <v>#VALUE!</v>
      </c>
    </row>
    <row r="18" spans="1:22" ht="16" customHeight="1" x14ac:dyDescent="0.2">
      <c r="A18" t="s">
        <v>144</v>
      </c>
      <c r="B18" s="39"/>
      <c r="C18" s="182" t="s">
        <v>31</v>
      </c>
      <c r="D18" s="182">
        <v>21090000</v>
      </c>
      <c r="E18" s="176">
        <v>17990000</v>
      </c>
      <c r="F18" s="178">
        <v>18790000</v>
      </c>
      <c r="G18" s="174" t="s">
        <v>31</v>
      </c>
      <c r="M18" s="149" t="str">
        <f>IFERROR(C18-[1]W3Q4FY26!C18,"OOS")</f>
        <v>OOS</v>
      </c>
      <c r="N18" s="147" t="e">
        <f>IF(M18=0,"",$A18 &amp; IF(M18&gt;0," tăng "," giảm ") &amp; TEXT(ABS(M18)/1000,"0") &amp; "K = " &amp; TEXT(C18/1000,"#.##0") &amp; "K")</f>
        <v>#VALUE!</v>
      </c>
      <c r="O18" s="175" t="str">
        <f>IFERROR(D18-[1]W3Q4FY26!D18,"OOS")</f>
        <v>OOS</v>
      </c>
      <c r="P18" s="147" t="e">
        <f t="shared" si="1"/>
        <v>#VALUE!</v>
      </c>
      <c r="Q18" s="175" t="str">
        <f>IFERROR(E18-[1]W3Q4FY26!E18,"OOS")</f>
        <v>OOS</v>
      </c>
      <c r="R18" s="147" t="e">
        <f t="shared" si="2"/>
        <v>#VALUE!</v>
      </c>
      <c r="S18" s="175" t="str">
        <f>IFERROR(F18-[1]W3Q4FY26!F18,"OOS")</f>
        <v>OOS</v>
      </c>
      <c r="T18" s="147" t="e">
        <f>IF(S18=0,"",$A18 &amp; IF(S18&gt;0," tăng "," giảm ") &amp; TEXT(ABS(S18)/1000,"0") &amp; "K = " &amp; TEXT(F18/1000,"#.##0") &amp; "K")</f>
        <v>#VALUE!</v>
      </c>
      <c r="U18" s="175" t="str">
        <f>IFERROR(G18-[1]W3Q4FY26!G18,"OOS")</f>
        <v>OOS</v>
      </c>
      <c r="V18" s="147" t="e">
        <f t="shared" si="4"/>
        <v>#VALUE!</v>
      </c>
    </row>
    <row r="19" spans="1:22" ht="16" customHeight="1" x14ac:dyDescent="0.2">
      <c r="A19" t="s">
        <v>263</v>
      </c>
      <c r="B19" s="39"/>
      <c r="C19" s="187">
        <v>24990000</v>
      </c>
      <c r="D19" s="187">
        <v>24990000</v>
      </c>
      <c r="E19" s="205">
        <v>24490000</v>
      </c>
      <c r="F19" s="187">
        <v>25190000</v>
      </c>
      <c r="G19" s="181">
        <v>24490000</v>
      </c>
      <c r="M19" s="149" t="str">
        <f>IFERROR(C19-[1]W3Q4FY26!C19,"OOS")</f>
        <v>OOS</v>
      </c>
      <c r="N19" s="147" t="e">
        <f t="shared" si="0"/>
        <v>#VALUE!</v>
      </c>
      <c r="O19" s="175" t="str">
        <f>IFERROR(D19-[1]W3Q4FY26!D19,"OOS")</f>
        <v>OOS</v>
      </c>
      <c r="P19" s="147" t="e">
        <f t="shared" si="1"/>
        <v>#VALUE!</v>
      </c>
      <c r="Q19" s="175" t="str">
        <f>IFERROR(E19-[1]W3Q4FY26!E19,"OOS")</f>
        <v>OOS</v>
      </c>
      <c r="R19" s="147" t="e">
        <f t="shared" si="2"/>
        <v>#VALUE!</v>
      </c>
      <c r="S19" s="175" t="str">
        <f>IFERROR(F19-[1]W3Q4FY26!F19,"OOS")</f>
        <v>OOS</v>
      </c>
      <c r="T19" s="147"/>
      <c r="U19" s="175" t="str">
        <f>IFERROR(G19-[1]W3Q4FY26!G19,"OOS")</f>
        <v>OOS</v>
      </c>
      <c r="V19" s="147"/>
    </row>
    <row r="20" spans="1:22" ht="16" customHeight="1" x14ac:dyDescent="0.2">
      <c r="A20" t="s">
        <v>151</v>
      </c>
      <c r="B20" s="39"/>
      <c r="C20" s="182">
        <v>34590000</v>
      </c>
      <c r="D20" s="187">
        <v>32990000</v>
      </c>
      <c r="E20" s="186">
        <v>32490000</v>
      </c>
      <c r="F20" s="179">
        <v>34490000</v>
      </c>
      <c r="G20" s="174">
        <v>33990000</v>
      </c>
      <c r="M20" s="149" t="str">
        <f>IFERROR(C20-[1]W3Q4FY26!C20,"OOS")</f>
        <v>OOS</v>
      </c>
      <c r="N20" s="147" t="e">
        <f t="shared" ref="N20:N40" si="5">IF(M20=0,"",$A20 &amp; IF(M20&gt;0," tăng "," giảm ") &amp; TEXT(ABS(M20)/1000,"0") &amp; "K = " &amp; TEXT(C20/1000,"#.##0") &amp; "K")</f>
        <v>#VALUE!</v>
      </c>
      <c r="O20" s="175" t="str">
        <f>IFERROR(D20-[1]W3Q4FY26!D20,"OOS")</f>
        <v>OOS</v>
      </c>
      <c r="P20" s="147" t="e">
        <f t="shared" si="1"/>
        <v>#VALUE!</v>
      </c>
      <c r="Q20" s="175" t="str">
        <f>IFERROR(E20-[1]W3Q4FY26!E20,"OOS")</f>
        <v>OOS</v>
      </c>
      <c r="R20" s="147" t="e">
        <f t="shared" si="2"/>
        <v>#VALUE!</v>
      </c>
      <c r="S20" s="175" t="str">
        <f>IFERROR(F20-[1]W3Q4FY26!F20,"OOS")</f>
        <v>OOS</v>
      </c>
      <c r="T20" s="147" t="e">
        <f t="shared" ref="T20:T40" si="6">IF(S20=0,"",$A20 &amp; IF(S20&gt;0," tăng "," giảm ") &amp; TEXT(ABS(S20)/1000,"0") &amp; "K = " &amp; TEXT(F20/1000,"#.##0") &amp; "K")</f>
        <v>#VALUE!</v>
      </c>
      <c r="U20" s="175" t="str">
        <f>IFERROR(G20-[1]W3Q4FY26!G20,"OOS")</f>
        <v>OOS</v>
      </c>
      <c r="V20" s="147" t="e">
        <f t="shared" ref="V20:V41" si="7">IF(U20=0,"",$A20 &amp; IF(U20&gt;0," tăng "," giảm ") &amp; TEXT(ABS(U20)/1000,"0") &amp; "K = " &amp; TEXT(G20/1000,"#.##0") &amp; "K")</f>
        <v>#VALUE!</v>
      </c>
    </row>
    <row r="21" spans="1:22" ht="16" customHeight="1" x14ac:dyDescent="0.2">
      <c r="A21" t="s">
        <v>152</v>
      </c>
      <c r="B21" s="39"/>
      <c r="C21" s="182">
        <v>43790000</v>
      </c>
      <c r="D21" s="198">
        <v>40990000</v>
      </c>
      <c r="E21" s="186">
        <v>42990000</v>
      </c>
      <c r="F21" s="178">
        <v>43790000</v>
      </c>
      <c r="G21" s="174">
        <v>44590000</v>
      </c>
      <c r="M21" s="149" t="str">
        <f>IFERROR(C21-[1]W3Q4FY26!C21,"OOS")</f>
        <v>OOS</v>
      </c>
      <c r="N21" s="147" t="e">
        <f t="shared" si="5"/>
        <v>#VALUE!</v>
      </c>
      <c r="O21" s="175" t="str">
        <f>IFERROR(D21-[1]W3Q4FY26!D21,"OOS")</f>
        <v>OOS</v>
      </c>
      <c r="P21" s="147" t="e">
        <f t="shared" si="1"/>
        <v>#VALUE!</v>
      </c>
      <c r="Q21" s="175" t="str">
        <f>IFERROR(E21-[1]W3Q4FY26!E21,"OOS")</f>
        <v>OOS</v>
      </c>
      <c r="R21" s="147" t="e">
        <f t="shared" si="2"/>
        <v>#VALUE!</v>
      </c>
      <c r="S21" s="175" t="str">
        <f>IFERROR(F21-[1]W3Q4FY26!F21,"OOS")</f>
        <v>OOS</v>
      </c>
      <c r="T21" s="147" t="e">
        <f t="shared" si="6"/>
        <v>#VALUE!</v>
      </c>
      <c r="U21" s="175" t="str">
        <f>IFERROR(G21-[1]W3Q4FY26!G21,"OOS")</f>
        <v>OOS</v>
      </c>
      <c r="V21" s="147" t="e">
        <f t="shared" si="7"/>
        <v>#VALUE!</v>
      </c>
    </row>
    <row r="22" spans="1:22" ht="16" customHeight="1" x14ac:dyDescent="0.2">
      <c r="A22" t="s">
        <v>153</v>
      </c>
      <c r="B22" s="39"/>
      <c r="C22" s="182">
        <v>6390000</v>
      </c>
      <c r="D22" s="182">
        <v>6490000</v>
      </c>
      <c r="E22" s="186">
        <v>6190000</v>
      </c>
      <c r="F22" s="179">
        <v>6290000</v>
      </c>
      <c r="G22" s="174">
        <v>6290000</v>
      </c>
      <c r="M22" s="149" t="str">
        <f>IFERROR(C22-[1]W3Q4FY26!C22,"OOS")</f>
        <v>OOS</v>
      </c>
      <c r="N22" s="147" t="e">
        <f t="shared" si="5"/>
        <v>#VALUE!</v>
      </c>
      <c r="O22" s="175" t="str">
        <f>IFERROR(D22-[1]W3Q4FY26!D22,"OOS")</f>
        <v>OOS</v>
      </c>
      <c r="P22" s="147" t="e">
        <f t="shared" si="1"/>
        <v>#VALUE!</v>
      </c>
      <c r="Q22" s="175" t="str">
        <f>IFERROR(E22-[1]W3Q4FY26!E22,"OOS")</f>
        <v>OOS</v>
      </c>
      <c r="R22" s="147" t="e">
        <f t="shared" si="2"/>
        <v>#VALUE!</v>
      </c>
      <c r="S22" s="175" t="str">
        <f>IFERROR(F22-[1]W3Q4FY26!F22,"OOS")</f>
        <v>OOS</v>
      </c>
      <c r="T22" s="147" t="e">
        <f t="shared" si="6"/>
        <v>#VALUE!</v>
      </c>
      <c r="U22" s="175" t="str">
        <f>IFERROR(G22-[1]W3Q4FY26!G22,"OOS")</f>
        <v>OOS</v>
      </c>
      <c r="V22" s="147" t="e">
        <f t="shared" si="7"/>
        <v>#VALUE!</v>
      </c>
    </row>
    <row r="23" spans="1:22" ht="16" customHeight="1" x14ac:dyDescent="0.2">
      <c r="A23" t="s">
        <v>154</v>
      </c>
      <c r="B23" s="39"/>
      <c r="C23" s="182">
        <v>7990000</v>
      </c>
      <c r="D23" s="182">
        <v>7990000</v>
      </c>
      <c r="E23" s="176">
        <v>7790000</v>
      </c>
      <c r="F23" s="178">
        <v>7990000</v>
      </c>
      <c r="G23" s="174">
        <v>7690000</v>
      </c>
      <c r="M23" s="149" t="str">
        <f>IFERROR(C23-[1]W3Q4FY26!C23,"OOS")</f>
        <v>OOS</v>
      </c>
      <c r="N23" s="147" t="e">
        <f t="shared" si="5"/>
        <v>#VALUE!</v>
      </c>
      <c r="O23" s="175" t="str">
        <f>IFERROR(D23-[1]W3Q4FY26!D23,"OOS")</f>
        <v>OOS</v>
      </c>
      <c r="P23" s="147" t="e">
        <f t="shared" si="1"/>
        <v>#VALUE!</v>
      </c>
      <c r="Q23" s="175" t="str">
        <f>IFERROR(E23-[1]W3Q4FY26!E23,"OOS")</f>
        <v>OOS</v>
      </c>
      <c r="R23" s="147" t="e">
        <f t="shared" si="2"/>
        <v>#VALUE!</v>
      </c>
      <c r="S23" s="175" t="str">
        <f>IFERROR(F23-[1]W3Q4FY26!F23,"OOS")</f>
        <v>OOS</v>
      </c>
      <c r="T23" s="147" t="e">
        <f t="shared" si="6"/>
        <v>#VALUE!</v>
      </c>
      <c r="U23" s="175" t="str">
        <f>IFERROR(G23-[1]W3Q4FY26!G23,"OOS")</f>
        <v>OOS</v>
      </c>
      <c r="V23" s="147" t="e">
        <f t="shared" si="7"/>
        <v>#VALUE!</v>
      </c>
    </row>
    <row r="24" spans="1:22" ht="16" customHeight="1" x14ac:dyDescent="0.2">
      <c r="A24" t="s">
        <v>155</v>
      </c>
      <c r="B24" s="39"/>
      <c r="C24" s="182">
        <v>7290000</v>
      </c>
      <c r="D24" s="182">
        <v>7290000</v>
      </c>
      <c r="E24" s="186">
        <v>6990000</v>
      </c>
      <c r="F24" s="178">
        <v>7290000</v>
      </c>
      <c r="G24" s="190">
        <v>6990000</v>
      </c>
      <c r="M24" s="149" t="str">
        <f>IFERROR(C24-[1]W3Q4FY26!C24,"OOS")</f>
        <v>OOS</v>
      </c>
      <c r="N24" s="147" t="e">
        <f t="shared" si="5"/>
        <v>#VALUE!</v>
      </c>
      <c r="O24" s="175" t="str">
        <f>IFERROR(D24-[1]W3Q4FY26!D24,"OOS")</f>
        <v>OOS</v>
      </c>
      <c r="P24" s="147" t="e">
        <f t="shared" si="1"/>
        <v>#VALUE!</v>
      </c>
      <c r="Q24" s="175" t="str">
        <f>IFERROR(E24-[1]W3Q4FY26!E24,"OOS")</f>
        <v>OOS</v>
      </c>
      <c r="R24" s="147" t="e">
        <f t="shared" si="2"/>
        <v>#VALUE!</v>
      </c>
      <c r="S24" s="175" t="str">
        <f>IFERROR(F24-[1]W3Q4FY26!F24,"OOS")</f>
        <v>OOS</v>
      </c>
      <c r="T24" s="147" t="e">
        <f t="shared" si="6"/>
        <v>#VALUE!</v>
      </c>
      <c r="U24" s="175" t="str">
        <f>IFERROR(G24-[1]W3Q4FY26!G24,"OOS")</f>
        <v>OOS</v>
      </c>
      <c r="V24" s="147" t="e">
        <f t="shared" si="7"/>
        <v>#VALUE!</v>
      </c>
    </row>
    <row r="25" spans="1:22" ht="16" customHeight="1" x14ac:dyDescent="0.2">
      <c r="A25" t="s">
        <v>156</v>
      </c>
      <c r="B25" s="39"/>
      <c r="C25" s="182">
        <v>8790000</v>
      </c>
      <c r="D25" s="182">
        <v>8790000</v>
      </c>
      <c r="E25" s="186">
        <v>8590000</v>
      </c>
      <c r="F25" s="178">
        <v>8490000</v>
      </c>
      <c r="G25" s="174">
        <v>8490000</v>
      </c>
      <c r="M25" s="149" t="str">
        <f>IFERROR(C25-[1]W3Q4FY26!C25,"OOS")</f>
        <v>OOS</v>
      </c>
      <c r="N25" s="147" t="e">
        <f t="shared" si="5"/>
        <v>#VALUE!</v>
      </c>
      <c r="O25" s="175" t="str">
        <f>IFERROR(D25-[1]W3Q4FY26!D25,"OOS")</f>
        <v>OOS</v>
      </c>
      <c r="P25" s="147" t="e">
        <f t="shared" si="1"/>
        <v>#VALUE!</v>
      </c>
      <c r="Q25" s="175" t="str">
        <f>IFERROR(E25-[1]W3Q4FY26!E25,"OOS")</f>
        <v>OOS</v>
      </c>
      <c r="R25" s="147" t="e">
        <f t="shared" si="2"/>
        <v>#VALUE!</v>
      </c>
      <c r="S25" s="175" t="str">
        <f>IFERROR(F25-[1]W3Q4FY26!F25,"OOS")</f>
        <v>OOS</v>
      </c>
      <c r="T25" s="147" t="e">
        <f t="shared" si="6"/>
        <v>#VALUE!</v>
      </c>
      <c r="U25" s="175" t="str">
        <f>IFERROR(G25-[1]W3Q4FY26!G25,"OOS")</f>
        <v>OOS</v>
      </c>
      <c r="V25" s="147" t="e">
        <f t="shared" si="7"/>
        <v>#VALUE!</v>
      </c>
    </row>
    <row r="26" spans="1:22" ht="16" customHeight="1" x14ac:dyDescent="0.2">
      <c r="A26" t="s">
        <v>157</v>
      </c>
      <c r="B26" s="39"/>
      <c r="C26" s="182">
        <v>9190000</v>
      </c>
      <c r="D26" s="182">
        <v>9190000</v>
      </c>
      <c r="E26" s="186">
        <v>8990000</v>
      </c>
      <c r="F26" s="178">
        <v>9190000</v>
      </c>
      <c r="G26" s="174">
        <v>9190000</v>
      </c>
      <c r="M26" s="149" t="str">
        <f>IFERROR(C26-[1]W3Q4FY26!C26,"OOS")</f>
        <v>OOS</v>
      </c>
      <c r="N26" s="147" t="e">
        <f t="shared" si="5"/>
        <v>#VALUE!</v>
      </c>
      <c r="O26" s="175" t="str">
        <f>IFERROR(D26-[1]W3Q4FY26!D26,"OOS")</f>
        <v>OOS</v>
      </c>
      <c r="P26" s="147" t="e">
        <f t="shared" si="1"/>
        <v>#VALUE!</v>
      </c>
      <c r="Q26" s="175" t="str">
        <f>IFERROR(E26-[1]W3Q4FY26!E26,"OOS")</f>
        <v>OOS</v>
      </c>
      <c r="R26" s="147" t="e">
        <f t="shared" si="2"/>
        <v>#VALUE!</v>
      </c>
      <c r="S26" s="175" t="str">
        <f>IFERROR(F26-[1]W3Q4FY26!F26,"OOS")</f>
        <v>OOS</v>
      </c>
      <c r="T26" s="147" t="e">
        <f t="shared" si="6"/>
        <v>#VALUE!</v>
      </c>
      <c r="U26" s="175" t="str">
        <f>IFERROR(G26-[1]W3Q4FY26!G26,"OOS")</f>
        <v>OOS</v>
      </c>
      <c r="V26" s="147" t="e">
        <f t="shared" si="7"/>
        <v>#VALUE!</v>
      </c>
    </row>
    <row r="27" spans="1:22" ht="16" customHeight="1" x14ac:dyDescent="0.2">
      <c r="A27" t="s">
        <v>158</v>
      </c>
      <c r="B27" s="39"/>
      <c r="C27" s="182" t="s">
        <v>31</v>
      </c>
      <c r="D27" s="182">
        <v>12090000</v>
      </c>
      <c r="E27" s="186">
        <v>11990000</v>
      </c>
      <c r="F27" s="178">
        <v>11990000</v>
      </c>
      <c r="G27" s="174">
        <v>11990000</v>
      </c>
      <c r="M27" s="149" t="str">
        <f>IFERROR(C27-[1]W3Q4FY26!C27,"OOS")</f>
        <v>OOS</v>
      </c>
      <c r="N27" s="147" t="e">
        <f t="shared" si="5"/>
        <v>#VALUE!</v>
      </c>
      <c r="O27" s="175" t="str">
        <f>IFERROR(D27-[1]W3Q4FY26!D27,"OOS")</f>
        <v>OOS</v>
      </c>
      <c r="P27" s="147" t="e">
        <f t="shared" si="1"/>
        <v>#VALUE!</v>
      </c>
      <c r="Q27" s="175" t="str">
        <f>IFERROR(E27-[1]W3Q4FY26!E27,"OOS")</f>
        <v>OOS</v>
      </c>
      <c r="R27" s="147" t="e">
        <f t="shared" si="2"/>
        <v>#VALUE!</v>
      </c>
      <c r="S27" s="175" t="str">
        <f>IFERROR(F27-[1]W3Q4FY26!F27,"OOS")</f>
        <v>OOS</v>
      </c>
      <c r="T27" s="147" t="e">
        <f t="shared" si="6"/>
        <v>#VALUE!</v>
      </c>
      <c r="U27" s="175" t="str">
        <f>IFERROR(G27-[1]W3Q4FY26!G27,"OOS")</f>
        <v>OOS</v>
      </c>
      <c r="V27" s="147" t="e">
        <f t="shared" si="7"/>
        <v>#VALUE!</v>
      </c>
    </row>
    <row r="28" spans="1:22" ht="16" customHeight="1" x14ac:dyDescent="0.2">
      <c r="A28" t="s">
        <v>159</v>
      </c>
      <c r="B28" s="39"/>
      <c r="C28" s="182">
        <v>9990000</v>
      </c>
      <c r="D28" s="182">
        <v>9990000</v>
      </c>
      <c r="E28" s="186">
        <v>9690000</v>
      </c>
      <c r="F28" s="178">
        <v>9990000</v>
      </c>
      <c r="G28" s="174">
        <v>9990000</v>
      </c>
      <c r="M28" s="149" t="str">
        <f>IFERROR(C28-[1]W3Q4FY26!C28,"OOS")</f>
        <v>OOS</v>
      </c>
      <c r="N28" s="147" t="e">
        <f t="shared" si="5"/>
        <v>#VALUE!</v>
      </c>
      <c r="O28" s="175" t="str">
        <f>IFERROR(D28-[1]W3Q4FY26!D28,"OOS")</f>
        <v>OOS</v>
      </c>
      <c r="P28" s="147" t="e">
        <f t="shared" si="1"/>
        <v>#VALUE!</v>
      </c>
      <c r="Q28" s="175" t="str">
        <f>IFERROR(E28-[1]W3Q4FY26!E28,"OOS")</f>
        <v>OOS</v>
      </c>
      <c r="R28" s="147" t="e">
        <f t="shared" si="2"/>
        <v>#VALUE!</v>
      </c>
      <c r="S28" s="175" t="str">
        <f>IFERROR(F28-[1]W3Q4FY26!F28,"OOS")</f>
        <v>OOS</v>
      </c>
      <c r="T28" s="147" t="e">
        <f t="shared" si="6"/>
        <v>#VALUE!</v>
      </c>
      <c r="U28" s="175" t="str">
        <f>IFERROR(G28-[1]W3Q4FY26!G28,"OOS")</f>
        <v>OOS</v>
      </c>
      <c r="V28" s="147" t="e">
        <f t="shared" si="7"/>
        <v>#VALUE!</v>
      </c>
    </row>
    <row r="29" spans="1:22" ht="16" customHeight="1" x14ac:dyDescent="0.2">
      <c r="A29" t="s">
        <v>160</v>
      </c>
      <c r="B29" s="39"/>
      <c r="C29" s="182" t="s">
        <v>31</v>
      </c>
      <c r="D29" s="182">
        <v>12890000</v>
      </c>
      <c r="E29" s="186">
        <v>12490000</v>
      </c>
      <c r="F29" s="178">
        <v>12990000</v>
      </c>
      <c r="G29" s="174">
        <v>12990000</v>
      </c>
      <c r="M29" s="149" t="str">
        <f>IFERROR(C29-[1]W3Q4FY26!C29,"OOS")</f>
        <v>OOS</v>
      </c>
      <c r="N29" s="147" t="e">
        <f t="shared" si="5"/>
        <v>#VALUE!</v>
      </c>
      <c r="O29" s="175" t="str">
        <f>IFERROR(D29-[1]W3Q4FY26!D29,"OOS")</f>
        <v>OOS</v>
      </c>
      <c r="P29" s="147" t="e">
        <f t="shared" si="1"/>
        <v>#VALUE!</v>
      </c>
      <c r="Q29" s="175" t="str">
        <f>IFERROR(E29-[1]W3Q4FY26!E29,"OOS")</f>
        <v>OOS</v>
      </c>
      <c r="R29" s="147" t="e">
        <f t="shared" si="2"/>
        <v>#VALUE!</v>
      </c>
      <c r="S29" s="175" t="str">
        <f>IFERROR(F29-[1]W3Q4FY26!F29,"OOS")</f>
        <v>OOS</v>
      </c>
      <c r="T29" s="147" t="e">
        <f t="shared" si="6"/>
        <v>#VALUE!</v>
      </c>
      <c r="U29" s="175" t="str">
        <f>IFERROR(G29-[1]W3Q4FY26!G29,"OOS")</f>
        <v>OOS</v>
      </c>
      <c r="V29" s="147" t="e">
        <f t="shared" si="7"/>
        <v>#VALUE!</v>
      </c>
    </row>
    <row r="30" spans="1:22" ht="16" customHeight="1" x14ac:dyDescent="0.2">
      <c r="A30" t="s">
        <v>161</v>
      </c>
      <c r="B30" s="39"/>
      <c r="C30" s="187" t="s">
        <v>31</v>
      </c>
      <c r="D30" s="182">
        <v>18890000</v>
      </c>
      <c r="E30" s="186">
        <v>19990000</v>
      </c>
      <c r="F30" s="179">
        <v>18890000</v>
      </c>
      <c r="G30" s="174">
        <v>19390000</v>
      </c>
      <c r="M30" s="149" t="str">
        <f>IFERROR(C30-[1]W3Q4FY26!C30,"OOS")</f>
        <v>OOS</v>
      </c>
      <c r="N30" s="147" t="e">
        <f t="shared" si="5"/>
        <v>#VALUE!</v>
      </c>
      <c r="O30" s="175" t="str">
        <f>IFERROR(D30-[1]W3Q4FY26!D30,"OOS")</f>
        <v>OOS</v>
      </c>
      <c r="P30" s="147" t="e">
        <f t="shared" si="1"/>
        <v>#VALUE!</v>
      </c>
      <c r="Q30" s="175" t="str">
        <f>IFERROR(E30-[1]W3Q4FY26!E30,"OOS")</f>
        <v>OOS</v>
      </c>
      <c r="R30" s="147" t="e">
        <f t="shared" si="2"/>
        <v>#VALUE!</v>
      </c>
      <c r="S30" s="175" t="str">
        <f>IFERROR(F30-[1]W3Q4FY26!F30,"OOS")</f>
        <v>OOS</v>
      </c>
      <c r="T30" s="147" t="e">
        <f t="shared" si="6"/>
        <v>#VALUE!</v>
      </c>
      <c r="U30" s="175" t="str">
        <f>IFERROR(G30-[1]W3Q4FY26!G30,"OOS")</f>
        <v>OOS</v>
      </c>
      <c r="V30" s="147" t="e">
        <f t="shared" si="7"/>
        <v>#VALUE!</v>
      </c>
    </row>
    <row r="31" spans="1:22" ht="16" customHeight="1" x14ac:dyDescent="0.2">
      <c r="A31" t="s">
        <v>120</v>
      </c>
      <c r="B31" s="39"/>
      <c r="C31" s="182" t="s">
        <v>31</v>
      </c>
      <c r="D31" s="182">
        <v>5190000</v>
      </c>
      <c r="E31" s="176" t="s">
        <v>31</v>
      </c>
      <c r="F31" s="178">
        <v>4990000</v>
      </c>
      <c r="G31" s="174">
        <v>5590000</v>
      </c>
      <c r="M31" s="149" t="str">
        <f>IFERROR(C31-[1]W3Q4FY26!C31,"OOS")</f>
        <v>OOS</v>
      </c>
      <c r="N31" s="147" t="e">
        <f t="shared" si="5"/>
        <v>#VALUE!</v>
      </c>
      <c r="O31" s="175" t="str">
        <f>IFERROR(D31-[1]W3Q4FY26!D31,"OOS")</f>
        <v>OOS</v>
      </c>
      <c r="P31" s="147" t="e">
        <f t="shared" si="1"/>
        <v>#VALUE!</v>
      </c>
      <c r="Q31" s="175" t="str">
        <f>IFERROR(E31-[1]W3Q4FY26!E31,"OOS")</f>
        <v>OOS</v>
      </c>
      <c r="R31" s="147" t="e">
        <f t="shared" si="2"/>
        <v>#VALUE!</v>
      </c>
      <c r="S31" s="175" t="str">
        <f>IFERROR(F31-[1]W3Q4FY26!F31,"OOS")</f>
        <v>OOS</v>
      </c>
      <c r="T31" s="147" t="e">
        <f t="shared" si="6"/>
        <v>#VALUE!</v>
      </c>
      <c r="U31" s="175" t="str">
        <f>IFERROR(G31-[1]W3Q4FY26!G31,"OOS")</f>
        <v>OOS</v>
      </c>
      <c r="V31" s="147" t="e">
        <f t="shared" si="7"/>
        <v>#VALUE!</v>
      </c>
    </row>
    <row r="32" spans="1:22" ht="15" customHeight="1" x14ac:dyDescent="0.2">
      <c r="A32" t="s">
        <v>162</v>
      </c>
      <c r="B32" s="39"/>
      <c r="C32" s="182">
        <v>4290000</v>
      </c>
      <c r="D32" s="182">
        <v>4290000</v>
      </c>
      <c r="E32" s="176">
        <v>4290000</v>
      </c>
      <c r="F32" s="178">
        <v>4290000</v>
      </c>
      <c r="G32" s="174">
        <v>4390000</v>
      </c>
      <c r="M32" s="149" t="str">
        <f>IFERROR(C32-[1]W3Q4FY26!C32,"OOS")</f>
        <v>OOS</v>
      </c>
      <c r="N32" s="147" t="e">
        <f t="shared" si="5"/>
        <v>#VALUE!</v>
      </c>
      <c r="O32" s="175" t="str">
        <f>IFERROR(D32-[1]W3Q4FY26!D32,"OOS")</f>
        <v>OOS</v>
      </c>
      <c r="P32" s="147" t="e">
        <f t="shared" si="1"/>
        <v>#VALUE!</v>
      </c>
      <c r="Q32" s="175" t="str">
        <f>IFERROR(E32-[1]W3Q4FY26!E32,"OOS")</f>
        <v>OOS</v>
      </c>
      <c r="R32" s="147" t="e">
        <f t="shared" si="2"/>
        <v>#VALUE!</v>
      </c>
      <c r="S32" s="175" t="str">
        <f>IFERROR(F32-[1]W3Q4FY26!F32,"OOS")</f>
        <v>OOS</v>
      </c>
      <c r="T32" s="147" t="e">
        <f t="shared" si="6"/>
        <v>#VALUE!</v>
      </c>
      <c r="U32" s="175" t="str">
        <f>IFERROR(G32-[1]W3Q4FY26!G32,"OOS")</f>
        <v>OOS</v>
      </c>
      <c r="V32" s="147" t="e">
        <f t="shared" si="7"/>
        <v>#VALUE!</v>
      </c>
    </row>
    <row r="33" spans="1:22" ht="15" customHeight="1" x14ac:dyDescent="0.2">
      <c r="A33" t="s">
        <v>163</v>
      </c>
      <c r="B33" s="39"/>
      <c r="C33" s="182">
        <v>3090000</v>
      </c>
      <c r="D33" s="182">
        <v>3090000</v>
      </c>
      <c r="E33" s="176">
        <v>2990000</v>
      </c>
      <c r="F33" s="178">
        <v>3090000</v>
      </c>
      <c r="G33" s="174">
        <v>2990000</v>
      </c>
      <c r="M33" s="149" t="str">
        <f>IFERROR(C33-[1]W3Q4FY26!C33,"OOS")</f>
        <v>OOS</v>
      </c>
      <c r="N33" s="147" t="e">
        <f t="shared" si="5"/>
        <v>#VALUE!</v>
      </c>
      <c r="O33" s="175" t="str">
        <f>IFERROR(D33-[1]W3Q4FY26!D33,"OOS")</f>
        <v>OOS</v>
      </c>
      <c r="P33" s="147" t="e">
        <f t="shared" si="1"/>
        <v>#VALUE!</v>
      </c>
      <c r="Q33" s="175" t="str">
        <f>IFERROR(E33-[1]W3Q4FY26!E33,"OOS")</f>
        <v>OOS</v>
      </c>
      <c r="R33" s="147" t="e">
        <f t="shared" si="2"/>
        <v>#VALUE!</v>
      </c>
      <c r="S33" s="175" t="str">
        <f>IFERROR(F33-[1]W3Q4FY26!F33,"OOS")</f>
        <v>OOS</v>
      </c>
      <c r="T33" s="147" t="e">
        <f t="shared" si="6"/>
        <v>#VALUE!</v>
      </c>
      <c r="U33" s="175" t="str">
        <f>IFERROR(G33-[1]W3Q4FY26!G33,"OOS")</f>
        <v>OOS</v>
      </c>
      <c r="V33" s="147" t="e">
        <f t="shared" si="7"/>
        <v>#VALUE!</v>
      </c>
    </row>
    <row r="34" spans="1:22" ht="15" customHeight="1" x14ac:dyDescent="0.2">
      <c r="A34" t="s">
        <v>164</v>
      </c>
      <c r="B34" s="39"/>
      <c r="C34" s="182">
        <v>6190000</v>
      </c>
      <c r="D34" s="182">
        <v>6190000</v>
      </c>
      <c r="E34" s="172">
        <v>5890000</v>
      </c>
      <c r="F34" s="178">
        <v>6190000</v>
      </c>
      <c r="G34" s="174">
        <v>5990000</v>
      </c>
      <c r="M34" s="149" t="str">
        <f>IFERROR(C34-[1]W3Q4FY26!C34,"OOS")</f>
        <v>OOS</v>
      </c>
      <c r="N34" s="147" t="e">
        <f t="shared" si="5"/>
        <v>#VALUE!</v>
      </c>
      <c r="O34" s="175" t="str">
        <f>IFERROR(D34-[1]W3Q4FY26!D34,"OOS")</f>
        <v>OOS</v>
      </c>
      <c r="P34" s="147" t="e">
        <f t="shared" si="1"/>
        <v>#VALUE!</v>
      </c>
      <c r="Q34" s="175" t="str">
        <f>IFERROR(E34-[1]W3Q4FY26!E34,"OOS")</f>
        <v>OOS</v>
      </c>
      <c r="R34" s="147" t="e">
        <f t="shared" si="2"/>
        <v>#VALUE!</v>
      </c>
      <c r="S34" s="175" t="str">
        <f>IFERROR(F34-[1]W3Q4FY26!F34,"OOS")</f>
        <v>OOS</v>
      </c>
      <c r="T34" s="147" t="e">
        <f t="shared" si="6"/>
        <v>#VALUE!</v>
      </c>
      <c r="U34" s="175" t="str">
        <f>IFERROR(G34-[1]W3Q4FY26!G34,"OOS")</f>
        <v>OOS</v>
      </c>
      <c r="V34" s="147" t="e">
        <f t="shared" si="7"/>
        <v>#VALUE!</v>
      </c>
    </row>
    <row r="35" spans="1:22" ht="15" customHeight="1" x14ac:dyDescent="0.2">
      <c r="A35" t="s">
        <v>259</v>
      </c>
      <c r="B35" s="39"/>
      <c r="C35" s="187">
        <v>35490000</v>
      </c>
      <c r="D35" s="182">
        <v>35290000</v>
      </c>
      <c r="E35" s="174"/>
      <c r="F35" s="181">
        <v>35290000</v>
      </c>
      <c r="G35" s="181">
        <v>34990000</v>
      </c>
      <c r="M35" s="149" t="str">
        <f>IFERROR(C35-[1]W3Q4FY26!C35,"OOS")</f>
        <v>OOS</v>
      </c>
      <c r="N35" s="147" t="e">
        <f t="shared" si="5"/>
        <v>#VALUE!</v>
      </c>
      <c r="O35" s="175" t="str">
        <f>IFERROR(D35-[1]W3Q4FY26!D35,"OOS")</f>
        <v>OOS</v>
      </c>
      <c r="P35" s="147" t="e">
        <f t="shared" si="1"/>
        <v>#VALUE!</v>
      </c>
      <c r="Q35" s="175" t="str">
        <f>IFERROR(E35-[1]W3Q4FY26!E35,"OOS")</f>
        <v>OOS</v>
      </c>
      <c r="R35" s="147" t="e">
        <f t="shared" si="2"/>
        <v>#VALUE!</v>
      </c>
      <c r="S35" s="175" t="str">
        <f>IFERROR(F35-[1]W3Q4FY26!F35,"OOS")</f>
        <v>OOS</v>
      </c>
      <c r="T35" s="147" t="e">
        <f t="shared" si="6"/>
        <v>#VALUE!</v>
      </c>
      <c r="U35" s="175" t="str">
        <f>IFERROR(G35-[1]W3Q4FY26!G35,"OOS")</f>
        <v>OOS</v>
      </c>
      <c r="V35" s="147" t="e">
        <f t="shared" si="7"/>
        <v>#VALUE!</v>
      </c>
    </row>
    <row r="36" spans="1:22" ht="16" customHeight="1" x14ac:dyDescent="0.2">
      <c r="A36" t="s">
        <v>260</v>
      </c>
      <c r="B36" s="39"/>
      <c r="C36" s="187">
        <v>18990000</v>
      </c>
      <c r="D36" s="182">
        <v>18790000</v>
      </c>
      <c r="E36" s="174"/>
      <c r="F36" s="174">
        <v>18790000</v>
      </c>
      <c r="G36" s="181">
        <v>18490000</v>
      </c>
      <c r="M36" s="149" t="str">
        <f>IFERROR(C36-[1]W3Q4FY26!C36,"OOS")</f>
        <v>OOS</v>
      </c>
      <c r="N36" s="147" t="e">
        <f t="shared" si="5"/>
        <v>#VALUE!</v>
      </c>
      <c r="O36" s="175" t="str">
        <f>IFERROR(D36-[1]W3Q4FY26!D36,"OOS")</f>
        <v>OOS</v>
      </c>
      <c r="P36" s="147" t="e">
        <f t="shared" si="1"/>
        <v>#VALUE!</v>
      </c>
      <c r="Q36" s="175" t="str">
        <f>IFERROR(E36-[1]W3Q4FY26!E36,"OOS")</f>
        <v>OOS</v>
      </c>
      <c r="R36" s="147" t="e">
        <f t="shared" si="2"/>
        <v>#VALUE!</v>
      </c>
      <c r="S36" s="175" t="str">
        <f>IFERROR(F36-[1]W3Q4FY26!F36,"OOS")</f>
        <v>OOS</v>
      </c>
      <c r="T36" s="147" t="e">
        <f t="shared" si="6"/>
        <v>#VALUE!</v>
      </c>
      <c r="U36" s="175" t="str">
        <f>IFERROR(G36-[1]W3Q4FY26!G36,"OOS")</f>
        <v>OOS</v>
      </c>
      <c r="V36" s="147" t="e">
        <f t="shared" si="7"/>
        <v>#VALUE!</v>
      </c>
    </row>
    <row r="37" spans="1:22" ht="16" customHeight="1" x14ac:dyDescent="0.2">
      <c r="A37" t="s">
        <v>166</v>
      </c>
      <c r="B37" s="39"/>
      <c r="C37" s="182" t="s">
        <v>31</v>
      </c>
      <c r="D37" s="182" t="s">
        <v>31</v>
      </c>
      <c r="E37" s="174"/>
      <c r="F37" s="178">
        <v>25890000</v>
      </c>
      <c r="G37" s="174">
        <v>24590000</v>
      </c>
      <c r="M37" s="149" t="str">
        <f>IFERROR(C37-[1]W3Q4FY26!C37,"OOS")</f>
        <v>OOS</v>
      </c>
      <c r="N37" s="147" t="e">
        <f t="shared" si="5"/>
        <v>#VALUE!</v>
      </c>
      <c r="O37" s="175" t="str">
        <f>IFERROR(D37-[1]W3Q4FY26!D37,"OOS")</f>
        <v>OOS</v>
      </c>
      <c r="P37" s="147" t="e">
        <f t="shared" si="1"/>
        <v>#VALUE!</v>
      </c>
      <c r="Q37" s="175" t="str">
        <f>IFERROR(E37-[1]W3Q4FY26!E37,"OOS")</f>
        <v>OOS</v>
      </c>
      <c r="R37" s="147" t="e">
        <f t="shared" si="2"/>
        <v>#VALUE!</v>
      </c>
      <c r="S37" s="175" t="str">
        <f>IFERROR(F37-[1]W3Q4FY26!F37,"OOS")</f>
        <v>OOS</v>
      </c>
      <c r="T37" s="147" t="e">
        <f t="shared" si="6"/>
        <v>#VALUE!</v>
      </c>
      <c r="U37" s="175" t="str">
        <f>IFERROR(G37-[1]W3Q4FY26!G37,"OOS")</f>
        <v>OOS</v>
      </c>
      <c r="V37" s="147" t="e">
        <f t="shared" si="7"/>
        <v>#VALUE!</v>
      </c>
    </row>
    <row r="38" spans="1:22" ht="16" customHeight="1" x14ac:dyDescent="0.2">
      <c r="A38" t="s">
        <v>267</v>
      </c>
      <c r="B38" s="39"/>
      <c r="C38" s="182">
        <v>41490000</v>
      </c>
      <c r="D38" s="182">
        <v>41490000</v>
      </c>
      <c r="E38" s="174"/>
      <c r="F38" s="178">
        <v>41990000</v>
      </c>
      <c r="G38" s="174">
        <v>41190000</v>
      </c>
      <c r="M38" s="149" t="str">
        <f>IFERROR(C38-[1]W3Q4FY26!C38,"OOS")</f>
        <v>OOS</v>
      </c>
      <c r="N38" s="147" t="e">
        <f t="shared" si="5"/>
        <v>#VALUE!</v>
      </c>
      <c r="O38" s="175" t="str">
        <f>IFERROR(D38-[1]W3Q4FY26!D38,"OOS")</f>
        <v>OOS</v>
      </c>
      <c r="P38" s="147" t="e">
        <f t="shared" si="1"/>
        <v>#VALUE!</v>
      </c>
      <c r="Q38" s="175" t="str">
        <f>IFERROR(E38-[1]W3Q4FY26!E38,"OOS")</f>
        <v>OOS</v>
      </c>
      <c r="R38" s="147" t="e">
        <f t="shared" si="2"/>
        <v>#VALUE!</v>
      </c>
      <c r="S38" s="175" t="str">
        <f>IFERROR(F38-[1]W3Q4FY26!F38,"OOS")</f>
        <v>OOS</v>
      </c>
      <c r="T38" s="147" t="e">
        <f t="shared" si="6"/>
        <v>#VALUE!</v>
      </c>
      <c r="U38" s="175" t="str">
        <f>IFERROR(G38-[1]W3Q4FY26!G38,"OOS")</f>
        <v>OOS</v>
      </c>
      <c r="V38" s="147" t="e">
        <f t="shared" si="7"/>
        <v>#VALUE!</v>
      </c>
    </row>
    <row r="39" spans="1:22" ht="16" customHeight="1" x14ac:dyDescent="0.2">
      <c r="A39" t="s">
        <v>169</v>
      </c>
      <c r="B39" s="39"/>
      <c r="C39" s="182" t="s">
        <v>31</v>
      </c>
      <c r="D39" s="187">
        <v>51990000</v>
      </c>
      <c r="E39" s="174"/>
      <c r="F39" s="178" t="s">
        <v>31</v>
      </c>
      <c r="G39" s="174">
        <v>49990000</v>
      </c>
      <c r="M39" s="149" t="str">
        <f>IFERROR(C39-[1]W3Q4FY26!C39,"OOS")</f>
        <v>OOS</v>
      </c>
      <c r="N39" s="147" t="e">
        <f t="shared" si="5"/>
        <v>#VALUE!</v>
      </c>
      <c r="O39" s="175" t="str">
        <f>IFERROR(D39-[1]W3Q4FY26!D39,"OOS")</f>
        <v>OOS</v>
      </c>
      <c r="P39" s="147" t="e">
        <f t="shared" si="1"/>
        <v>#VALUE!</v>
      </c>
      <c r="Q39" s="175" t="str">
        <f>IFERROR(E39-[1]W3Q4FY26!E39,"OOS")</f>
        <v>OOS</v>
      </c>
      <c r="R39" s="147" t="e">
        <f t="shared" si="2"/>
        <v>#VALUE!</v>
      </c>
      <c r="S39" s="175" t="str">
        <f>IFERROR(F39-[1]W3Q4FY26!F39,"OOS")</f>
        <v>OOS</v>
      </c>
      <c r="T39" s="147" t="e">
        <f t="shared" si="6"/>
        <v>#VALUE!</v>
      </c>
      <c r="U39" s="175" t="str">
        <f>IFERROR(G39-[1]W3Q4FY26!G39,"OOS")</f>
        <v>OOS</v>
      </c>
      <c r="V39" s="147" t="e">
        <f t="shared" si="7"/>
        <v>#VALUE!</v>
      </c>
    </row>
    <row r="40" spans="1:22" ht="16" customHeight="1" x14ac:dyDescent="0.2">
      <c r="A40" t="s">
        <v>265</v>
      </c>
      <c r="B40" s="39"/>
      <c r="C40" s="182" t="s">
        <v>31</v>
      </c>
      <c r="D40" s="187">
        <v>77990000</v>
      </c>
      <c r="E40" s="174"/>
      <c r="F40" s="178">
        <v>80990000</v>
      </c>
      <c r="G40" s="174">
        <v>72990000</v>
      </c>
      <c r="M40" s="149" t="str">
        <f>IFERROR(C40-[1]W3Q4FY26!C40,"OOS")</f>
        <v>OOS</v>
      </c>
      <c r="N40" s="147" t="e">
        <f t="shared" si="5"/>
        <v>#VALUE!</v>
      </c>
      <c r="O40" s="175" t="str">
        <f>IFERROR(D40-[1]W3Q4FY26!D40,"OOS")</f>
        <v>OOS</v>
      </c>
      <c r="P40" s="147" t="e">
        <f t="shared" si="1"/>
        <v>#VALUE!</v>
      </c>
      <c r="Q40" s="175" t="str">
        <f>IFERROR(E40-[1]W3Q4FY26!E40,"OOS")</f>
        <v>OOS</v>
      </c>
      <c r="R40" s="147" t="e">
        <f t="shared" si="2"/>
        <v>#VALUE!</v>
      </c>
      <c r="S40" s="175" t="str">
        <f>IFERROR(F40-[1]W3Q4FY26!F40,"OOS")</f>
        <v>OOS</v>
      </c>
      <c r="T40" s="147" t="e">
        <f t="shared" si="6"/>
        <v>#VALUE!</v>
      </c>
      <c r="U40" s="175" t="str">
        <f>IFERROR(G40-[1]W3Q4FY26!G40,"OOS")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D14D-1D6A-F845-BA10-358E9D92B730}">
  <dimension ref="A1:V151"/>
  <sheetViews>
    <sheetView topLeftCell="A7" workbookViewId="0">
      <selection activeCell="R30" activeCellId="3" sqref="R14 R17 R19 R30"/>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17490000</v>
      </c>
      <c r="D2" s="171">
        <v>17490000</v>
      </c>
      <c r="E2" s="172">
        <v>17290000</v>
      </c>
      <c r="F2" s="195">
        <v>17390000</v>
      </c>
      <c r="G2" s="174">
        <v>17290000</v>
      </c>
      <c r="M2" s="149">
        <f>IFERROR(C2-[1]W4Q4FY26!C2,"OOS")</f>
        <v>0</v>
      </c>
      <c r="N2" s="147" t="str">
        <f t="shared" ref="N2:N16" si="0">IF(M2=0,"",$A2 &amp; IF(M2&gt;0," tăng "," giảm ") &amp; TEXT(ABS(M2)/1000,"0") &amp; "K = " &amp; TEXT(C2/1000,"#.##0") &amp; "K")</f>
        <v/>
      </c>
      <c r="O2" s="175">
        <f>IFERROR(D2-[1]W4Q4FY26!D2,"OOS")</f>
        <v>0</v>
      </c>
      <c r="P2" s="147" t="str">
        <f t="shared" ref="P2:P40" si="1">IF(O2=0,"",$A2 &amp; IF(O2&gt;0," tăng "," giảm ") &amp; TEXT(ABS(O2)/1000,"0") &amp; "K = " &amp; TEXT(D2/1000,"#.##0") &amp; "K")</f>
        <v/>
      </c>
      <c r="Q2" s="175">
        <f>IFERROR(E2-[1]W4Q4FY26!E2,"OOS")</f>
        <v>0</v>
      </c>
      <c r="R2" s="147" t="str">
        <f t="shared" ref="R2:R40" si="2">IF(Q2=0,"",$A2 &amp; IF(Q2&gt;0," tăng "," giảm ") &amp; TEXT(ABS(Q2)/1000,"0") &amp; "K = " &amp; TEXT(E2/1000,"#.##0") &amp; "K")</f>
        <v/>
      </c>
      <c r="S2" s="175">
        <f>IFERROR(F2-[1]W4Q4FY26!F2,"OOS")</f>
        <v>0</v>
      </c>
      <c r="T2" s="147" t="str">
        <f t="shared" ref="T2:T16" si="3">IF(S2=0,"",$A2 &amp; IF(S2&gt;0," tăng "," giảm ") &amp; TEXT(ABS(S2)/1000,"0") &amp; "K = " &amp; TEXT(F2/1000,"#.##0") &amp; "K")</f>
        <v/>
      </c>
      <c r="U2" s="175">
        <f>IFERROR(G2-[1]W4Q4FY26!G2,"OOS")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76">
        <v>23290000</v>
      </c>
      <c r="F3" s="196">
        <v>24290000</v>
      </c>
      <c r="G3" s="181">
        <v>23790000</v>
      </c>
      <c r="M3" s="149">
        <f>IFERROR(C3-[1]W4Q4FY26!C3,"OOS")</f>
        <v>0</v>
      </c>
      <c r="N3" s="147" t="str">
        <f t="shared" si="0"/>
        <v/>
      </c>
      <c r="O3" s="175">
        <f>IFERROR(D3-[1]W4Q4FY26!D3,"OOS")</f>
        <v>0</v>
      </c>
      <c r="P3" s="147" t="str">
        <f t="shared" si="1"/>
        <v/>
      </c>
      <c r="Q3" s="175">
        <f>IFERROR(E3-[1]W4Q4FY26!E3,"OOS")</f>
        <v>0</v>
      </c>
      <c r="R3" s="147" t="str">
        <f t="shared" si="2"/>
        <v/>
      </c>
      <c r="S3" s="175">
        <f>IFERROR(F3-[1]W4Q4FY26!F3,"OOS")</f>
        <v>400000</v>
      </c>
      <c r="T3" s="147" t="str">
        <f t="shared" si="3"/>
        <v>iPhone 17  256GB tăng 400K = 24290.0K</v>
      </c>
      <c r="U3" s="175">
        <f>IFERROR(G3-[1]W4Q4FY26!G3,"OOS")</f>
        <v>300000</v>
      </c>
      <c r="V3" s="147" t="str">
        <f t="shared" si="4"/>
        <v>iPhone 17  256GB tăng 300K = 23790.0K</v>
      </c>
    </row>
    <row r="4" spans="1:22" ht="16" customHeight="1" x14ac:dyDescent="0.2">
      <c r="A4" t="s">
        <v>130</v>
      </c>
      <c r="B4" s="169"/>
      <c r="C4" s="171">
        <v>22990000</v>
      </c>
      <c r="D4" s="171">
        <v>22990000</v>
      </c>
      <c r="E4" s="176">
        <v>23190000</v>
      </c>
      <c r="F4" s="178">
        <v>22990000</v>
      </c>
      <c r="G4" s="174">
        <v>22890000</v>
      </c>
      <c r="M4" s="149">
        <f>IFERROR(C4-[1]W4Q4FY26!C4,"OOS")</f>
        <v>0</v>
      </c>
      <c r="N4" s="147" t="str">
        <f t="shared" si="0"/>
        <v/>
      </c>
      <c r="O4" s="175">
        <f>IFERROR(D4-[1]W4Q4FY26!D4,"OOS")</f>
        <v>0</v>
      </c>
      <c r="P4" s="147" t="str">
        <f t="shared" si="1"/>
        <v/>
      </c>
      <c r="Q4" s="175">
        <f>IFERROR(E4-[1]W4Q4FY26!E4,"OOS")</f>
        <v>0</v>
      </c>
      <c r="R4" s="147" t="str">
        <f t="shared" si="2"/>
        <v/>
      </c>
      <c r="S4" s="175">
        <f>IFERROR(F4-[1]W4Q4FY26!F4,"OOS")</f>
        <v>0</v>
      </c>
      <c r="T4" s="147" t="str">
        <f t="shared" si="3"/>
        <v/>
      </c>
      <c r="U4" s="175">
        <f>IFERROR(G4-[1]W4Q4FY26!G4,"OOS")</f>
        <v>0</v>
      </c>
      <c r="V4" s="147" t="str">
        <f t="shared" si="4"/>
        <v/>
      </c>
    </row>
    <row r="5" spans="1:22" ht="16" customHeight="1" x14ac:dyDescent="0.2">
      <c r="A5" t="s">
        <v>131</v>
      </c>
      <c r="B5" s="169"/>
      <c r="C5" s="171">
        <v>33990000</v>
      </c>
      <c r="D5" s="171">
        <v>33990000</v>
      </c>
      <c r="E5" s="176">
        <v>32690000</v>
      </c>
      <c r="F5" s="178">
        <v>33890000</v>
      </c>
      <c r="G5" s="181">
        <v>33290000</v>
      </c>
      <c r="M5" s="149">
        <f>IFERROR(C5-[1]W4Q4FY26!C5,"OOS")</f>
        <v>0</v>
      </c>
      <c r="N5" s="147" t="str">
        <f t="shared" si="0"/>
        <v/>
      </c>
      <c r="O5" s="175">
        <f>IFERROR(D5-[1]W4Q4FY26!D5,"OOS")</f>
        <v>0</v>
      </c>
      <c r="P5" s="147" t="str">
        <f t="shared" si="1"/>
        <v/>
      </c>
      <c r="Q5" s="175">
        <f>IFERROR(E5-[1]W4Q4FY26!E5,"OOS")</f>
        <v>0</v>
      </c>
      <c r="R5" s="147" t="str">
        <f t="shared" si="2"/>
        <v/>
      </c>
      <c r="S5" s="175">
        <f>IFERROR(F5-[1]W4Q4FY26!F5,"OOS")</f>
        <v>0</v>
      </c>
      <c r="T5" s="147" t="str">
        <f t="shared" si="3"/>
        <v/>
      </c>
      <c r="U5" s="175">
        <f>IFERROR(G5-[1]W4Q4FY26!G5,"OOS")</f>
        <v>-200000</v>
      </c>
      <c r="V5" s="147" t="str">
        <f t="shared" si="4"/>
        <v>iPhone 17 Pro 256GB giảm 200K = 33290.0K</v>
      </c>
    </row>
    <row r="6" spans="1:22" ht="16" customHeight="1" x14ac:dyDescent="0.2">
      <c r="A6" t="s">
        <v>132</v>
      </c>
      <c r="B6" s="169"/>
      <c r="C6" s="171">
        <v>35990000</v>
      </c>
      <c r="D6" s="171">
        <v>35990000</v>
      </c>
      <c r="E6" s="172">
        <v>35490000</v>
      </c>
      <c r="F6" s="178">
        <v>35990000</v>
      </c>
      <c r="G6" s="174">
        <v>35490000</v>
      </c>
      <c r="M6" s="149">
        <f>IFERROR(C6-[1]W4Q4FY26!C6,"OOS")</f>
        <v>0</v>
      </c>
      <c r="N6" s="147" t="str">
        <f t="shared" si="0"/>
        <v/>
      </c>
      <c r="O6" s="175">
        <f>IFERROR(D6-[1]W4Q4FY26!D6,"OOS")</f>
        <v>0</v>
      </c>
      <c r="P6" s="147" t="str">
        <f t="shared" si="1"/>
        <v/>
      </c>
      <c r="Q6" s="175">
        <f>IFERROR(E6-[1]W4Q4FY26!E6,"OOS")</f>
        <v>0</v>
      </c>
      <c r="R6" s="147" t="str">
        <f t="shared" si="2"/>
        <v/>
      </c>
      <c r="S6" s="175">
        <f>IFERROR(F6-[1]W4Q4FY26!F6,"OOS")</f>
        <v>0</v>
      </c>
      <c r="T6" s="147" t="str">
        <f t="shared" si="3"/>
        <v/>
      </c>
      <c r="U6" s="175">
        <f>IFERROR(G6-[1]W4Q4FY26!G6,"OOS")</f>
        <v>0</v>
      </c>
      <c r="V6" s="147" t="str">
        <f t="shared" si="4"/>
        <v/>
      </c>
    </row>
    <row r="7" spans="1:22" ht="16" customHeight="1" x14ac:dyDescent="0.2">
      <c r="A7" t="s">
        <v>133</v>
      </c>
      <c r="B7" s="169"/>
      <c r="C7" s="171" t="s">
        <v>31</v>
      </c>
      <c r="D7" s="182">
        <v>14990000</v>
      </c>
      <c r="E7" s="172">
        <v>13490000</v>
      </c>
      <c r="F7" s="197">
        <v>13690000</v>
      </c>
      <c r="G7" s="174">
        <v>15190000</v>
      </c>
      <c r="M7" s="149" t="str">
        <f>IFERROR(C7-[1]W4Q4FY26!C7,"OOS")</f>
        <v>OOS</v>
      </c>
      <c r="N7" s="147" t="e">
        <f t="shared" si="0"/>
        <v>#VALUE!</v>
      </c>
      <c r="O7" s="175">
        <f>IFERROR(D7-[1]W4Q4FY26!D7,"OOS")</f>
        <v>0</v>
      </c>
      <c r="P7" s="147" t="str">
        <f t="shared" si="1"/>
        <v/>
      </c>
      <c r="Q7" s="175">
        <f>IFERROR(E7-[1]W4Q4FY26!E7,"OOS")</f>
        <v>0</v>
      </c>
      <c r="R7" s="147" t="str">
        <f t="shared" si="2"/>
        <v/>
      </c>
      <c r="S7" s="175">
        <f>IFERROR(F7-[1]W4Q4FY26!F7,"OOS")</f>
        <v>0</v>
      </c>
      <c r="T7" s="147" t="str">
        <f t="shared" si="3"/>
        <v/>
      </c>
      <c r="U7" s="175">
        <f>IFERROR(G7-[1]W4Q4FY26!G7,"OOS")</f>
        <v>0</v>
      </c>
      <c r="V7" s="147" t="str">
        <f t="shared" si="4"/>
        <v/>
      </c>
    </row>
    <row r="8" spans="1:22" ht="16" customHeight="1" x14ac:dyDescent="0.2">
      <c r="A8" t="s">
        <v>246</v>
      </c>
      <c r="B8" s="184"/>
      <c r="C8" s="185">
        <v>20990000</v>
      </c>
      <c r="D8" s="185">
        <v>20990000</v>
      </c>
      <c r="E8" s="186">
        <v>20490000</v>
      </c>
      <c r="F8" s="178">
        <v>20990000</v>
      </c>
      <c r="G8" s="174">
        <v>20490000</v>
      </c>
      <c r="M8" s="149">
        <f>IFERROR(C8-[1]W4Q4FY26!C8,"OOS")</f>
        <v>0</v>
      </c>
      <c r="N8" s="147" t="str">
        <f t="shared" si="0"/>
        <v/>
      </c>
      <c r="O8" s="175">
        <f>IFERROR(D8-[1]W4Q4FY26!D8,"OOS")</f>
        <v>0</v>
      </c>
      <c r="P8" s="147" t="str">
        <f t="shared" si="1"/>
        <v/>
      </c>
      <c r="Q8" s="175">
        <f>IFERROR(E8-[1]W4Q4FY26!E8,"OOS")</f>
        <v>0</v>
      </c>
      <c r="R8" s="147" t="str">
        <f t="shared" si="2"/>
        <v/>
      </c>
      <c r="S8" s="175">
        <f>IFERROR(F8-[1]W4Q4FY26!F8,"OOS")</f>
        <v>0</v>
      </c>
      <c r="T8" s="147" t="str">
        <f t="shared" si="3"/>
        <v/>
      </c>
      <c r="U8" s="175">
        <f>IFERROR(G8-[1]W4Q4FY26!G8,"OOS")</f>
        <v>0</v>
      </c>
      <c r="V8" s="147" t="str">
        <f t="shared" si="4"/>
        <v/>
      </c>
    </row>
    <row r="9" spans="1:22" ht="16" customHeight="1" x14ac:dyDescent="0.2">
      <c r="A9" t="s">
        <v>135</v>
      </c>
      <c r="B9" s="39"/>
      <c r="C9" s="182">
        <v>24990000</v>
      </c>
      <c r="D9" s="187">
        <v>24490000</v>
      </c>
      <c r="E9" s="186">
        <v>24190000</v>
      </c>
      <c r="F9" s="178">
        <v>24690000</v>
      </c>
      <c r="G9" s="174">
        <v>23990000</v>
      </c>
      <c r="M9" s="149">
        <f>IFERROR(C9-[1]W4Q4FY26!C9,"OOS")</f>
        <v>0</v>
      </c>
      <c r="N9" s="147" t="str">
        <f t="shared" si="0"/>
        <v/>
      </c>
      <c r="O9" s="175">
        <f>IFERROR(D9-[1]W4Q4FY26!D9,"OOS")</f>
        <v>500000</v>
      </c>
      <c r="P9" s="147" t="str">
        <f t="shared" si="1"/>
        <v>iPhone 16  Plus 128GB tăng 500K = 24490.0K</v>
      </c>
      <c r="Q9" s="175">
        <f>IFERROR(E9-[1]W4Q4FY26!E9,"OOS")</f>
        <v>0</v>
      </c>
      <c r="R9" s="147" t="str">
        <f t="shared" si="2"/>
        <v/>
      </c>
      <c r="S9" s="175">
        <f>IFERROR(F9-[1]W4Q4FY26!F9,"OOS")</f>
        <v>0</v>
      </c>
      <c r="T9" s="147" t="str">
        <f t="shared" si="3"/>
        <v/>
      </c>
      <c r="U9" s="175">
        <f>IFERROR(G9-[1]W4Q4FY26!G9,"OOS")</f>
        <v>0</v>
      </c>
      <c r="V9" s="147" t="str">
        <f t="shared" si="4"/>
        <v/>
      </c>
    </row>
    <row r="10" spans="1:22" ht="16" customHeight="1" x14ac:dyDescent="0.2">
      <c r="A10" t="s">
        <v>102</v>
      </c>
      <c r="B10" s="39"/>
      <c r="C10" s="182">
        <v>17990000</v>
      </c>
      <c r="D10" s="182">
        <v>17990000</v>
      </c>
      <c r="E10" s="176">
        <v>17790000</v>
      </c>
      <c r="F10" s="178">
        <v>17990000</v>
      </c>
      <c r="G10" s="174">
        <v>17790000</v>
      </c>
      <c r="M10" s="149">
        <f>IFERROR(C10-[1]W4Q4FY26!C10,"OOS")</f>
        <v>0</v>
      </c>
      <c r="N10" s="147" t="str">
        <f t="shared" si="0"/>
        <v/>
      </c>
      <c r="O10" s="175">
        <f>IFERROR(D10-[1]W4Q4FY26!D10,"OOS")</f>
        <v>0</v>
      </c>
      <c r="P10" s="147" t="str">
        <f t="shared" si="1"/>
        <v/>
      </c>
      <c r="Q10" s="175">
        <f>IFERROR(E10-[1]W4Q4FY26!E10,"OOS")</f>
        <v>0</v>
      </c>
      <c r="R10" s="147" t="str">
        <f t="shared" si="2"/>
        <v/>
      </c>
      <c r="S10" s="175">
        <f>IFERROR(F10-[1]W4Q4FY26!F10,"OOS")</f>
        <v>0</v>
      </c>
      <c r="T10" s="147" t="str">
        <f t="shared" si="3"/>
        <v/>
      </c>
      <c r="U10" s="175">
        <f>IFERROR(G10-[1]W4Q4FY26!G10,"OOS")</f>
        <v>0</v>
      </c>
      <c r="V10" s="147" t="str">
        <f t="shared" si="4"/>
        <v/>
      </c>
    </row>
    <row r="11" spans="1:22" ht="16" customHeight="1" x14ac:dyDescent="0.2">
      <c r="A11" t="s">
        <v>103</v>
      </c>
      <c r="B11" s="39"/>
      <c r="C11" s="182">
        <v>19990000</v>
      </c>
      <c r="D11" s="182" t="s">
        <v>31</v>
      </c>
      <c r="E11" s="176" t="s">
        <v>31</v>
      </c>
      <c r="F11" s="174" t="s">
        <v>31</v>
      </c>
      <c r="G11" s="174" t="s">
        <v>31</v>
      </c>
      <c r="M11" s="149">
        <f>IFERROR(C11-[1]W4Q4FY26!C11,"OOS")</f>
        <v>0</v>
      </c>
      <c r="N11" s="147" t="str">
        <f t="shared" si="0"/>
        <v/>
      </c>
      <c r="O11" s="175" t="str">
        <f>IFERROR(D11-[1]W4Q4FY26!D11,"OOS")</f>
        <v>OOS</v>
      </c>
      <c r="P11" s="147" t="e">
        <f t="shared" si="1"/>
        <v>#VALUE!</v>
      </c>
      <c r="Q11" s="175" t="str">
        <f>IFERROR(E11-[1]W4Q4FY26!E11,"OOS")</f>
        <v>OOS</v>
      </c>
      <c r="R11" s="147" t="e">
        <f t="shared" si="2"/>
        <v>#VALUE!</v>
      </c>
      <c r="S11" s="175" t="str">
        <f>IFERROR(F11-[1]W4Q4FY26!F11,"OOS")</f>
        <v>OOS</v>
      </c>
      <c r="T11" s="147" t="e">
        <f t="shared" si="3"/>
        <v>#VALUE!</v>
      </c>
      <c r="U11" s="175" t="str">
        <f>IFERROR(G11-[1]W4Q4FY26!G11,"OOS")</f>
        <v>OOS</v>
      </c>
      <c r="V11" s="147" t="e">
        <f t="shared" si="4"/>
        <v>#VALUE!</v>
      </c>
    </row>
    <row r="12" spans="1:22" ht="16" customHeight="1" x14ac:dyDescent="0.2">
      <c r="A12" t="s">
        <v>40</v>
      </c>
      <c r="B12" s="39"/>
      <c r="C12" s="182" t="s">
        <v>31</v>
      </c>
      <c r="D12" s="182">
        <v>13990000</v>
      </c>
      <c r="E12" s="188" t="s">
        <v>31</v>
      </c>
      <c r="F12" s="178">
        <v>15490000</v>
      </c>
      <c r="G12" s="174">
        <v>12990000</v>
      </c>
      <c r="M12" s="149" t="str">
        <f>IFERROR(C12-[1]W4Q4FY26!C12,"OOS")</f>
        <v>OOS</v>
      </c>
      <c r="N12" s="147" t="e">
        <f t="shared" si="0"/>
        <v>#VALUE!</v>
      </c>
      <c r="O12" s="175">
        <f>IFERROR(D12-[1]W4Q4FY26!D12,"OOS")</f>
        <v>0</v>
      </c>
      <c r="P12" s="147" t="str">
        <f t="shared" si="1"/>
        <v/>
      </c>
      <c r="Q12" s="175" t="str">
        <f>IFERROR(E12-[1]W4Q4FY26!E12,"OOS")</f>
        <v>OOS</v>
      </c>
      <c r="R12" s="147" t="e">
        <f t="shared" si="2"/>
        <v>#VALUE!</v>
      </c>
      <c r="S12" s="175">
        <f>IFERROR(F12-[1]W4Q4FY26!F12,"OOS")</f>
        <v>0</v>
      </c>
      <c r="T12" s="147" t="str">
        <f t="shared" si="3"/>
        <v/>
      </c>
      <c r="U12" s="175">
        <f>IFERROR(G12-[1]W4Q4FY26!G12,"OOS")</f>
        <v>0</v>
      </c>
      <c r="V12" s="147" t="str">
        <f t="shared" si="4"/>
        <v/>
      </c>
    </row>
    <row r="13" spans="1:22" ht="16" customHeight="1" x14ac:dyDescent="0.2">
      <c r="A13" t="s">
        <v>37</v>
      </c>
      <c r="B13" s="39"/>
      <c r="C13" s="182" t="s">
        <v>31</v>
      </c>
      <c r="D13" s="182">
        <v>11990000</v>
      </c>
      <c r="E13" s="198" t="s">
        <v>31</v>
      </c>
      <c r="F13" s="179">
        <v>13790000</v>
      </c>
      <c r="G13" s="174">
        <v>11990000</v>
      </c>
      <c r="M13" s="149" t="str">
        <f>IFERROR(C13-[1]W4Q4FY26!C13,"OOS")</f>
        <v>OOS</v>
      </c>
      <c r="N13" s="147" t="e">
        <f t="shared" si="0"/>
        <v>#VALUE!</v>
      </c>
      <c r="O13" s="175">
        <f>IFERROR(D13-[1]W4Q4FY26!D13,"OOS")</f>
        <v>0</v>
      </c>
      <c r="P13" s="147" t="str">
        <f t="shared" si="1"/>
        <v/>
      </c>
      <c r="Q13" s="175" t="str">
        <f>IFERROR(E13-[1]W4Q4FY26!E13,"OOS")</f>
        <v>OOS</v>
      </c>
      <c r="R13" s="147" t="e">
        <f t="shared" si="2"/>
        <v>#VALUE!</v>
      </c>
      <c r="S13" s="175">
        <f>IFERROR(F13-[1]W4Q4FY26!F13,"OOS")</f>
        <v>-200000</v>
      </c>
      <c r="T13" s="147" t="str">
        <f t="shared" si="3"/>
        <v>iPhone 13  128GB giảm 200K = 13790.0K</v>
      </c>
      <c r="U13" s="175">
        <f>IFERROR(G13-[1]W4Q4FY26!G13,"OOS")</f>
        <v>0</v>
      </c>
      <c r="V13" s="147" t="str">
        <f t="shared" si="4"/>
        <v/>
      </c>
    </row>
    <row r="14" spans="1:22" ht="16" customHeight="1" x14ac:dyDescent="0.2">
      <c r="A14" t="s">
        <v>138</v>
      </c>
      <c r="B14" s="39"/>
      <c r="C14" s="182">
        <v>14490000</v>
      </c>
      <c r="D14" s="182">
        <v>14490000</v>
      </c>
      <c r="E14" s="198">
        <v>13990000</v>
      </c>
      <c r="F14" s="178">
        <v>14690000</v>
      </c>
      <c r="G14" s="174">
        <v>15990000</v>
      </c>
      <c r="M14" s="149">
        <f>IFERROR(C14-[1]W4Q4FY26!C14,"OOS")</f>
        <v>0</v>
      </c>
      <c r="N14" s="147" t="str">
        <f t="shared" si="0"/>
        <v/>
      </c>
      <c r="O14" s="175">
        <f>IFERROR(D14-[1]W4Q4FY26!D14,"OOS")</f>
        <v>0</v>
      </c>
      <c r="P14" s="147" t="str">
        <f t="shared" si="1"/>
        <v/>
      </c>
      <c r="Q14" s="175">
        <f>IFERROR(E14-[1]W4Q4FY26!E14,"OOS")</f>
        <v>-200000</v>
      </c>
      <c r="R14" s="147" t="str">
        <f t="shared" si="2"/>
        <v>iPad Mini 7 128GB Wifi giảm 200K = 13990.0K</v>
      </c>
      <c r="S14" s="175">
        <f>IFERROR(F14-[1]W4Q4FY26!F14,"OOS")</f>
        <v>0</v>
      </c>
      <c r="T14" s="147" t="str">
        <f t="shared" si="3"/>
        <v/>
      </c>
      <c r="U14" s="175">
        <f>IFERROR(G14-[1]W4Q4FY26!G14,"OOS")</f>
        <v>0</v>
      </c>
      <c r="V14" s="147" t="str">
        <f t="shared" si="4"/>
        <v/>
      </c>
    </row>
    <row r="15" spans="1:22" ht="16" customHeight="1" x14ac:dyDescent="0.2">
      <c r="A15" t="s">
        <v>139</v>
      </c>
      <c r="B15" s="39"/>
      <c r="C15" s="187">
        <v>11990000</v>
      </c>
      <c r="D15" s="187">
        <v>11990000</v>
      </c>
      <c r="E15" s="176">
        <v>11790000</v>
      </c>
      <c r="F15" s="179">
        <v>11990000</v>
      </c>
      <c r="G15" s="174">
        <v>11990000</v>
      </c>
      <c r="M15" s="149">
        <f>IFERROR(C15-[1]W4Q4FY26!C15,"OOS")</f>
        <v>-500000</v>
      </c>
      <c r="N15" s="147" t="str">
        <f t="shared" si="0"/>
        <v>iPad Gen 11th  128GB Wifi giảm 500K = 11990.0K</v>
      </c>
      <c r="O15" s="175">
        <f>IFERROR(D15-[1]W4Q4FY26!D15,"OOS")</f>
        <v>-500000</v>
      </c>
      <c r="P15" s="147" t="str">
        <f t="shared" si="1"/>
        <v>iPad Gen 11th  128GB Wifi giảm 500K = 11990.0K</v>
      </c>
      <c r="Q15" s="175">
        <f>IFERROR(E15-[1]W4Q4FY26!E15,"OOS")</f>
        <v>0</v>
      </c>
      <c r="R15" s="147" t="str">
        <f t="shared" si="2"/>
        <v/>
      </c>
      <c r="S15" s="175">
        <f>IFERROR(F15-[1]W4Q4FY26!F15,"OOS")</f>
        <v>-400000</v>
      </c>
      <c r="T15" s="147" t="str">
        <f t="shared" si="3"/>
        <v>iPad Gen 11th  128GB Wifi giảm 400K = 11990.0K</v>
      </c>
      <c r="U15" s="175">
        <f>IFERROR(G15-[1]W4Q4FY26!G15,"OOS")</f>
        <v>0</v>
      </c>
      <c r="V15" s="147" t="str">
        <f t="shared" si="4"/>
        <v/>
      </c>
    </row>
    <row r="16" spans="1:22" ht="16" customHeight="1" x14ac:dyDescent="0.2">
      <c r="A16" t="s">
        <v>142</v>
      </c>
      <c r="B16" s="39"/>
      <c r="C16" s="182" t="s">
        <v>31</v>
      </c>
      <c r="D16" s="182">
        <v>16690000</v>
      </c>
      <c r="E16" s="188" t="s">
        <v>31</v>
      </c>
      <c r="F16" s="178">
        <v>17990000</v>
      </c>
      <c r="G16" s="174" t="s">
        <v>31</v>
      </c>
      <c r="M16" s="149" t="str">
        <f>IFERROR(C16-[1]W4Q4FY26!C16,"OOS")</f>
        <v>OOS</v>
      </c>
      <c r="N16" s="147" t="e">
        <f t="shared" si="0"/>
        <v>#VALUE!</v>
      </c>
      <c r="O16" s="175">
        <f>IFERROR(D16-[1]W4Q4FY26!D16,"OOS")</f>
        <v>0</v>
      </c>
      <c r="P16" s="147" t="str">
        <f t="shared" si="1"/>
        <v/>
      </c>
      <c r="Q16" s="175" t="str">
        <f>IFERROR(E16-[1]W4Q4FY26!E16,"OOS")</f>
        <v>OOS</v>
      </c>
      <c r="R16" s="147" t="e">
        <f t="shared" si="2"/>
        <v>#VALUE!</v>
      </c>
      <c r="S16" s="175">
        <f>IFERROR(F16-[1]W4Q4FY26!F16,"OOS")</f>
        <v>0</v>
      </c>
      <c r="T16" s="147" t="str">
        <f t="shared" si="3"/>
        <v/>
      </c>
      <c r="U16" s="175" t="str">
        <f>IFERROR(G16-[1]W4Q4FY26!G16,"OOS")</f>
        <v>OOS</v>
      </c>
      <c r="V16" s="147" t="e">
        <f t="shared" si="4"/>
        <v>#VALUE!</v>
      </c>
    </row>
    <row r="17" spans="1:22" ht="16" customHeight="1" x14ac:dyDescent="0.2">
      <c r="A17" t="s">
        <v>262</v>
      </c>
      <c r="B17" s="39"/>
      <c r="C17" s="182">
        <v>19490000</v>
      </c>
      <c r="D17" s="182">
        <v>19490000</v>
      </c>
      <c r="E17" s="188">
        <v>18290000</v>
      </c>
      <c r="F17" s="174">
        <v>19490000</v>
      </c>
      <c r="G17" s="174">
        <v>18990000</v>
      </c>
      <c r="M17" s="149">
        <f>IFERROR(C17-[1]W4Q4FY26!C17,"OOS")</f>
        <v>0</v>
      </c>
      <c r="N17" s="147"/>
      <c r="O17" s="175">
        <f>IFERROR(D17-[1]W4Q4FY26!D17,"OOS")</f>
        <v>0</v>
      </c>
      <c r="P17" s="147" t="str">
        <f t="shared" si="1"/>
        <v/>
      </c>
      <c r="Q17" s="175">
        <f>IFERROR(E17-[1]W4Q4FY26!E17,"OOS")</f>
        <v>-700000</v>
      </c>
      <c r="R17" s="147" t="str">
        <f t="shared" si="2"/>
        <v>iPad Air M4  11" 128 GB Wifi giảm 700K = 18290.0K</v>
      </c>
      <c r="S17" s="175">
        <f>IFERROR(F17-[1]W4Q4FY26!F17,"OOS")</f>
        <v>0</v>
      </c>
      <c r="T17" s="147"/>
      <c r="U17" s="175">
        <f>IFERROR(G17-[1]W4Q4FY26!G17,"OOS")</f>
        <v>0</v>
      </c>
      <c r="V17" s="147" t="str">
        <f t="shared" si="4"/>
        <v/>
      </c>
    </row>
    <row r="18" spans="1:22" ht="16" customHeight="1" x14ac:dyDescent="0.2">
      <c r="A18" t="s">
        <v>144</v>
      </c>
      <c r="B18" s="39"/>
      <c r="C18" s="182" t="s">
        <v>31</v>
      </c>
      <c r="D18" s="182">
        <v>21090000</v>
      </c>
      <c r="E18" s="188" t="s">
        <v>31</v>
      </c>
      <c r="F18" s="178">
        <v>18790000</v>
      </c>
      <c r="G18" s="174" t="s">
        <v>31</v>
      </c>
      <c r="M18" s="149" t="str">
        <f>IFERROR(C18-[1]W4Q4FY26!C18,"OOS")</f>
        <v>OOS</v>
      </c>
      <c r="N18" s="147" t="e">
        <f>IF(M18=0,"",$A18 &amp; IF(M18&gt;0," tăng "," giảm ") &amp; TEXT(ABS(M18)/1000,"0") &amp; "K = " &amp; TEXT(C18/1000,"#.##0") &amp; "K")</f>
        <v>#VALUE!</v>
      </c>
      <c r="O18" s="175">
        <f>IFERROR(D18-[1]W4Q4FY26!D18,"OOS")</f>
        <v>0</v>
      </c>
      <c r="P18" s="147" t="str">
        <f t="shared" si="1"/>
        <v/>
      </c>
      <c r="Q18" s="175" t="str">
        <f>IFERROR(E18-[1]W4Q4FY26!E18,"OOS")</f>
        <v>OOS</v>
      </c>
      <c r="R18" s="147" t="e">
        <f t="shared" si="2"/>
        <v>#VALUE!</v>
      </c>
      <c r="S18" s="175">
        <f>IFERROR(F18-[1]W4Q4FY26!F18,"OOS")</f>
        <v>0</v>
      </c>
      <c r="T18" s="147" t="str">
        <f>IF(S18=0,"",$A18 &amp; IF(S18&gt;0," tăng "," giảm ") &amp; TEXT(ABS(S18)/1000,"0") &amp; "K = " &amp; TEXT(F18/1000,"#.##0") &amp; "K")</f>
        <v/>
      </c>
      <c r="U18" s="175" t="str">
        <f>IFERROR(G18-[1]W4Q4FY26!G18,"OOS")</f>
        <v>OOS</v>
      </c>
      <c r="V18" s="147" t="e">
        <f t="shared" si="4"/>
        <v>#VALUE!</v>
      </c>
    </row>
    <row r="19" spans="1:22" ht="16" customHeight="1" x14ac:dyDescent="0.2">
      <c r="A19" t="s">
        <v>263</v>
      </c>
      <c r="B19" s="39"/>
      <c r="C19" s="182">
        <v>24990000</v>
      </c>
      <c r="D19" s="182">
        <v>24990000</v>
      </c>
      <c r="E19" s="205">
        <v>23790000</v>
      </c>
      <c r="F19" s="182">
        <v>25190000</v>
      </c>
      <c r="G19" s="174">
        <v>24490000</v>
      </c>
      <c r="M19" s="149">
        <f>IFERROR(C19-[1]W4Q4FY26!C19,"OOS")</f>
        <v>0</v>
      </c>
      <c r="N19" s="147"/>
      <c r="O19" s="175">
        <f>IFERROR(D19-[1]W4Q4FY26!D19,"OOS")</f>
        <v>0</v>
      </c>
      <c r="P19" s="147" t="str">
        <f t="shared" si="1"/>
        <v/>
      </c>
      <c r="Q19" s="175">
        <f>IFERROR(E19-[1]W4Q4FY26!E19,"OOS")</f>
        <v>-700000</v>
      </c>
      <c r="R19" s="147" t="str">
        <f t="shared" si="2"/>
        <v>iPad Air M4  13" 128 GB Wifi giảm 700K = 23790.0K</v>
      </c>
      <c r="S19" s="175">
        <f>IFERROR(F19-[1]W4Q4FY26!F19,"OOS")</f>
        <v>0</v>
      </c>
      <c r="T19" s="147"/>
      <c r="U19" s="175">
        <f>IFERROR(G19-[1]W4Q4FY26!G19,"OOS")</f>
        <v>0</v>
      </c>
      <c r="V19" s="147"/>
    </row>
    <row r="20" spans="1:22" ht="16" customHeight="1" x14ac:dyDescent="0.2">
      <c r="A20" t="s">
        <v>151</v>
      </c>
      <c r="B20" s="39"/>
      <c r="C20" s="182">
        <v>34590000</v>
      </c>
      <c r="D20" s="182">
        <v>32990000</v>
      </c>
      <c r="E20" s="186">
        <v>32490000</v>
      </c>
      <c r="F20" s="178">
        <v>34490000</v>
      </c>
      <c r="G20" s="181">
        <v>32990000</v>
      </c>
      <c r="M20" s="149">
        <f>IFERROR(C20-[1]W4Q4FY26!C20,"OOS")</f>
        <v>0</v>
      </c>
      <c r="N20" s="147" t="str">
        <f t="shared" ref="N20:N40" si="5">IF(M20=0,"",$A20 &amp; IF(M20&gt;0," tăng "," giảm ") &amp; TEXT(ABS(M20)/1000,"0") &amp; "K = " &amp; TEXT(C20/1000,"#.##0") &amp; "K")</f>
        <v/>
      </c>
      <c r="O20" s="175">
        <f>IFERROR(D20-[1]W4Q4FY26!D20,"OOS")</f>
        <v>0</v>
      </c>
      <c r="P20" s="147" t="str">
        <f t="shared" si="1"/>
        <v/>
      </c>
      <c r="Q20" s="175">
        <f>IFERROR(E20-[1]W4Q4FY26!E20,"OOS")</f>
        <v>0</v>
      </c>
      <c r="R20" s="147" t="str">
        <f t="shared" si="2"/>
        <v/>
      </c>
      <c r="S20" s="175">
        <f>IFERROR(F20-[1]W4Q4FY26!F20,"OOS")</f>
        <v>0</v>
      </c>
      <c r="T20" s="147" t="str">
        <f t="shared" ref="T20:T40" si="6">IF(S20=0,"",$A20 &amp; IF(S20&gt;0," tăng "," giảm ") &amp; TEXT(ABS(S20)/1000,"0") &amp; "K = " &amp; TEXT(F20/1000,"#.##0") &amp; "K")</f>
        <v/>
      </c>
      <c r="U20" s="175">
        <f>IFERROR(G20-[1]W4Q4FY26!G20,"OOS")</f>
        <v>-1000000</v>
      </c>
      <c r="V20" s="147" t="str">
        <f t="shared" ref="V20:V41" si="7">IF(U20=0,"",$A20 &amp; IF(U20&gt;0," tăng "," giảm ") &amp; TEXT(ABS(U20)/1000,"0") &amp; "K = " &amp; TEXT(G20/1000,"#.##0") &amp; "K")</f>
        <v>iPad Pro M5 11” 256GB Wifi giảm 1000K = 32990.0K</v>
      </c>
    </row>
    <row r="21" spans="1:22" ht="16" customHeight="1" x14ac:dyDescent="0.2">
      <c r="A21" t="s">
        <v>152</v>
      </c>
      <c r="B21" s="39"/>
      <c r="C21" s="182">
        <v>43790000</v>
      </c>
      <c r="D21" s="186">
        <v>40990000</v>
      </c>
      <c r="E21" s="186">
        <v>42990000</v>
      </c>
      <c r="F21" s="178">
        <v>43790000</v>
      </c>
      <c r="G21" s="174">
        <v>44590000</v>
      </c>
      <c r="M21" s="149">
        <f>IFERROR(C21-[1]W4Q4FY26!C21,"OOS")</f>
        <v>0</v>
      </c>
      <c r="N21" s="147" t="str">
        <f t="shared" si="5"/>
        <v/>
      </c>
      <c r="O21" s="175">
        <f>IFERROR(D21-[1]W4Q4FY26!D21,"OOS")</f>
        <v>0</v>
      </c>
      <c r="P21" s="147" t="str">
        <f t="shared" si="1"/>
        <v/>
      </c>
      <c r="Q21" s="175">
        <f>IFERROR(E21-[1]W4Q4FY26!E21,"OOS")</f>
        <v>0</v>
      </c>
      <c r="R21" s="147" t="str">
        <f t="shared" si="2"/>
        <v/>
      </c>
      <c r="S21" s="175">
        <f>IFERROR(F21-[1]W4Q4FY26!F21,"OOS")</f>
        <v>0</v>
      </c>
      <c r="T21" s="147" t="str">
        <f t="shared" si="6"/>
        <v/>
      </c>
      <c r="U21" s="175">
        <f>IFERROR(G21-[1]W4Q4FY26!G21,"OOS")</f>
        <v>0</v>
      </c>
      <c r="V21" s="147" t="str">
        <f t="shared" si="7"/>
        <v/>
      </c>
    </row>
    <row r="22" spans="1:22" ht="16" customHeight="1" x14ac:dyDescent="0.2">
      <c r="A22" t="s">
        <v>153</v>
      </c>
      <c r="B22" s="39"/>
      <c r="C22" s="187">
        <v>6290000</v>
      </c>
      <c r="D22" s="182">
        <v>6490000</v>
      </c>
      <c r="E22" s="186">
        <v>6190000</v>
      </c>
      <c r="F22" s="178">
        <v>6290000</v>
      </c>
      <c r="G22" s="174">
        <v>6290000</v>
      </c>
      <c r="M22" s="149">
        <f>IFERROR(C22-[1]W4Q4FY26!C22,"OOS")</f>
        <v>-100000</v>
      </c>
      <c r="N22" s="147" t="str">
        <f t="shared" si="5"/>
        <v>AW SE 3 (40mm GPS) giảm 100K = 6290.0K</v>
      </c>
      <c r="O22" s="175">
        <f>IFERROR(D22-[1]W4Q4FY26!D22,"OOS")</f>
        <v>0</v>
      </c>
      <c r="P22" s="147" t="str">
        <f t="shared" si="1"/>
        <v/>
      </c>
      <c r="Q22" s="175">
        <f>IFERROR(E22-[1]W4Q4FY26!E22,"OOS")</f>
        <v>0</v>
      </c>
      <c r="R22" s="147" t="str">
        <f t="shared" si="2"/>
        <v/>
      </c>
      <c r="S22" s="175">
        <f>IFERROR(F22-[1]W4Q4FY26!F22,"OOS")</f>
        <v>0</v>
      </c>
      <c r="T22" s="147" t="str">
        <f t="shared" si="6"/>
        <v/>
      </c>
      <c r="U22" s="175">
        <f>IFERROR(G22-[1]W4Q4FY26!G22,"OOS")</f>
        <v>0</v>
      </c>
      <c r="V22" s="147" t="str">
        <f t="shared" si="7"/>
        <v/>
      </c>
    </row>
    <row r="23" spans="1:22" ht="16" customHeight="1" x14ac:dyDescent="0.2">
      <c r="A23" t="s">
        <v>154</v>
      </c>
      <c r="B23" s="39"/>
      <c r="C23" s="187">
        <v>7890000</v>
      </c>
      <c r="D23" s="182">
        <v>7990000</v>
      </c>
      <c r="E23" s="176">
        <v>7790000</v>
      </c>
      <c r="F23" s="178">
        <v>7990000</v>
      </c>
      <c r="G23" s="174">
        <v>7690000</v>
      </c>
      <c r="M23" s="149">
        <f>IFERROR(C23-[1]W4Q4FY26!C23,"OOS")</f>
        <v>-100000</v>
      </c>
      <c r="N23" s="147" t="str">
        <f t="shared" si="5"/>
        <v>AW SE 3 (40mm LTE) giảm 100K = 7890.0K</v>
      </c>
      <c r="O23" s="175">
        <f>IFERROR(D23-[1]W4Q4FY26!D23,"OOS")</f>
        <v>0</v>
      </c>
      <c r="P23" s="147" t="str">
        <f t="shared" si="1"/>
        <v/>
      </c>
      <c r="Q23" s="175">
        <f>IFERROR(E23-[1]W4Q4FY26!E23,"OOS")</f>
        <v>0</v>
      </c>
      <c r="R23" s="147" t="str">
        <f t="shared" si="2"/>
        <v/>
      </c>
      <c r="S23" s="175">
        <f>IFERROR(F23-[1]W4Q4FY26!F23,"OOS")</f>
        <v>0</v>
      </c>
      <c r="T23" s="147" t="str">
        <f t="shared" si="6"/>
        <v/>
      </c>
      <c r="U23" s="175">
        <f>IFERROR(G23-[1]W4Q4FY26!G23,"OOS")</f>
        <v>0</v>
      </c>
      <c r="V23" s="147" t="str">
        <f t="shared" si="7"/>
        <v/>
      </c>
    </row>
    <row r="24" spans="1:22" ht="16" customHeight="1" x14ac:dyDescent="0.2">
      <c r="A24" t="s">
        <v>155</v>
      </c>
      <c r="B24" s="39"/>
      <c r="C24" s="187">
        <v>7190000</v>
      </c>
      <c r="D24" s="182">
        <v>7290000</v>
      </c>
      <c r="E24" s="186">
        <v>6990000</v>
      </c>
      <c r="F24" s="179">
        <v>7190000</v>
      </c>
      <c r="G24" s="190">
        <v>6990000</v>
      </c>
      <c r="M24" s="149">
        <f>IFERROR(C24-[1]W4Q4FY26!C24,"OOS")</f>
        <v>-100000</v>
      </c>
      <c r="N24" s="147" t="str">
        <f t="shared" si="5"/>
        <v>AW SE 3 (44mm GPS) giảm 100K = 7190.0K</v>
      </c>
      <c r="O24" s="175">
        <f>IFERROR(D24-[1]W4Q4FY26!D24,"OOS")</f>
        <v>0</v>
      </c>
      <c r="P24" s="147" t="str">
        <f t="shared" si="1"/>
        <v/>
      </c>
      <c r="Q24" s="175">
        <f>IFERROR(E24-[1]W4Q4FY26!E24,"OOS")</f>
        <v>0</v>
      </c>
      <c r="R24" s="147" t="str">
        <f t="shared" si="2"/>
        <v/>
      </c>
      <c r="S24" s="175">
        <f>IFERROR(F24-[1]W4Q4FY26!F24,"OOS")</f>
        <v>-100000</v>
      </c>
      <c r="T24" s="147" t="str">
        <f t="shared" si="6"/>
        <v>AW SE 3 (44mm GPS) giảm 100K = 7190.0K</v>
      </c>
      <c r="U24" s="175">
        <f>IFERROR(G24-[1]W4Q4FY26!G24,"OOS")</f>
        <v>0</v>
      </c>
      <c r="V24" s="147" t="str">
        <f t="shared" si="7"/>
        <v/>
      </c>
    </row>
    <row r="25" spans="1:22" ht="16" customHeight="1" x14ac:dyDescent="0.2">
      <c r="A25" t="s">
        <v>156</v>
      </c>
      <c r="B25" s="39"/>
      <c r="C25" s="182">
        <v>8790000</v>
      </c>
      <c r="D25" s="182">
        <v>8790000</v>
      </c>
      <c r="E25" s="186">
        <v>8590000</v>
      </c>
      <c r="F25" s="178">
        <v>8490000</v>
      </c>
      <c r="G25" s="174">
        <v>8490000</v>
      </c>
      <c r="M25" s="149">
        <f>IFERROR(C25-[1]W4Q4FY26!C25,"OOS")</f>
        <v>0</v>
      </c>
      <c r="N25" s="147" t="str">
        <f t="shared" si="5"/>
        <v/>
      </c>
      <c r="O25" s="175">
        <f>IFERROR(D25-[1]W4Q4FY26!D25,"OOS")</f>
        <v>0</v>
      </c>
      <c r="P25" s="147" t="str">
        <f t="shared" si="1"/>
        <v/>
      </c>
      <c r="Q25" s="175">
        <f>IFERROR(E25-[1]W4Q4FY26!E25,"OOS")</f>
        <v>0</v>
      </c>
      <c r="R25" s="147" t="str">
        <f t="shared" si="2"/>
        <v/>
      </c>
      <c r="S25" s="175">
        <f>IFERROR(F25-[1]W4Q4FY26!F25,"OOS")</f>
        <v>0</v>
      </c>
      <c r="T25" s="147" t="str">
        <f t="shared" si="6"/>
        <v/>
      </c>
      <c r="U25" s="175">
        <f>IFERROR(G25-[1]W4Q4FY26!G25,"OOS")</f>
        <v>0</v>
      </c>
      <c r="V25" s="147" t="str">
        <f t="shared" si="7"/>
        <v/>
      </c>
    </row>
    <row r="26" spans="1:22" ht="16" customHeight="1" x14ac:dyDescent="0.2">
      <c r="A26" t="s">
        <v>157</v>
      </c>
      <c r="B26" s="39"/>
      <c r="C26" s="182">
        <v>9190000</v>
      </c>
      <c r="D26" s="182">
        <v>9190000</v>
      </c>
      <c r="E26" s="186">
        <v>8990000</v>
      </c>
      <c r="F26" s="178">
        <v>9190000</v>
      </c>
      <c r="G26" s="181">
        <v>8890000</v>
      </c>
      <c r="M26" s="149">
        <f>IFERROR(C26-[1]W4Q4FY26!C26,"OOS")</f>
        <v>0</v>
      </c>
      <c r="N26" s="147" t="str">
        <f t="shared" si="5"/>
        <v/>
      </c>
      <c r="O26" s="175">
        <f>IFERROR(D26-[1]W4Q4FY26!D26,"OOS")</f>
        <v>0</v>
      </c>
      <c r="P26" s="147" t="str">
        <f t="shared" si="1"/>
        <v/>
      </c>
      <c r="Q26" s="175">
        <f>IFERROR(E26-[1]W4Q4FY26!E26,"OOS")</f>
        <v>0</v>
      </c>
      <c r="R26" s="147" t="str">
        <f t="shared" si="2"/>
        <v/>
      </c>
      <c r="S26" s="175">
        <f>IFERROR(F26-[1]W4Q4FY26!F26,"OOS")</f>
        <v>0</v>
      </c>
      <c r="T26" s="147" t="str">
        <f t="shared" si="6"/>
        <v/>
      </c>
      <c r="U26" s="175">
        <f>IFERROR(G26-[1]W4Q4FY26!G26,"OOS")</f>
        <v>-300000</v>
      </c>
      <c r="V26" s="147" t="str">
        <f t="shared" si="7"/>
        <v>AW S11 (42mm GPS) giảm 300K = 8890.0K</v>
      </c>
    </row>
    <row r="27" spans="1:22" ht="16" customHeight="1" x14ac:dyDescent="0.2">
      <c r="A27" t="s">
        <v>158</v>
      </c>
      <c r="B27" s="39"/>
      <c r="C27" s="187">
        <v>11990000</v>
      </c>
      <c r="D27" s="182">
        <v>12090000</v>
      </c>
      <c r="E27" s="186">
        <v>11990000</v>
      </c>
      <c r="F27" s="178">
        <v>11990000</v>
      </c>
      <c r="G27" s="174">
        <v>11990000</v>
      </c>
      <c r="M27" s="149" t="str">
        <f>IFERROR(C27-[1]W4Q4FY26!C27,"OOS")</f>
        <v>OOS</v>
      </c>
      <c r="N27" s="147" t="e">
        <f t="shared" si="5"/>
        <v>#VALUE!</v>
      </c>
      <c r="O27" s="175">
        <f>IFERROR(D27-[1]W4Q4FY26!D27,"OOS")</f>
        <v>0</v>
      </c>
      <c r="P27" s="147" t="str">
        <f t="shared" si="1"/>
        <v/>
      </c>
      <c r="Q27" s="175">
        <f>IFERROR(E27-[1]W4Q4FY26!E27,"OOS")</f>
        <v>0</v>
      </c>
      <c r="R27" s="147" t="str">
        <f t="shared" si="2"/>
        <v/>
      </c>
      <c r="S27" s="175">
        <f>IFERROR(F27-[1]W4Q4FY26!F27,"OOS")</f>
        <v>0</v>
      </c>
      <c r="T27" s="147" t="str">
        <f t="shared" si="6"/>
        <v/>
      </c>
      <c r="U27" s="175">
        <f>IFERROR(G27-[1]W4Q4FY26!G27,"OOS")</f>
        <v>0</v>
      </c>
      <c r="V27" s="147" t="str">
        <f t="shared" si="7"/>
        <v/>
      </c>
    </row>
    <row r="28" spans="1:22" ht="16" customHeight="1" x14ac:dyDescent="0.2">
      <c r="A28" t="s">
        <v>159</v>
      </c>
      <c r="B28" s="39"/>
      <c r="C28" s="182">
        <v>9990000</v>
      </c>
      <c r="D28" s="182">
        <v>9990000</v>
      </c>
      <c r="E28" s="186">
        <v>9690000</v>
      </c>
      <c r="F28" s="178">
        <v>9990000</v>
      </c>
      <c r="G28" s="174">
        <v>9990000</v>
      </c>
      <c r="M28" s="149">
        <f>IFERROR(C28-[1]W4Q4FY26!C28,"OOS")</f>
        <v>0</v>
      </c>
      <c r="N28" s="147" t="str">
        <f t="shared" si="5"/>
        <v/>
      </c>
      <c r="O28" s="175">
        <f>IFERROR(D28-[1]W4Q4FY26!D28,"OOS")</f>
        <v>0</v>
      </c>
      <c r="P28" s="147" t="str">
        <f t="shared" si="1"/>
        <v/>
      </c>
      <c r="Q28" s="175">
        <f>IFERROR(E28-[1]W4Q4FY26!E28,"OOS")</f>
        <v>0</v>
      </c>
      <c r="R28" s="147" t="str">
        <f t="shared" si="2"/>
        <v/>
      </c>
      <c r="S28" s="175">
        <f>IFERROR(F28-[1]W4Q4FY26!F28,"OOS")</f>
        <v>0</v>
      </c>
      <c r="T28" s="147" t="str">
        <f t="shared" si="6"/>
        <v/>
      </c>
      <c r="U28" s="175">
        <f>IFERROR(G28-[1]W4Q4FY26!G28,"OOS")</f>
        <v>0</v>
      </c>
      <c r="V28" s="147" t="str">
        <f t="shared" si="7"/>
        <v/>
      </c>
    </row>
    <row r="29" spans="1:22" ht="16" customHeight="1" x14ac:dyDescent="0.2">
      <c r="A29" t="s">
        <v>160</v>
      </c>
      <c r="B29" s="39"/>
      <c r="C29" s="187">
        <v>12890000</v>
      </c>
      <c r="D29" s="182">
        <v>12890000</v>
      </c>
      <c r="E29" s="186">
        <v>12490000</v>
      </c>
      <c r="F29" s="178">
        <v>12990000</v>
      </c>
      <c r="G29" s="174">
        <v>12990000</v>
      </c>
      <c r="M29" s="149" t="str">
        <f>IFERROR(C29-[1]W4Q4FY26!C29,"OOS")</f>
        <v>OOS</v>
      </c>
      <c r="N29" s="147" t="e">
        <f t="shared" si="5"/>
        <v>#VALUE!</v>
      </c>
      <c r="O29" s="175">
        <f>IFERROR(D29-[1]W4Q4FY26!D29,"OOS")</f>
        <v>0</v>
      </c>
      <c r="P29" s="147" t="str">
        <f t="shared" si="1"/>
        <v/>
      </c>
      <c r="Q29" s="175">
        <f>IFERROR(E29-[1]W4Q4FY26!E29,"OOS")</f>
        <v>0</v>
      </c>
      <c r="R29" s="147" t="str">
        <f t="shared" si="2"/>
        <v/>
      </c>
      <c r="S29" s="175">
        <f>IFERROR(F29-[1]W4Q4FY26!F29,"OOS")</f>
        <v>0</v>
      </c>
      <c r="T29" s="147" t="str">
        <f t="shared" si="6"/>
        <v/>
      </c>
      <c r="U29" s="175">
        <f>IFERROR(G29-[1]W4Q4FY26!G29,"OOS")</f>
        <v>0</v>
      </c>
      <c r="V29" s="147" t="str">
        <f t="shared" si="7"/>
        <v/>
      </c>
    </row>
    <row r="30" spans="1:22" ht="16" customHeight="1" x14ac:dyDescent="0.2">
      <c r="A30" t="s">
        <v>161</v>
      </c>
      <c r="B30" s="39"/>
      <c r="C30" s="182" t="s">
        <v>31</v>
      </c>
      <c r="D30" s="182">
        <v>18890000</v>
      </c>
      <c r="E30" s="198">
        <v>18890000</v>
      </c>
      <c r="F30" s="178">
        <v>18890000</v>
      </c>
      <c r="G30" s="174">
        <v>19390000</v>
      </c>
      <c r="M30" s="149" t="str">
        <f>IFERROR(C30-[1]W4Q4FY26!C30,"OOS")</f>
        <v>OOS</v>
      </c>
      <c r="N30" s="147" t="e">
        <f t="shared" si="5"/>
        <v>#VALUE!</v>
      </c>
      <c r="O30" s="175">
        <f>IFERROR(D30-[1]W4Q4FY26!D30,"OOS")</f>
        <v>0</v>
      </c>
      <c r="P30" s="147" t="str">
        <f t="shared" si="1"/>
        <v/>
      </c>
      <c r="Q30" s="175">
        <f>IFERROR(E30-[1]W4Q4FY26!E30,"OOS")</f>
        <v>-1100000</v>
      </c>
      <c r="R30" s="147" t="str">
        <f t="shared" si="2"/>
        <v>AW Ultra 3 (49mm) giảm 1100K = 18890.0K</v>
      </c>
      <c r="S30" s="175">
        <f>IFERROR(F30-[1]W4Q4FY26!F30,"OOS")</f>
        <v>0</v>
      </c>
      <c r="T30" s="147" t="str">
        <f t="shared" si="6"/>
        <v/>
      </c>
      <c r="U30" s="175">
        <f>IFERROR(G30-[1]W4Q4FY26!G30,"OOS")</f>
        <v>0</v>
      </c>
      <c r="V30" s="147" t="str">
        <f t="shared" si="7"/>
        <v/>
      </c>
    </row>
    <row r="31" spans="1:22" ht="16" customHeight="1" x14ac:dyDescent="0.2">
      <c r="A31" t="s">
        <v>120</v>
      </c>
      <c r="B31" s="39"/>
      <c r="C31" s="182" t="s">
        <v>31</v>
      </c>
      <c r="D31" s="182">
        <v>5190000</v>
      </c>
      <c r="E31" s="176" t="s">
        <v>31</v>
      </c>
      <c r="F31" s="178">
        <v>4990000</v>
      </c>
      <c r="G31" s="174">
        <v>5590000</v>
      </c>
      <c r="M31" s="149" t="str">
        <f>IFERROR(C31-[1]W4Q4FY26!C31,"OOS")</f>
        <v>OOS</v>
      </c>
      <c r="N31" s="147" t="e">
        <f t="shared" si="5"/>
        <v>#VALUE!</v>
      </c>
      <c r="O31" s="175">
        <f>IFERROR(D31-[1]W4Q4FY26!D31,"OOS")</f>
        <v>0</v>
      </c>
      <c r="P31" s="147" t="str">
        <f t="shared" si="1"/>
        <v/>
      </c>
      <c r="Q31" s="175" t="str">
        <f>IFERROR(E31-[1]W4Q4FY26!E31,"OOS")</f>
        <v>OOS</v>
      </c>
      <c r="R31" s="147" t="e">
        <f t="shared" si="2"/>
        <v>#VALUE!</v>
      </c>
      <c r="S31" s="175">
        <f>IFERROR(F31-[1]W4Q4FY26!F31,"OOS")</f>
        <v>0</v>
      </c>
      <c r="T31" s="147" t="str">
        <f t="shared" si="6"/>
        <v/>
      </c>
      <c r="U31" s="175">
        <f>IFERROR(G31-[1]W4Q4FY26!G31,"OOS")</f>
        <v>0</v>
      </c>
      <c r="V31" s="147" t="str">
        <f t="shared" si="7"/>
        <v/>
      </c>
    </row>
    <row r="32" spans="1:22" ht="15" customHeight="1" x14ac:dyDescent="0.2">
      <c r="A32" t="s">
        <v>162</v>
      </c>
      <c r="B32" s="39"/>
      <c r="C32" s="182">
        <v>4290000</v>
      </c>
      <c r="D32" s="182">
        <v>4290000</v>
      </c>
      <c r="E32" s="176">
        <v>4290000</v>
      </c>
      <c r="F32" s="178">
        <v>4290000</v>
      </c>
      <c r="G32" s="174">
        <v>4390000</v>
      </c>
      <c r="M32" s="149">
        <f>IFERROR(C32-[1]W4Q4FY26!C32,"OOS")</f>
        <v>0</v>
      </c>
      <c r="N32" s="147" t="str">
        <f t="shared" si="5"/>
        <v/>
      </c>
      <c r="O32" s="175">
        <f>IFERROR(D32-[1]W4Q4FY26!D32,"OOS")</f>
        <v>0</v>
      </c>
      <c r="P32" s="147" t="str">
        <f t="shared" si="1"/>
        <v/>
      </c>
      <c r="Q32" s="175">
        <f>IFERROR(E32-[1]W4Q4FY26!E32,"OOS")</f>
        <v>0</v>
      </c>
      <c r="R32" s="147" t="str">
        <f t="shared" si="2"/>
        <v/>
      </c>
      <c r="S32" s="175">
        <f>IFERROR(F32-[1]W4Q4FY26!F32,"OOS")</f>
        <v>0</v>
      </c>
      <c r="T32" s="147" t="str">
        <f t="shared" si="6"/>
        <v/>
      </c>
      <c r="U32" s="175">
        <f>IFERROR(G32-[1]W4Q4FY26!G32,"OOS")</f>
        <v>0</v>
      </c>
      <c r="V32" s="147" t="str">
        <f t="shared" si="7"/>
        <v/>
      </c>
    </row>
    <row r="33" spans="1:22" ht="15" customHeight="1" x14ac:dyDescent="0.2">
      <c r="A33" t="s">
        <v>163</v>
      </c>
      <c r="B33" s="39"/>
      <c r="C33" s="182">
        <v>3090000</v>
      </c>
      <c r="D33" s="182">
        <v>3090000</v>
      </c>
      <c r="E33" s="176">
        <v>2990000</v>
      </c>
      <c r="F33" s="179">
        <v>2990000</v>
      </c>
      <c r="G33" s="174">
        <v>2990000</v>
      </c>
      <c r="M33" s="149">
        <f>IFERROR(C33-[1]W4Q4FY26!C33,"OOS")</f>
        <v>0</v>
      </c>
      <c r="N33" s="147" t="str">
        <f t="shared" si="5"/>
        <v/>
      </c>
      <c r="O33" s="175">
        <f>IFERROR(D33-[1]W4Q4FY26!D33,"OOS")</f>
        <v>0</v>
      </c>
      <c r="P33" s="147" t="str">
        <f t="shared" si="1"/>
        <v/>
      </c>
      <c r="Q33" s="175">
        <f>IFERROR(E33-[1]W4Q4FY26!E33,"OOS")</f>
        <v>0</v>
      </c>
      <c r="R33" s="147" t="str">
        <f t="shared" si="2"/>
        <v/>
      </c>
      <c r="S33" s="175">
        <f>IFERROR(F33-[1]W4Q4FY26!F33,"OOS")</f>
        <v>-100000</v>
      </c>
      <c r="T33" s="147" t="str">
        <f t="shared" si="6"/>
        <v>AirPods 4 with charging case giảm 100K = 2990.0K</v>
      </c>
      <c r="U33" s="175">
        <f>IFERROR(G33-[1]W4Q4FY26!G33,"OOS")</f>
        <v>0</v>
      </c>
      <c r="V33" s="147" t="str">
        <f t="shared" si="7"/>
        <v/>
      </c>
    </row>
    <row r="34" spans="1:22" ht="15" customHeight="1" x14ac:dyDescent="0.2">
      <c r="A34" t="s">
        <v>164</v>
      </c>
      <c r="B34" s="39"/>
      <c r="C34" s="182">
        <v>6190000</v>
      </c>
      <c r="D34" s="182">
        <v>6190000</v>
      </c>
      <c r="E34" s="172">
        <v>5890000</v>
      </c>
      <c r="F34" s="178">
        <v>6190000</v>
      </c>
      <c r="G34" s="174">
        <v>5990000</v>
      </c>
      <c r="M34" s="149">
        <f>IFERROR(C34-[1]W4Q4FY26!C34,"OOS")</f>
        <v>0</v>
      </c>
      <c r="N34" s="147" t="str">
        <f t="shared" si="5"/>
        <v/>
      </c>
      <c r="O34" s="175">
        <f>IFERROR(D34-[1]W4Q4FY26!D34,"OOS")</f>
        <v>0</v>
      </c>
      <c r="P34" s="147" t="str">
        <f t="shared" si="1"/>
        <v/>
      </c>
      <c r="Q34" s="175">
        <f>IFERROR(E34-[1]W4Q4FY26!E34,"OOS")</f>
        <v>0</v>
      </c>
      <c r="R34" s="147" t="str">
        <f t="shared" si="2"/>
        <v/>
      </c>
      <c r="S34" s="175">
        <f>IFERROR(F34-[1]W4Q4FY26!F34,"OOS")</f>
        <v>0</v>
      </c>
      <c r="T34" s="147" t="str">
        <f t="shared" si="6"/>
        <v/>
      </c>
      <c r="U34" s="175">
        <f>IFERROR(G34-[1]W4Q4FY26!G34,"OOS")</f>
        <v>0</v>
      </c>
      <c r="V34" s="147" t="str">
        <f t="shared" si="7"/>
        <v/>
      </c>
    </row>
    <row r="35" spans="1:22" ht="15" customHeight="1" x14ac:dyDescent="0.2">
      <c r="A35" t="s">
        <v>259</v>
      </c>
      <c r="B35" s="39"/>
      <c r="C35" s="182">
        <v>35490000</v>
      </c>
      <c r="D35" s="182">
        <v>35290000</v>
      </c>
      <c r="E35" s="174"/>
      <c r="F35" s="181">
        <v>35490000</v>
      </c>
      <c r="G35" s="181">
        <v>34590000</v>
      </c>
      <c r="M35" s="149">
        <f>IFERROR(C35-[1]W4Q4FY26!C35,"OOS")</f>
        <v>0</v>
      </c>
      <c r="N35" s="147" t="str">
        <f t="shared" si="5"/>
        <v/>
      </c>
      <c r="O35" s="175">
        <f>IFERROR(D35-[1]W4Q4FY26!D35,"OOS")</f>
        <v>0</v>
      </c>
      <c r="P35" s="147" t="str">
        <f t="shared" si="1"/>
        <v/>
      </c>
      <c r="Q35" s="175" t="str">
        <f>IFERROR(E35-[1]W4Q4FY26!E35,"OOS")</f>
        <v>OOS</v>
      </c>
      <c r="R35" s="147" t="e">
        <f t="shared" si="2"/>
        <v>#VALUE!</v>
      </c>
      <c r="S35" s="175">
        <f>IFERROR(F35-[1]W4Q4FY26!F35,"OOS")</f>
        <v>200000</v>
      </c>
      <c r="T35" s="147" t="str">
        <f t="shared" si="6"/>
        <v>MacBook Air 13" M5 16/512GB tăng 200K = 35490.0K</v>
      </c>
      <c r="U35" s="175">
        <f>IFERROR(G35-[1]W4Q4FY26!G35,"OOS")</f>
        <v>-400000</v>
      </c>
      <c r="V35" s="147" t="str">
        <f t="shared" si="7"/>
        <v>MacBook Air 13" M5 16/512GB giảm 400K = 34590.0K</v>
      </c>
    </row>
    <row r="36" spans="1:22" ht="16" customHeight="1" x14ac:dyDescent="0.2">
      <c r="A36" t="s">
        <v>260</v>
      </c>
      <c r="B36" s="39"/>
      <c r="C36" s="182">
        <v>18990000</v>
      </c>
      <c r="D36" s="182">
        <v>18790000</v>
      </c>
      <c r="E36" s="174"/>
      <c r="F36" s="174">
        <v>18790000</v>
      </c>
      <c r="G36" s="181">
        <v>18590000</v>
      </c>
      <c r="M36" s="149">
        <f>IFERROR(C36-[1]W4Q4FY26!C36,"OOS")</f>
        <v>0</v>
      </c>
      <c r="N36" s="147" t="str">
        <f t="shared" si="5"/>
        <v/>
      </c>
      <c r="O36" s="175">
        <f>IFERROR(D36-[1]W4Q4FY26!D36,"OOS")</f>
        <v>0</v>
      </c>
      <c r="P36" s="147" t="str">
        <f t="shared" si="1"/>
        <v/>
      </c>
      <c r="Q36" s="175" t="str">
        <f>IFERROR(E36-[1]W4Q4FY26!E36,"OOS")</f>
        <v>OOS</v>
      </c>
      <c r="R36" s="147" t="e">
        <f t="shared" si="2"/>
        <v>#VALUE!</v>
      </c>
      <c r="S36" s="175">
        <f>IFERROR(F36-[1]W4Q4FY26!F36,"OOS")</f>
        <v>0</v>
      </c>
      <c r="T36" s="147" t="str">
        <f t="shared" si="6"/>
        <v/>
      </c>
      <c r="U36" s="175">
        <f>IFERROR(G36-[1]W4Q4FY26!G36,"OOS")</f>
        <v>100000</v>
      </c>
      <c r="V36" s="147" t="str">
        <f t="shared" si="7"/>
        <v>MacBook NEO A18 Pro ( 8/256GB) tăng 100K = 18590.0K</v>
      </c>
    </row>
    <row r="37" spans="1:22" ht="16" customHeight="1" x14ac:dyDescent="0.2">
      <c r="A37" t="s">
        <v>166</v>
      </c>
      <c r="B37" s="39"/>
      <c r="C37" s="182">
        <v>25890000</v>
      </c>
      <c r="D37" s="182" t="s">
        <v>31</v>
      </c>
      <c r="E37" s="174"/>
      <c r="F37" s="178">
        <v>25890000</v>
      </c>
      <c r="G37" s="174">
        <v>24590000</v>
      </c>
      <c r="M37" s="149">
        <f>IFERROR(C37-[1]W4Q4FY26!C37,"OOS")</f>
        <v>0</v>
      </c>
      <c r="N37" s="147" t="str">
        <f t="shared" si="5"/>
        <v/>
      </c>
      <c r="O37" s="175" t="str">
        <f>IFERROR(D37-[1]W4Q4FY26!D37,"OOS")</f>
        <v>OOS</v>
      </c>
      <c r="P37" s="147" t="e">
        <f t="shared" si="1"/>
        <v>#VALUE!</v>
      </c>
      <c r="Q37" s="175" t="str">
        <f>IFERROR(E37-[1]W4Q4FY26!E37,"OOS")</f>
        <v>OOS</v>
      </c>
      <c r="R37" s="147" t="e">
        <f t="shared" si="2"/>
        <v>#VALUE!</v>
      </c>
      <c r="S37" s="175">
        <f>IFERROR(F37-[1]W4Q4FY26!F37,"OOS")</f>
        <v>0</v>
      </c>
      <c r="T37" s="147" t="str">
        <f t="shared" si="6"/>
        <v/>
      </c>
      <c r="U37" s="175">
        <f>IFERROR(G37-[1]W4Q4FY26!G37,"OOS")</f>
        <v>0</v>
      </c>
      <c r="V37" s="147" t="str">
        <f t="shared" si="7"/>
        <v/>
      </c>
    </row>
    <row r="38" spans="1:22" ht="16" customHeight="1" x14ac:dyDescent="0.2">
      <c r="A38" t="s">
        <v>267</v>
      </c>
      <c r="B38" s="39"/>
      <c r="C38" s="182">
        <v>41490000</v>
      </c>
      <c r="D38" s="182">
        <v>41490000</v>
      </c>
      <c r="E38" s="174"/>
      <c r="F38" s="178">
        <v>41990000</v>
      </c>
      <c r="G38" s="174">
        <v>41190000</v>
      </c>
      <c r="M38" s="149">
        <f>IFERROR(C38-[1]W4Q4FY26!C38,"OOS")</f>
        <v>0</v>
      </c>
      <c r="N38" s="147" t="str">
        <f t="shared" si="5"/>
        <v/>
      </c>
      <c r="O38" s="175">
        <f>IFERROR(D38-[1]W4Q4FY26!D38,"OOS")</f>
        <v>0</v>
      </c>
      <c r="P38" s="147" t="str">
        <f t="shared" si="1"/>
        <v/>
      </c>
      <c r="Q38" s="175" t="str">
        <f>IFERROR(E38-[1]W4Q4FY26!E38,"OOS")</f>
        <v>OOS</v>
      </c>
      <c r="R38" s="147" t="e">
        <f t="shared" si="2"/>
        <v>#VALUE!</v>
      </c>
      <c r="S38" s="175">
        <f>IFERROR(F38-[1]W4Q4FY26!F38,"OOS")</f>
        <v>0</v>
      </c>
      <c r="T38" s="147" t="str">
        <f t="shared" si="6"/>
        <v/>
      </c>
      <c r="U38" s="175">
        <f>IFERROR(G38-[1]W4Q4FY26!G38,"OOS")</f>
        <v>0</v>
      </c>
      <c r="V38" s="147" t="str">
        <f t="shared" si="7"/>
        <v/>
      </c>
    </row>
    <row r="39" spans="1:22" ht="16" customHeight="1" x14ac:dyDescent="0.2">
      <c r="A39" t="s">
        <v>169</v>
      </c>
      <c r="B39" s="39"/>
      <c r="C39" s="182" t="s">
        <v>31</v>
      </c>
      <c r="D39" s="182">
        <v>51990000</v>
      </c>
      <c r="E39" s="174"/>
      <c r="F39" s="178" t="s">
        <v>31</v>
      </c>
      <c r="G39" s="174">
        <v>49990000</v>
      </c>
      <c r="M39" s="149" t="str">
        <f>IFERROR(C39-[1]W4Q4FY26!C39,"OOS")</f>
        <v>OOS</v>
      </c>
      <c r="N39" s="147" t="e">
        <f t="shared" si="5"/>
        <v>#VALUE!</v>
      </c>
      <c r="O39" s="175">
        <f>IFERROR(D39-[1]W4Q4FY26!D39,"OOS")</f>
        <v>0</v>
      </c>
      <c r="P39" s="147" t="str">
        <f t="shared" si="1"/>
        <v/>
      </c>
      <c r="Q39" s="175" t="str">
        <f>IFERROR(E39-[1]W4Q4FY26!E39,"OOS")</f>
        <v>OOS</v>
      </c>
      <c r="R39" s="147" t="e">
        <f t="shared" si="2"/>
        <v>#VALUE!</v>
      </c>
      <c r="S39" s="175" t="str">
        <f>IFERROR(F39-[1]W4Q4FY26!F39,"OOS")</f>
        <v>OOS</v>
      </c>
      <c r="T39" s="147" t="e">
        <f t="shared" si="6"/>
        <v>#VALUE!</v>
      </c>
      <c r="U39" s="175">
        <f>IFERROR(G39-[1]W4Q4FY26!G39,"OOS")</f>
        <v>0</v>
      </c>
      <c r="V39" s="147" t="str">
        <f t="shared" si="7"/>
        <v/>
      </c>
    </row>
    <row r="40" spans="1:22" ht="16" customHeight="1" x14ac:dyDescent="0.2">
      <c r="A40" t="s">
        <v>265</v>
      </c>
      <c r="B40" s="39"/>
      <c r="C40" s="182" t="s">
        <v>31</v>
      </c>
      <c r="D40" s="182">
        <v>77990000</v>
      </c>
      <c r="E40" s="174"/>
      <c r="F40" s="178">
        <v>80990000</v>
      </c>
      <c r="G40" s="174">
        <v>72990000</v>
      </c>
      <c r="M40" s="149" t="str">
        <f>IFERROR(C40-[1]W4Q4FY26!C40,"OOS")</f>
        <v>OOS</v>
      </c>
      <c r="N40" s="147" t="e">
        <f t="shared" si="5"/>
        <v>#VALUE!</v>
      </c>
      <c r="O40" s="175">
        <f>IFERROR(D40-[1]W4Q4FY26!D40,"OOS")</f>
        <v>0</v>
      </c>
      <c r="P40" s="147" t="str">
        <f t="shared" si="1"/>
        <v/>
      </c>
      <c r="Q40" s="175" t="str">
        <f>IFERROR(E40-[1]W4Q4FY26!E40,"OOS")</f>
        <v>OOS</v>
      </c>
      <c r="R40" s="147" t="e">
        <f t="shared" si="2"/>
        <v>#VALUE!</v>
      </c>
      <c r="S40" s="175">
        <f>IFERROR(F40-[1]W4Q4FY26!F40,"OOS")</f>
        <v>0</v>
      </c>
      <c r="T40" s="147" t="str">
        <f t="shared" si="6"/>
        <v/>
      </c>
      <c r="U40" s="175">
        <f>IFERROR(G40-[1]W4Q4FY26!G40,"OOS")</f>
        <v>0</v>
      </c>
      <c r="V40" s="147" t="str">
        <f t="shared" si="7"/>
        <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8F98-E7E0-7A49-8A2E-51CB070B5258}">
  <dimension ref="A1:V151"/>
  <sheetViews>
    <sheetView topLeftCell="J1" workbookViewId="0">
      <selection activeCell="N21" sqref="N21"/>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0">
        <v>17590000</v>
      </c>
      <c r="D2" s="171">
        <v>17490000</v>
      </c>
      <c r="E2" s="172">
        <v>17290000</v>
      </c>
      <c r="F2" s="173">
        <v>17490000</v>
      </c>
      <c r="G2" s="174">
        <v>17290000</v>
      </c>
      <c r="M2" s="149">
        <f>IFERROR(C2-[1]W5Q4FY26!C2,"OOS")</f>
        <v>100000</v>
      </c>
      <c r="N2" s="147" t="str">
        <f t="shared" ref="N2:N16" si="0">IF(M2=0,"",$A2 &amp; IF(M2&gt;0," tăng "," giảm ") &amp; TEXT(ABS(M2)/1000,"0") &amp; "K = " &amp; TEXT(C2/1000,"#.##0") &amp; "K")</f>
        <v>iPhone 17e 256GB tăng 100K = 17590.0K</v>
      </c>
      <c r="O2" s="175">
        <f>IFERROR(D2-[1]W5Q4FY26!D2,"OOS")</f>
        <v>0</v>
      </c>
      <c r="P2" s="147" t="str">
        <f t="shared" ref="P2:P40" si="1">IF(O2=0,"",$A2 &amp; IF(O2&gt;0," tăng "," giảm ") &amp; TEXT(ABS(O2)/1000,"0") &amp; "K = " &amp; TEXT(D2/1000,"#.##0") &amp; "K")</f>
        <v/>
      </c>
      <c r="Q2" s="175">
        <f>IFERROR(E2-[1]W5Q4FY26!E2,"OOS")</f>
        <v>0</v>
      </c>
      <c r="R2" s="147" t="str">
        <f t="shared" ref="R2:R40" si="2">IF(Q2=0,"",$A2 &amp; IF(Q2&gt;0," tăng "," giảm ") &amp; TEXT(ABS(Q2)/1000,"0") &amp; "K = " &amp; TEXT(E2/1000,"#.##0") &amp; "K")</f>
        <v/>
      </c>
      <c r="S2" s="175">
        <f>IFERROR(F2-[1]W5Q4FY26!F2,"OOS")</f>
        <v>100000</v>
      </c>
      <c r="T2" s="147" t="str">
        <f t="shared" ref="T2:T16" si="3">IF(S2=0,"",$A2 &amp; IF(S2&gt;0," tăng "," giảm ") &amp; TEXT(ABS(S2)/1000,"0") &amp; "K = " &amp; TEXT(F2/1000,"#.##0") &amp; "K")</f>
        <v>iPhone 17e 256GB tăng 100K = 17490.0K</v>
      </c>
      <c r="U2" s="175">
        <f>IFERROR(G2-[1]W5Q4FY26!G2,"OOS")</f>
        <v>0</v>
      </c>
      <c r="V2" s="147" t="str">
        <f t="shared" ref="V2:V18" si="4">IF(U2=0,"",$A2 &amp; IF(U2&gt;0," tăng "," giảm ") &amp; TEXT(ABS(U2)/1000,"0") &amp; "K = " &amp; TEXT(G2/1000,"#.##0") &amp; "K")</f>
        <v/>
      </c>
    </row>
    <row r="3" spans="1:22" ht="16" customHeight="1" x14ac:dyDescent="0.2">
      <c r="A3" t="s">
        <v>129</v>
      </c>
      <c r="B3" s="169"/>
      <c r="C3" s="171">
        <v>23990000</v>
      </c>
      <c r="D3" s="171">
        <v>23990000</v>
      </c>
      <c r="E3" s="188">
        <v>23590000</v>
      </c>
      <c r="F3" s="196">
        <v>23990000</v>
      </c>
      <c r="G3" s="181">
        <v>23590000</v>
      </c>
      <c r="M3" s="149">
        <f>IFERROR(C3-[1]W5Q4FY26!C3,"OOS")</f>
        <v>0</v>
      </c>
      <c r="N3" s="147" t="str">
        <f t="shared" si="0"/>
        <v/>
      </c>
      <c r="O3" s="175">
        <f>IFERROR(D3-[1]W5Q4FY26!D3,"OOS")</f>
        <v>0</v>
      </c>
      <c r="P3" s="147" t="str">
        <f t="shared" si="1"/>
        <v/>
      </c>
      <c r="Q3" s="175">
        <f>IFERROR(E3-[1]W5Q4FY26!E3,"OOS")</f>
        <v>300000</v>
      </c>
      <c r="R3" s="147" t="str">
        <f t="shared" si="2"/>
        <v>iPhone 17  256GB tăng 300K = 23590.0K</v>
      </c>
      <c r="S3" s="175">
        <f>IFERROR(F3-[1]W5Q4FY26!F3,"OOS")</f>
        <v>-300000</v>
      </c>
      <c r="T3" s="147" t="str">
        <f t="shared" si="3"/>
        <v>iPhone 17  256GB giảm 300K = 23990.0K</v>
      </c>
      <c r="U3" s="175">
        <f>IFERROR(G3-[1]W5Q4FY26!G3,"OOS")</f>
        <v>-200000</v>
      </c>
      <c r="V3" s="147" t="str">
        <f t="shared" si="4"/>
        <v>iPhone 17  256GB giảm 200K = 23590.0K</v>
      </c>
    </row>
    <row r="4" spans="1:22" ht="16" customHeight="1" x14ac:dyDescent="0.2">
      <c r="A4" t="s">
        <v>130</v>
      </c>
      <c r="B4" s="169"/>
      <c r="C4" s="171">
        <v>22990000</v>
      </c>
      <c r="D4" s="171">
        <v>22990000</v>
      </c>
      <c r="E4" s="188">
        <v>22990000</v>
      </c>
      <c r="F4" s="178">
        <v>22990000</v>
      </c>
      <c r="G4" s="174">
        <v>22890000</v>
      </c>
      <c r="M4" s="149">
        <f>IFERROR(C4-[1]W5Q4FY26!C4,"OOS")</f>
        <v>0</v>
      </c>
      <c r="N4" s="147" t="str">
        <f t="shared" si="0"/>
        <v/>
      </c>
      <c r="O4" s="175">
        <f>IFERROR(D4-[1]W5Q4FY26!D4,"OOS")</f>
        <v>0</v>
      </c>
      <c r="P4" s="147" t="str">
        <f t="shared" si="1"/>
        <v/>
      </c>
      <c r="Q4" s="175">
        <f>IFERROR(E4-[1]W5Q4FY26!E4,"OOS")</f>
        <v>-200000</v>
      </c>
      <c r="R4" s="147" t="str">
        <f t="shared" si="2"/>
        <v>iPhone Air 256G giảm 200K = 22990.0K</v>
      </c>
      <c r="S4" s="175">
        <f>IFERROR(F4-[1]W5Q4FY26!F4,"OOS")</f>
        <v>0</v>
      </c>
      <c r="T4" s="147" t="str">
        <f t="shared" si="3"/>
        <v/>
      </c>
      <c r="U4" s="175">
        <f>IFERROR(G4-[1]W5Q4FY26!G4,"OOS")</f>
        <v>0</v>
      </c>
      <c r="V4" s="147" t="str">
        <f t="shared" si="4"/>
        <v/>
      </c>
    </row>
    <row r="5" spans="1:22" ht="16" customHeight="1" x14ac:dyDescent="0.2">
      <c r="A5" t="s">
        <v>131</v>
      </c>
      <c r="B5" s="169"/>
      <c r="C5" s="170">
        <v>31990000</v>
      </c>
      <c r="D5" s="170">
        <v>31990000</v>
      </c>
      <c r="E5" s="188">
        <v>30790000</v>
      </c>
      <c r="F5" s="179">
        <v>31990000</v>
      </c>
      <c r="G5" s="181">
        <v>31310000</v>
      </c>
      <c r="M5" s="149">
        <f>IFERROR(C5-[1]W5Q4FY26!C5,"OOS")</f>
        <v>-2000000</v>
      </c>
      <c r="N5" s="147" t="str">
        <f t="shared" si="0"/>
        <v>iPhone 17 Pro 256GB giảm 2000K = 31990.0K</v>
      </c>
      <c r="O5" s="175">
        <f>IFERROR(D5-[1]W5Q4FY26!D5,"OOS")</f>
        <v>-2000000</v>
      </c>
      <c r="P5" s="147" t="str">
        <f t="shared" si="1"/>
        <v>iPhone 17 Pro 256GB giảm 2000K = 31990.0K</v>
      </c>
      <c r="Q5" s="175">
        <f>IFERROR(E5-[1]W5Q4FY26!E5,"OOS")</f>
        <v>-1900000</v>
      </c>
      <c r="R5" s="147" t="str">
        <f t="shared" si="2"/>
        <v>iPhone 17 Pro 256GB giảm 1900K = 30790.0K</v>
      </c>
      <c r="S5" s="175">
        <f>IFERROR(F5-[1]W5Q4FY26!F5,"OOS")</f>
        <v>-1900000</v>
      </c>
      <c r="T5" s="147" t="str">
        <f t="shared" si="3"/>
        <v>iPhone 17 Pro 256GB giảm 1900K = 31990.0K</v>
      </c>
      <c r="U5" s="175">
        <f>IFERROR(G5-[1]W5Q4FY26!G5,"OOS")</f>
        <v>-1980000</v>
      </c>
      <c r="V5" s="147" t="str">
        <f t="shared" si="4"/>
        <v>iPhone 17 Pro 256GB giảm 1980K = 31310.0K</v>
      </c>
    </row>
    <row r="6" spans="1:22" ht="16" customHeight="1" x14ac:dyDescent="0.2">
      <c r="A6" t="s">
        <v>132</v>
      </c>
      <c r="B6" s="169"/>
      <c r="C6" s="170">
        <v>34990000</v>
      </c>
      <c r="D6" s="170">
        <v>34990000</v>
      </c>
      <c r="E6" s="180">
        <v>33890000</v>
      </c>
      <c r="F6" s="179">
        <v>34990000</v>
      </c>
      <c r="G6" s="181">
        <v>34290000</v>
      </c>
      <c r="M6" s="149">
        <f>IFERROR(C6-[1]W5Q4FY26!C6,"OOS")</f>
        <v>-1000000</v>
      </c>
      <c r="N6" s="147" t="str">
        <f t="shared" si="0"/>
        <v>iPhone 17 Pro Max 256GB giảm 1000K = 34990.0K</v>
      </c>
      <c r="O6" s="175">
        <f>IFERROR(D6-[1]W5Q4FY26!D6,"OOS")</f>
        <v>-1000000</v>
      </c>
      <c r="P6" s="147" t="str">
        <f t="shared" si="1"/>
        <v>iPhone 17 Pro Max 256GB giảm 1000K = 34990.0K</v>
      </c>
      <c r="Q6" s="175">
        <f>IFERROR(E6-[1]W5Q4FY26!E6,"OOS")</f>
        <v>-1600000</v>
      </c>
      <c r="R6" s="147" t="str">
        <f t="shared" si="2"/>
        <v>iPhone 17 Pro Max 256GB giảm 1600K = 33890.0K</v>
      </c>
      <c r="S6" s="175">
        <f>IFERROR(F6-[1]W5Q4FY26!F6,"OOS")</f>
        <v>-1000000</v>
      </c>
      <c r="T6" s="147" t="str">
        <f t="shared" si="3"/>
        <v>iPhone 17 Pro Max 256GB giảm 1000K = 34990.0K</v>
      </c>
      <c r="U6" s="175">
        <f>IFERROR(G6-[1]W5Q4FY26!G6,"OOS")</f>
        <v>-1200000</v>
      </c>
      <c r="V6" s="147" t="str">
        <f t="shared" si="4"/>
        <v>iPhone 17 Pro Max 256GB giảm 1200K = 34290.0K</v>
      </c>
    </row>
    <row r="7" spans="1:22" ht="16" customHeight="1" x14ac:dyDescent="0.2">
      <c r="A7" t="s">
        <v>133</v>
      </c>
      <c r="B7" s="169"/>
      <c r="C7" s="171" t="s">
        <v>31</v>
      </c>
      <c r="D7" s="182">
        <v>14990000</v>
      </c>
      <c r="E7" s="172">
        <v>13490000</v>
      </c>
      <c r="F7" s="197">
        <v>13690000</v>
      </c>
      <c r="G7" s="181" t="s">
        <v>31</v>
      </c>
      <c r="M7" s="149" t="str">
        <f>IFERROR(C7-[1]W5Q4FY26!C7,"OOS")</f>
        <v>OOS</v>
      </c>
      <c r="N7" s="147" t="e">
        <f t="shared" si="0"/>
        <v>#VALUE!</v>
      </c>
      <c r="O7" s="175">
        <f>IFERROR(D7-[1]W5Q4FY26!D7,"OOS")</f>
        <v>0</v>
      </c>
      <c r="P7" s="147" t="str">
        <f t="shared" si="1"/>
        <v/>
      </c>
      <c r="Q7" s="175">
        <f>IFERROR(E7-[1]W5Q4FY26!E7,"OOS")</f>
        <v>0</v>
      </c>
      <c r="R7" s="147" t="str">
        <f t="shared" si="2"/>
        <v/>
      </c>
      <c r="S7" s="175">
        <f>IFERROR(F7-[1]W5Q4FY26!F7,"OOS")</f>
        <v>0</v>
      </c>
      <c r="T7" s="147" t="str">
        <f t="shared" si="3"/>
        <v/>
      </c>
      <c r="U7" s="175" t="str">
        <f>IFERROR(G7-[1]W5Q4FY26!G7,"OOS")</f>
        <v>OOS</v>
      </c>
      <c r="V7" s="147" t="e">
        <f t="shared" si="4"/>
        <v>#VALUE!</v>
      </c>
    </row>
    <row r="8" spans="1:22" ht="16" customHeight="1" x14ac:dyDescent="0.2">
      <c r="A8" t="s">
        <v>246</v>
      </c>
      <c r="B8" s="184"/>
      <c r="C8" s="200">
        <v>20790000</v>
      </c>
      <c r="D8" s="185">
        <v>20990000</v>
      </c>
      <c r="E8" s="186">
        <v>20490000</v>
      </c>
      <c r="F8" s="179">
        <v>20790000</v>
      </c>
      <c r="G8" s="174">
        <v>20490000</v>
      </c>
      <c r="M8" s="149">
        <f>IFERROR(C8-[1]W5Q4FY26!C8,"OOS")</f>
        <v>-200000</v>
      </c>
      <c r="N8" s="147" t="str">
        <f t="shared" si="0"/>
        <v>iPhone 16 128GB giảm 200K = 20790.0K</v>
      </c>
      <c r="O8" s="175">
        <f>IFERROR(D8-[1]W5Q4FY26!D8,"OOS")</f>
        <v>0</v>
      </c>
      <c r="P8" s="147" t="str">
        <f t="shared" si="1"/>
        <v/>
      </c>
      <c r="Q8" s="175">
        <f>IFERROR(E8-[1]W5Q4FY26!E8,"OOS")</f>
        <v>0</v>
      </c>
      <c r="R8" s="147" t="str">
        <f t="shared" si="2"/>
        <v/>
      </c>
      <c r="S8" s="175">
        <f>IFERROR(F8-[1]W5Q4FY26!F8,"OOS")</f>
        <v>-200000</v>
      </c>
      <c r="T8" s="147" t="str">
        <f t="shared" si="3"/>
        <v>iPhone 16 128GB giảm 200K = 20790.0K</v>
      </c>
      <c r="U8" s="175">
        <f>IFERROR(G8-[1]W5Q4FY26!G8,"OOS")</f>
        <v>0</v>
      </c>
      <c r="V8" s="147" t="str">
        <f t="shared" si="4"/>
        <v/>
      </c>
    </row>
    <row r="9" spans="1:22" ht="16" customHeight="1" x14ac:dyDescent="0.2">
      <c r="A9" t="s">
        <v>135</v>
      </c>
      <c r="B9" s="39"/>
      <c r="C9" s="182">
        <v>24990000</v>
      </c>
      <c r="D9" s="187">
        <v>24990000</v>
      </c>
      <c r="E9" s="198">
        <v>24790000</v>
      </c>
      <c r="F9" s="178">
        <v>24690000</v>
      </c>
      <c r="G9" s="181">
        <v>24190000</v>
      </c>
      <c r="M9" s="149">
        <f>IFERROR(C9-[1]W5Q4FY26!C9,"OOS")</f>
        <v>0</v>
      </c>
      <c r="N9" s="147" t="str">
        <f t="shared" si="0"/>
        <v/>
      </c>
      <c r="O9" s="175">
        <f>IFERROR(D9-[1]W5Q4FY26!D9,"OOS")</f>
        <v>500000</v>
      </c>
      <c r="P9" s="147" t="str">
        <f t="shared" si="1"/>
        <v>iPhone 16  Plus 128GB tăng 500K = 24990.0K</v>
      </c>
      <c r="Q9" s="175">
        <f>IFERROR(E9-[1]W5Q4FY26!E9,"OOS")</f>
        <v>600000</v>
      </c>
      <c r="R9" s="147" t="str">
        <f t="shared" si="2"/>
        <v>iPhone 16  Plus 128GB tăng 600K = 24790.0K</v>
      </c>
      <c r="S9" s="175">
        <f>IFERROR(F9-[1]W5Q4FY26!F9,"OOS")</f>
        <v>0</v>
      </c>
      <c r="T9" s="147" t="str">
        <f t="shared" si="3"/>
        <v/>
      </c>
      <c r="U9" s="175">
        <f>IFERROR(G9-[1]W5Q4FY26!G9,"OOS")</f>
        <v>200000</v>
      </c>
      <c r="V9" s="147" t="str">
        <f t="shared" si="4"/>
        <v>iPhone 16  Plus 128GB tăng 200K = 24190.0K</v>
      </c>
    </row>
    <row r="10" spans="1:22" ht="16" customHeight="1" x14ac:dyDescent="0.2">
      <c r="A10" t="s">
        <v>102</v>
      </c>
      <c r="B10" s="39"/>
      <c r="C10" s="182">
        <v>17990000</v>
      </c>
      <c r="D10" s="182">
        <v>17990000</v>
      </c>
      <c r="E10" s="176">
        <v>17790000</v>
      </c>
      <c r="F10" s="178">
        <v>17990000</v>
      </c>
      <c r="G10" s="174">
        <v>17790000</v>
      </c>
      <c r="M10" s="149">
        <f>IFERROR(C10-[1]W5Q4FY26!C10,"OOS")</f>
        <v>0</v>
      </c>
      <c r="N10" s="147" t="str">
        <f t="shared" si="0"/>
        <v/>
      </c>
      <c r="O10" s="175">
        <f>IFERROR(D10-[1]W5Q4FY26!D10,"OOS")</f>
        <v>0</v>
      </c>
      <c r="P10" s="147" t="str">
        <f t="shared" si="1"/>
        <v/>
      </c>
      <c r="Q10" s="175">
        <f>IFERROR(E10-[1]W5Q4FY26!E10,"OOS")</f>
        <v>0</v>
      </c>
      <c r="R10" s="147" t="str">
        <f t="shared" si="2"/>
        <v/>
      </c>
      <c r="S10" s="175">
        <f>IFERROR(F10-[1]W5Q4FY26!F10,"OOS")</f>
        <v>0</v>
      </c>
      <c r="T10" s="147" t="str">
        <f t="shared" si="3"/>
        <v/>
      </c>
      <c r="U10" s="175">
        <f>IFERROR(G10-[1]W5Q4FY26!G10,"OOS")</f>
        <v>0</v>
      </c>
      <c r="V10" s="147" t="str">
        <f t="shared" si="4"/>
        <v/>
      </c>
    </row>
    <row r="11" spans="1:22" ht="16" customHeight="1" x14ac:dyDescent="0.2">
      <c r="A11" t="s">
        <v>103</v>
      </c>
      <c r="B11" s="39"/>
      <c r="C11" s="182">
        <v>19990000</v>
      </c>
      <c r="D11" s="182" t="s">
        <v>31</v>
      </c>
      <c r="E11" s="176" t="s">
        <v>31</v>
      </c>
      <c r="F11" s="174" t="s">
        <v>31</v>
      </c>
      <c r="G11" s="174" t="s">
        <v>31</v>
      </c>
      <c r="M11" s="149">
        <f>IFERROR(C11-[1]W5Q4FY26!C11,"OOS")</f>
        <v>0</v>
      </c>
      <c r="N11" s="147" t="str">
        <f t="shared" si="0"/>
        <v/>
      </c>
      <c r="O11" s="175" t="str">
        <f>IFERROR(D11-[1]W5Q4FY26!D11,"OOS")</f>
        <v>OOS</v>
      </c>
      <c r="P11" s="147" t="e">
        <f t="shared" si="1"/>
        <v>#VALUE!</v>
      </c>
      <c r="Q11" s="175" t="str">
        <f>IFERROR(E11-[1]W5Q4FY26!E11,"OOS")</f>
        <v>OOS</v>
      </c>
      <c r="R11" s="147" t="e">
        <f t="shared" si="2"/>
        <v>#VALUE!</v>
      </c>
      <c r="S11" s="175" t="str">
        <f>IFERROR(F11-[1]W5Q4FY26!F11,"OOS")</f>
        <v>OOS</v>
      </c>
      <c r="T11" s="147" t="e">
        <f t="shared" si="3"/>
        <v>#VALUE!</v>
      </c>
      <c r="U11" s="175" t="str">
        <f>IFERROR(G11-[1]W5Q4FY26!G11,"OOS")</f>
        <v>OOS</v>
      </c>
      <c r="V11" s="147" t="e">
        <f t="shared" si="4"/>
        <v>#VALUE!</v>
      </c>
    </row>
    <row r="12" spans="1:22" ht="16" customHeight="1" x14ac:dyDescent="0.2">
      <c r="A12" t="s">
        <v>40</v>
      </c>
      <c r="B12" s="39"/>
      <c r="C12" s="182" t="s">
        <v>31</v>
      </c>
      <c r="D12" s="187" t="s">
        <v>31</v>
      </c>
      <c r="E12" s="176" t="s">
        <v>31</v>
      </c>
      <c r="F12" s="179">
        <v>15290000</v>
      </c>
      <c r="G12" s="181" t="s">
        <v>31</v>
      </c>
      <c r="M12" s="149" t="str">
        <f>IFERROR(C12-[1]W5Q4FY26!C12,"OOS")</f>
        <v>OOS</v>
      </c>
      <c r="N12" s="147" t="e">
        <f t="shared" si="0"/>
        <v>#VALUE!</v>
      </c>
      <c r="O12" s="175" t="str">
        <f>IFERROR(D12-[1]W5Q4FY26!D12,"OOS")</f>
        <v>OOS</v>
      </c>
      <c r="P12" s="147" t="e">
        <f t="shared" si="1"/>
        <v>#VALUE!</v>
      </c>
      <c r="Q12" s="175" t="str">
        <f>IFERROR(E12-[1]W5Q4FY26!E12,"OOS")</f>
        <v>OOS</v>
      </c>
      <c r="R12" s="147" t="e">
        <f t="shared" si="2"/>
        <v>#VALUE!</v>
      </c>
      <c r="S12" s="175">
        <f>IFERROR(F12-[1]W5Q4FY26!F12,"OOS")</f>
        <v>-200000</v>
      </c>
      <c r="T12" s="147" t="str">
        <f t="shared" si="3"/>
        <v>iPhone 14 128GB giảm 200K = 15290.0K</v>
      </c>
      <c r="U12" s="175" t="str">
        <f>IFERROR(G12-[1]W5Q4FY26!G12,"OOS")</f>
        <v>OOS</v>
      </c>
      <c r="V12" s="147" t="e">
        <f t="shared" si="4"/>
        <v>#VALUE!</v>
      </c>
    </row>
    <row r="13" spans="1:22" ht="16" customHeight="1" x14ac:dyDescent="0.2">
      <c r="A13" t="s">
        <v>37</v>
      </c>
      <c r="B13" s="39"/>
      <c r="C13" s="182" t="s">
        <v>31</v>
      </c>
      <c r="D13" s="182">
        <v>11990000</v>
      </c>
      <c r="E13" s="186" t="s">
        <v>31</v>
      </c>
      <c r="F13" s="178">
        <v>13790000</v>
      </c>
      <c r="G13" s="181">
        <v>12990000</v>
      </c>
      <c r="M13" s="149" t="str">
        <f>IFERROR(C13-[1]W5Q4FY26!C13,"OOS")</f>
        <v>OOS</v>
      </c>
      <c r="N13" s="147" t="e">
        <f t="shared" si="0"/>
        <v>#VALUE!</v>
      </c>
      <c r="O13" s="175">
        <f>IFERROR(D13-[1]W5Q4FY26!D13,"OOS")</f>
        <v>0</v>
      </c>
      <c r="P13" s="147" t="str">
        <f t="shared" si="1"/>
        <v/>
      </c>
      <c r="Q13" s="175" t="str">
        <f>IFERROR(E13-[1]W5Q4FY26!E13,"OOS")</f>
        <v>OOS</v>
      </c>
      <c r="R13" s="147" t="e">
        <f t="shared" si="2"/>
        <v>#VALUE!</v>
      </c>
      <c r="S13" s="175">
        <f>IFERROR(F13-[1]W5Q4FY26!F13,"OOS")</f>
        <v>0</v>
      </c>
      <c r="T13" s="147" t="str">
        <f t="shared" si="3"/>
        <v/>
      </c>
      <c r="U13" s="175">
        <f>IFERROR(G13-[1]W5Q4FY26!G13,"OOS")</f>
        <v>1000000</v>
      </c>
      <c r="V13" s="147" t="str">
        <f t="shared" si="4"/>
        <v>iPhone 13  128GB tăng 1000K = 12990.0K</v>
      </c>
    </row>
    <row r="14" spans="1:22" ht="16" customHeight="1" x14ac:dyDescent="0.2">
      <c r="A14" t="s">
        <v>138</v>
      </c>
      <c r="B14" s="39"/>
      <c r="C14" s="187">
        <v>14190000</v>
      </c>
      <c r="D14" s="182">
        <v>14490000</v>
      </c>
      <c r="E14" s="198">
        <v>13890000</v>
      </c>
      <c r="F14" s="178">
        <v>14690000</v>
      </c>
      <c r="G14" s="174">
        <v>15990000</v>
      </c>
      <c r="M14" s="149">
        <f>IFERROR(C14-[1]W5Q4FY26!C14,"OOS")</f>
        <v>-300000</v>
      </c>
      <c r="N14" s="147" t="str">
        <f t="shared" si="0"/>
        <v>iPad Mini 7 128GB Wifi giảm 300K = 14190.0K</v>
      </c>
      <c r="O14" s="175">
        <f>IFERROR(D14-[1]W5Q4FY26!D14,"OOS")</f>
        <v>0</v>
      </c>
      <c r="P14" s="147" t="str">
        <f t="shared" si="1"/>
        <v/>
      </c>
      <c r="Q14" s="175">
        <f>IFERROR(E14-[1]W5Q4FY26!E14,"OOS")</f>
        <v>-100000</v>
      </c>
      <c r="R14" s="147" t="str">
        <f t="shared" si="2"/>
        <v>iPad Mini 7 128GB Wifi giảm 100K = 13890.0K</v>
      </c>
      <c r="S14" s="175">
        <f>IFERROR(F14-[1]W5Q4FY26!F14,"OOS")</f>
        <v>0</v>
      </c>
      <c r="T14" s="147" t="str">
        <f t="shared" si="3"/>
        <v/>
      </c>
      <c r="U14" s="175">
        <f>IFERROR(G14-[1]W5Q4FY26!G14,"OOS")</f>
        <v>0</v>
      </c>
      <c r="V14" s="147" t="str">
        <f t="shared" si="4"/>
        <v/>
      </c>
    </row>
    <row r="15" spans="1:22" ht="16" customHeight="1" x14ac:dyDescent="0.2">
      <c r="A15" t="s">
        <v>139</v>
      </c>
      <c r="B15" s="39"/>
      <c r="C15" s="182">
        <v>11990000</v>
      </c>
      <c r="D15" s="182">
        <v>11990000</v>
      </c>
      <c r="E15" s="188">
        <v>11590000</v>
      </c>
      <c r="F15" s="178">
        <v>11990000</v>
      </c>
      <c r="G15" s="181">
        <v>11890000</v>
      </c>
      <c r="M15" s="149">
        <f>IFERROR(C15-[1]W5Q4FY26!C15,"OOS")</f>
        <v>0</v>
      </c>
      <c r="N15" s="147" t="str">
        <f t="shared" si="0"/>
        <v/>
      </c>
      <c r="O15" s="175">
        <f>IFERROR(D15-[1]W5Q4FY26!D15,"OOS")</f>
        <v>0</v>
      </c>
      <c r="P15" s="147" t="str">
        <f t="shared" si="1"/>
        <v/>
      </c>
      <c r="Q15" s="175">
        <f>IFERROR(E15-[1]W5Q4FY26!E15,"OOS")</f>
        <v>-200000</v>
      </c>
      <c r="R15" s="147" t="str">
        <f t="shared" si="2"/>
        <v>iPad Gen 11th  128GB Wifi giảm 200K = 11590.0K</v>
      </c>
      <c r="S15" s="175">
        <f>IFERROR(F15-[1]W5Q4FY26!F15,"OOS")</f>
        <v>0</v>
      </c>
      <c r="T15" s="147" t="str">
        <f t="shared" si="3"/>
        <v/>
      </c>
      <c r="U15" s="175">
        <f>IFERROR(G15-[1]W5Q4FY26!G15,"OOS")</f>
        <v>-100000</v>
      </c>
      <c r="V15" s="147" t="str">
        <f t="shared" si="4"/>
        <v>iPad Gen 11th  128GB Wifi giảm 100K = 11890.0K</v>
      </c>
    </row>
    <row r="16" spans="1:22" ht="16" customHeight="1" x14ac:dyDescent="0.2">
      <c r="A16" t="s">
        <v>142</v>
      </c>
      <c r="B16" s="39"/>
      <c r="C16" s="182" t="s">
        <v>31</v>
      </c>
      <c r="D16" s="187" t="s">
        <v>31</v>
      </c>
      <c r="E16" s="176" t="s">
        <v>31</v>
      </c>
      <c r="F16" s="178">
        <v>17990000</v>
      </c>
      <c r="G16" s="174" t="s">
        <v>31</v>
      </c>
      <c r="M16" s="149" t="str">
        <f>IFERROR(C16-[1]W5Q4FY26!C16,"OOS")</f>
        <v>OOS</v>
      </c>
      <c r="N16" s="147" t="e">
        <f t="shared" si="0"/>
        <v>#VALUE!</v>
      </c>
      <c r="O16" s="175" t="str">
        <f>IFERROR(D16-[1]W5Q4FY26!D16,"OOS")</f>
        <v>OOS</v>
      </c>
      <c r="P16" s="147" t="e">
        <f t="shared" si="1"/>
        <v>#VALUE!</v>
      </c>
      <c r="Q16" s="175" t="str">
        <f>IFERROR(E16-[1]W5Q4FY26!E16,"OOS")</f>
        <v>OOS</v>
      </c>
      <c r="R16" s="147" t="e">
        <f t="shared" si="2"/>
        <v>#VALUE!</v>
      </c>
      <c r="S16" s="175">
        <f>IFERROR(F16-[1]W5Q4FY26!F16,"OOS")</f>
        <v>0</v>
      </c>
      <c r="T16" s="147" t="str">
        <f t="shared" si="3"/>
        <v/>
      </c>
      <c r="U16" s="175" t="str">
        <f>IFERROR(G16-[1]W5Q4FY26!G16,"OOS")</f>
        <v>OOS</v>
      </c>
      <c r="V16" s="147" t="e">
        <f t="shared" si="4"/>
        <v>#VALUE!</v>
      </c>
    </row>
    <row r="17" spans="1:22" ht="16" customHeight="1" x14ac:dyDescent="0.2">
      <c r="A17" t="s">
        <v>262</v>
      </c>
      <c r="B17" s="39"/>
      <c r="C17" s="187">
        <v>19090000</v>
      </c>
      <c r="D17" s="182">
        <v>19490000</v>
      </c>
      <c r="E17" s="188">
        <v>17990000</v>
      </c>
      <c r="F17" s="174">
        <v>19490000</v>
      </c>
      <c r="G17" s="181">
        <v>18490000</v>
      </c>
      <c r="M17" s="149">
        <f>IFERROR(C17-[1]W5Q4FY26!C17,"OOS")</f>
        <v>-400000</v>
      </c>
      <c r="N17" s="147"/>
      <c r="O17" s="175">
        <f>IFERROR(D17-[1]W5Q4FY26!D17,"OOS")</f>
        <v>0</v>
      </c>
      <c r="P17" s="147" t="str">
        <f t="shared" si="1"/>
        <v/>
      </c>
      <c r="Q17" s="175">
        <f>IFERROR(E17-[1]W5Q4FY26!E17,"OOS")</f>
        <v>-300000</v>
      </c>
      <c r="R17" s="147" t="str">
        <f t="shared" si="2"/>
        <v>iPad Air M4  11" 128 GB Wifi giảm 300K = 17990.0K</v>
      </c>
      <c r="S17" s="175">
        <f>IFERROR(F17-[1]W5Q4FY26!F17,"OOS")</f>
        <v>0</v>
      </c>
      <c r="T17" s="147"/>
      <c r="U17" s="175">
        <f>IFERROR(G17-[1]W5Q4FY26!G17,"OOS")</f>
        <v>-500000</v>
      </c>
      <c r="V17" s="147" t="str">
        <f t="shared" si="4"/>
        <v>iPad Air M4  11" 128 GB Wifi giảm 500K = 18490.0K</v>
      </c>
    </row>
    <row r="18" spans="1:22" ht="16" customHeight="1" x14ac:dyDescent="0.2">
      <c r="A18" t="s">
        <v>144</v>
      </c>
      <c r="B18" s="39"/>
      <c r="C18" s="182" t="s">
        <v>31</v>
      </c>
      <c r="D18" s="187">
        <v>21990000</v>
      </c>
      <c r="E18" s="176" t="s">
        <v>31</v>
      </c>
      <c r="F18" s="179" t="s">
        <v>31</v>
      </c>
      <c r="G18" s="174" t="s">
        <v>31</v>
      </c>
      <c r="M18" s="149" t="str">
        <f>IFERROR(C18-[1]W5Q4FY26!C18,"OOS")</f>
        <v>OOS</v>
      </c>
      <c r="N18" s="147" t="e">
        <f>IF(M18=0,"",$A18 &amp; IF(M18&gt;0," tăng "," giảm ") &amp; TEXT(ABS(M18)/1000,"0") &amp; "K = " &amp; TEXT(C18/1000,"#.##0") &amp; "K")</f>
        <v>#VALUE!</v>
      </c>
      <c r="O18" s="175">
        <f>IFERROR(D18-[1]W5Q4FY26!D18,"OOS")</f>
        <v>900000</v>
      </c>
      <c r="P18" s="147" t="str">
        <f t="shared" si="1"/>
        <v>iPad Air M3  13" 128 GB Wifi tăng 900K = 21990.0K</v>
      </c>
      <c r="Q18" s="175" t="str">
        <f>IFERROR(E18-[1]W5Q4FY26!E18,"OOS")</f>
        <v>OOS</v>
      </c>
      <c r="R18" s="147" t="e">
        <f t="shared" si="2"/>
        <v>#VALUE!</v>
      </c>
      <c r="S18" s="175" t="str">
        <f>IFERROR(F18-[1]W5Q4FY26!F18,"OOS")</f>
        <v>OOS</v>
      </c>
      <c r="T18" s="147" t="e">
        <f>IF(S18=0,"",$A18 &amp; IF(S18&gt;0," tăng "," giảm ") &amp; TEXT(ABS(S18)/1000,"0") &amp; "K = " &amp; TEXT(F18/1000,"#.##0") &amp; "K")</f>
        <v>#VALUE!</v>
      </c>
      <c r="U18" s="175" t="str">
        <f>IFERROR(G18-[1]W5Q4FY26!G18,"OOS")</f>
        <v>OOS</v>
      </c>
      <c r="V18" s="147" t="e">
        <f t="shared" si="4"/>
        <v>#VALUE!</v>
      </c>
    </row>
    <row r="19" spans="1:22" ht="16" customHeight="1" x14ac:dyDescent="0.2">
      <c r="A19" t="s">
        <v>263</v>
      </c>
      <c r="B19" s="39"/>
      <c r="C19" s="187">
        <v>24590000</v>
      </c>
      <c r="D19" s="182">
        <v>24990000</v>
      </c>
      <c r="E19" s="205">
        <v>23990000</v>
      </c>
      <c r="F19" s="187">
        <v>24990000</v>
      </c>
      <c r="G19" s="174">
        <v>24490000</v>
      </c>
      <c r="M19" s="149">
        <f>IFERROR(C19-[1]W5Q4FY26!C19,"OOS")</f>
        <v>-400000</v>
      </c>
      <c r="N19" s="147"/>
      <c r="O19" s="175">
        <f>IFERROR(D19-[1]W5Q4FY26!D19,"OOS")</f>
        <v>0</v>
      </c>
      <c r="P19" s="147" t="str">
        <f t="shared" si="1"/>
        <v/>
      </c>
      <c r="Q19" s="175">
        <f>IFERROR(E19-[1]W5Q4FY26!E19,"OOS")</f>
        <v>200000</v>
      </c>
      <c r="R19" s="147" t="str">
        <f t="shared" si="2"/>
        <v>iPad Air M4  13" 128 GB Wifi tăng 200K = 23990.0K</v>
      </c>
      <c r="S19" s="175">
        <f>IFERROR(F19-[1]W5Q4FY26!F19,"OOS")</f>
        <v>-200000</v>
      </c>
      <c r="T19" s="147"/>
      <c r="U19" s="175">
        <f>IFERROR(G19-[1]W5Q4FY26!G19,"OOS")</f>
        <v>0</v>
      </c>
      <c r="V19" s="147"/>
    </row>
    <row r="20" spans="1:22" ht="16" customHeight="1" x14ac:dyDescent="0.2">
      <c r="A20" t="s">
        <v>151</v>
      </c>
      <c r="B20" s="39"/>
      <c r="C20" s="187">
        <v>33990000</v>
      </c>
      <c r="D20" s="187">
        <v>33990000</v>
      </c>
      <c r="E20" s="186">
        <v>32490000</v>
      </c>
      <c r="F20" s="179">
        <v>33990000</v>
      </c>
      <c r="G20" s="174">
        <v>32990000</v>
      </c>
      <c r="M20" s="149">
        <f>IFERROR(C20-[1]W5Q4FY26!C20,"OOS")</f>
        <v>-600000</v>
      </c>
      <c r="N20" s="147" t="str">
        <f t="shared" ref="N20:N40" si="5">IF(M20=0,"",$A20 &amp; IF(M20&gt;0," tăng "," giảm ") &amp; TEXT(ABS(M20)/1000,"0") &amp; "K = " &amp; TEXT(C20/1000,"#.##0") &amp; "K")</f>
        <v>iPad Pro M5 11” 256GB Wifi giảm 600K = 33990.0K</v>
      </c>
      <c r="O20" s="175">
        <f>IFERROR(D20-[1]W5Q4FY26!D20,"OOS")</f>
        <v>1000000</v>
      </c>
      <c r="P20" s="147" t="str">
        <f t="shared" si="1"/>
        <v>iPad Pro M5 11” 256GB Wifi tăng 1000K = 33990.0K</v>
      </c>
      <c r="Q20" s="175">
        <f>IFERROR(E20-[1]W5Q4FY26!E20,"OOS")</f>
        <v>0</v>
      </c>
      <c r="R20" s="147" t="str">
        <f t="shared" si="2"/>
        <v/>
      </c>
      <c r="S20" s="175">
        <f>IFERROR(F20-[1]W5Q4FY26!F20,"OOS")</f>
        <v>-500000</v>
      </c>
      <c r="T20" s="147" t="str">
        <f t="shared" ref="T20:T40" si="6">IF(S20=0,"",$A20 &amp; IF(S20&gt;0," tăng "," giảm ") &amp; TEXT(ABS(S20)/1000,"0") &amp; "K = " &amp; TEXT(F20/1000,"#.##0") &amp; "K")</f>
        <v>iPad Pro M5 11” 256GB Wifi giảm 500K = 33990.0K</v>
      </c>
      <c r="U20" s="175">
        <f>IFERROR(G20-[1]W5Q4FY26!G20,"OOS")</f>
        <v>0</v>
      </c>
      <c r="V20" s="147" t="str">
        <f t="shared" ref="V20:V41" si="7">IF(U20=0,"",$A20 &amp; IF(U20&gt;0," tăng "," giảm ") &amp; TEXT(ABS(U20)/1000,"0") &amp; "K = " &amp; TEXT(G20/1000,"#.##0") &amp; "K")</f>
        <v/>
      </c>
    </row>
    <row r="21" spans="1:22" ht="16" customHeight="1" x14ac:dyDescent="0.2">
      <c r="A21" t="s">
        <v>152</v>
      </c>
      <c r="B21" s="39"/>
      <c r="C21" s="187">
        <v>43290000</v>
      </c>
      <c r="D21" s="198">
        <v>43790000</v>
      </c>
      <c r="E21" s="186">
        <v>42990000</v>
      </c>
      <c r="F21" s="178">
        <v>43790000</v>
      </c>
      <c r="G21" s="174">
        <v>44590000</v>
      </c>
      <c r="M21" s="149">
        <f>IFERROR(C21-[1]W5Q4FY26!C21,"OOS")</f>
        <v>-500000</v>
      </c>
      <c r="N21" s="147" t="str">
        <f t="shared" si="5"/>
        <v>iPad Pro M5 13” 256GB Wifi giảm 500K = 43290.0K</v>
      </c>
      <c r="O21" s="175">
        <f>IFERROR(D21-[1]W5Q4FY26!D21,"OOS")</f>
        <v>2800000</v>
      </c>
      <c r="P21" s="147" t="str">
        <f t="shared" si="1"/>
        <v>iPad Pro M5 13” 256GB Wifi tăng 2800K = 43790.0K</v>
      </c>
      <c r="Q21" s="175">
        <f>IFERROR(E21-[1]W5Q4FY26!E21,"OOS")</f>
        <v>0</v>
      </c>
      <c r="R21" s="147" t="str">
        <f t="shared" si="2"/>
        <v/>
      </c>
      <c r="S21" s="175">
        <f>IFERROR(F21-[1]W5Q4FY26!F21,"OOS")</f>
        <v>0</v>
      </c>
      <c r="T21" s="147" t="str">
        <f t="shared" si="6"/>
        <v/>
      </c>
      <c r="U21" s="175">
        <f>IFERROR(G21-[1]W5Q4FY26!G21,"OOS")</f>
        <v>0</v>
      </c>
      <c r="V21" s="147" t="str">
        <f t="shared" si="7"/>
        <v/>
      </c>
    </row>
    <row r="22" spans="1:22" ht="16" customHeight="1" x14ac:dyDescent="0.2">
      <c r="A22" t="s">
        <v>153</v>
      </c>
      <c r="B22" s="39"/>
      <c r="C22" s="187">
        <v>6590000</v>
      </c>
      <c r="D22" s="187">
        <v>6790000</v>
      </c>
      <c r="E22" s="198">
        <v>6090000</v>
      </c>
      <c r="F22" s="179">
        <v>6590000</v>
      </c>
      <c r="G22" s="181">
        <v>6690000</v>
      </c>
      <c r="M22" s="149">
        <f>IFERROR(C22-[1]W5Q4FY26!C22,"OOS")</f>
        <v>300000</v>
      </c>
      <c r="N22" s="147" t="str">
        <f t="shared" si="5"/>
        <v>AW SE 3 (40mm GPS) tăng 300K = 6590.0K</v>
      </c>
      <c r="O22" s="175">
        <f>IFERROR(D22-[1]W5Q4FY26!D22,"OOS")</f>
        <v>300000</v>
      </c>
      <c r="P22" s="147" t="str">
        <f t="shared" si="1"/>
        <v>AW SE 3 (40mm GPS) tăng 300K = 6790.0K</v>
      </c>
      <c r="Q22" s="175">
        <f>IFERROR(E22-[1]W5Q4FY26!E22,"OOS")</f>
        <v>-100000</v>
      </c>
      <c r="R22" s="147" t="str">
        <f t="shared" si="2"/>
        <v>AW SE 3 (40mm GPS) giảm 100K = 6090.0K</v>
      </c>
      <c r="S22" s="175">
        <f>IFERROR(F22-[1]W5Q4FY26!F22,"OOS")</f>
        <v>300000</v>
      </c>
      <c r="T22" s="147" t="str">
        <f t="shared" si="6"/>
        <v>AW SE 3 (40mm GPS) tăng 300K = 6590.0K</v>
      </c>
      <c r="U22" s="175">
        <f>IFERROR(G22-[1]W5Q4FY26!G22,"OOS")</f>
        <v>400000</v>
      </c>
      <c r="V22" s="147" t="str">
        <f t="shared" si="7"/>
        <v>AW SE 3 (40mm GPS) tăng 400K = 6690.0K</v>
      </c>
    </row>
    <row r="23" spans="1:22" ht="16" customHeight="1" x14ac:dyDescent="0.2">
      <c r="A23" t="s">
        <v>154</v>
      </c>
      <c r="B23" s="39"/>
      <c r="C23" s="187">
        <v>8090000</v>
      </c>
      <c r="D23" s="187">
        <v>8290000</v>
      </c>
      <c r="E23" s="176">
        <v>7790000</v>
      </c>
      <c r="F23" s="178">
        <v>7990000</v>
      </c>
      <c r="G23" s="174">
        <v>7690000</v>
      </c>
      <c r="M23" s="149">
        <f>IFERROR(C23-[1]W5Q4FY26!C23,"OOS")</f>
        <v>200000</v>
      </c>
      <c r="N23" s="147" t="str">
        <f t="shared" si="5"/>
        <v>AW SE 3 (40mm LTE) tăng 200K = 8090.0K</v>
      </c>
      <c r="O23" s="175">
        <f>IFERROR(D23-[1]W5Q4FY26!D23,"OOS")</f>
        <v>300000</v>
      </c>
      <c r="P23" s="147" t="str">
        <f t="shared" si="1"/>
        <v>AW SE 3 (40mm LTE) tăng 300K = 8290.0K</v>
      </c>
      <c r="Q23" s="175">
        <f>IFERROR(E23-[1]W5Q4FY26!E23,"OOS")</f>
        <v>0</v>
      </c>
      <c r="R23" s="147" t="str">
        <f t="shared" si="2"/>
        <v/>
      </c>
      <c r="S23" s="175">
        <f>IFERROR(F23-[1]W5Q4FY26!F23,"OOS")</f>
        <v>0</v>
      </c>
      <c r="T23" s="147" t="str">
        <f t="shared" si="6"/>
        <v/>
      </c>
      <c r="U23" s="175">
        <f>IFERROR(G23-[1]W5Q4FY26!G23,"OOS")</f>
        <v>0</v>
      </c>
      <c r="V23" s="147" t="str">
        <f t="shared" si="7"/>
        <v/>
      </c>
    </row>
    <row r="24" spans="1:22" ht="16" customHeight="1" x14ac:dyDescent="0.2">
      <c r="A24" t="s">
        <v>155</v>
      </c>
      <c r="B24" s="39"/>
      <c r="C24" s="187">
        <v>7390000</v>
      </c>
      <c r="D24" s="187">
        <v>7690000</v>
      </c>
      <c r="E24" s="186">
        <v>6990000</v>
      </c>
      <c r="F24" s="179">
        <v>7390000</v>
      </c>
      <c r="G24" s="199">
        <v>7490000</v>
      </c>
      <c r="M24" s="149">
        <f>IFERROR(C24-[1]W5Q4FY26!C24,"OOS")</f>
        <v>200000</v>
      </c>
      <c r="N24" s="147" t="str">
        <f t="shared" si="5"/>
        <v>AW SE 3 (44mm GPS) tăng 200K = 7390.0K</v>
      </c>
      <c r="O24" s="175">
        <f>IFERROR(D24-[1]W5Q4FY26!D24,"OOS")</f>
        <v>400000</v>
      </c>
      <c r="P24" s="147" t="str">
        <f t="shared" si="1"/>
        <v>AW SE 3 (44mm GPS) tăng 400K = 7690.0K</v>
      </c>
      <c r="Q24" s="175">
        <f>IFERROR(E24-[1]W5Q4FY26!E24,"OOS")</f>
        <v>0</v>
      </c>
      <c r="R24" s="147" t="str">
        <f t="shared" si="2"/>
        <v/>
      </c>
      <c r="S24" s="175">
        <f>IFERROR(F24-[1]W5Q4FY26!F24,"OOS")</f>
        <v>200000</v>
      </c>
      <c r="T24" s="147" t="str">
        <f t="shared" si="6"/>
        <v>AW SE 3 (44mm GPS) tăng 200K = 7390.0K</v>
      </c>
      <c r="U24" s="175">
        <f>IFERROR(G24-[1]W5Q4FY26!G24,"OOS")</f>
        <v>500000</v>
      </c>
      <c r="V24" s="147" t="str">
        <f t="shared" si="7"/>
        <v>AW SE 3 (44mm GPS) tăng 500K = 7490.0K</v>
      </c>
    </row>
    <row r="25" spans="1:22" ht="16" customHeight="1" x14ac:dyDescent="0.2">
      <c r="A25" t="s">
        <v>156</v>
      </c>
      <c r="B25" s="39"/>
      <c r="C25" s="187">
        <v>8990000</v>
      </c>
      <c r="D25" s="187">
        <v>9190000</v>
      </c>
      <c r="E25" s="186">
        <v>8590000</v>
      </c>
      <c r="F25" s="178">
        <v>8490000</v>
      </c>
      <c r="G25" s="174">
        <v>8490000</v>
      </c>
      <c r="M25" s="149">
        <f>IFERROR(C25-[1]W5Q4FY26!C25,"OOS")</f>
        <v>200000</v>
      </c>
      <c r="N25" s="147" t="str">
        <f t="shared" si="5"/>
        <v>AW SE 3 (44mm LTE) tăng 200K = 8990.0K</v>
      </c>
      <c r="O25" s="175">
        <f>IFERROR(D25-[1]W5Q4FY26!D25,"OOS")</f>
        <v>400000</v>
      </c>
      <c r="P25" s="147" t="str">
        <f t="shared" si="1"/>
        <v>AW SE 3 (44mm LTE) tăng 400K = 9190.0K</v>
      </c>
      <c r="Q25" s="175">
        <f>IFERROR(E25-[1]W5Q4FY26!E25,"OOS")</f>
        <v>0</v>
      </c>
      <c r="R25" s="147" t="str">
        <f t="shared" si="2"/>
        <v/>
      </c>
      <c r="S25" s="175">
        <f>IFERROR(F25-[1]W5Q4FY26!F25,"OOS")</f>
        <v>0</v>
      </c>
      <c r="T25" s="147" t="str">
        <f t="shared" si="6"/>
        <v/>
      </c>
      <c r="U25" s="175">
        <f>IFERROR(G25-[1]W5Q4FY26!G25,"OOS")</f>
        <v>0</v>
      </c>
      <c r="V25" s="147" t="str">
        <f t="shared" si="7"/>
        <v/>
      </c>
    </row>
    <row r="26" spans="1:22" ht="16" customHeight="1" x14ac:dyDescent="0.2">
      <c r="A26" t="s">
        <v>157</v>
      </c>
      <c r="B26" s="39"/>
      <c r="C26" s="187">
        <v>10890000</v>
      </c>
      <c r="D26" s="187">
        <v>11190000</v>
      </c>
      <c r="E26" s="198">
        <v>8690000</v>
      </c>
      <c r="F26" s="179">
        <v>10890000</v>
      </c>
      <c r="G26" s="181">
        <v>10990000</v>
      </c>
      <c r="M26" s="149">
        <f>IFERROR(C26-[1]W5Q4FY26!C26,"OOS")</f>
        <v>1700000</v>
      </c>
      <c r="N26" s="147" t="str">
        <f t="shared" si="5"/>
        <v>AW S11 (42mm GPS) tăng 1700K = 10890.0K</v>
      </c>
      <c r="O26" s="175">
        <f>IFERROR(D26-[1]W5Q4FY26!D26,"OOS")</f>
        <v>2000000</v>
      </c>
      <c r="P26" s="147" t="str">
        <f t="shared" si="1"/>
        <v>AW S11 (42mm GPS) tăng 2000K = 11190.0K</v>
      </c>
      <c r="Q26" s="175">
        <f>IFERROR(E26-[1]W5Q4FY26!E26,"OOS")</f>
        <v>-300000</v>
      </c>
      <c r="R26" s="147" t="str">
        <f t="shared" si="2"/>
        <v>AW S11 (42mm GPS) giảm 300K = 8690.0K</v>
      </c>
      <c r="S26" s="175">
        <f>IFERROR(F26-[1]W5Q4FY26!F26,"OOS")</f>
        <v>1700000</v>
      </c>
      <c r="T26" s="147" t="str">
        <f t="shared" si="6"/>
        <v>AW S11 (42mm GPS) tăng 1700K = 10890.0K</v>
      </c>
      <c r="U26" s="175">
        <f>IFERROR(G26-[1]W5Q4FY26!G26,"OOS")</f>
        <v>2100000</v>
      </c>
      <c r="V26" s="147" t="str">
        <f t="shared" si="7"/>
        <v>AW S11 (42mm GPS) tăng 2100K = 10990.0K</v>
      </c>
    </row>
    <row r="27" spans="1:22" ht="16" customHeight="1" x14ac:dyDescent="0.2">
      <c r="A27" t="s">
        <v>158</v>
      </c>
      <c r="B27" s="39"/>
      <c r="C27" s="187">
        <v>13690000</v>
      </c>
      <c r="D27" s="187">
        <v>14090000</v>
      </c>
      <c r="E27" s="186">
        <v>11990000</v>
      </c>
      <c r="F27" s="179">
        <v>13490000</v>
      </c>
      <c r="G27" s="181">
        <v>13990000</v>
      </c>
      <c r="M27" s="149">
        <f>IFERROR(C27-[1]W5Q4FY26!C27,"OOS")</f>
        <v>1700000</v>
      </c>
      <c r="N27" s="147" t="str">
        <f t="shared" si="5"/>
        <v>AW S11 (42mm CEL) tăng 1700K = 13690.0K</v>
      </c>
      <c r="O27" s="175">
        <f>IFERROR(D27-[1]W5Q4FY26!D27,"OOS")</f>
        <v>2000000</v>
      </c>
      <c r="P27" s="147" t="str">
        <f t="shared" si="1"/>
        <v>AW S11 (42mm CEL) tăng 2000K = 14090.0K</v>
      </c>
      <c r="Q27" s="175">
        <f>IFERROR(E27-[1]W5Q4FY26!E27,"OOS")</f>
        <v>0</v>
      </c>
      <c r="R27" s="147" t="str">
        <f t="shared" si="2"/>
        <v/>
      </c>
      <c r="S27" s="175">
        <f>IFERROR(F27-[1]W5Q4FY26!F27,"OOS")</f>
        <v>1500000</v>
      </c>
      <c r="T27" s="147" t="str">
        <f t="shared" si="6"/>
        <v>AW S11 (42mm CEL) tăng 1500K = 13490.0K</v>
      </c>
      <c r="U27" s="175">
        <f>IFERROR(G27-[1]W5Q4FY26!G27,"OOS")</f>
        <v>2000000</v>
      </c>
      <c r="V27" s="147" t="str">
        <f t="shared" si="7"/>
        <v>AW S11 (42mm CEL) tăng 2000K = 13990.0K</v>
      </c>
    </row>
    <row r="28" spans="1:22" ht="16" customHeight="1" x14ac:dyDescent="0.2">
      <c r="A28" t="s">
        <v>159</v>
      </c>
      <c r="B28" s="39"/>
      <c r="C28" s="187">
        <v>11690000</v>
      </c>
      <c r="D28" s="187">
        <v>11990000</v>
      </c>
      <c r="E28" s="186">
        <v>9690000</v>
      </c>
      <c r="F28" s="179">
        <v>11690000</v>
      </c>
      <c r="G28" s="181">
        <v>11890000</v>
      </c>
      <c r="M28" s="149">
        <f>IFERROR(C28-[1]W5Q4FY26!C28,"OOS")</f>
        <v>1700000</v>
      </c>
      <c r="N28" s="147" t="str">
        <f t="shared" si="5"/>
        <v>AW S11 (46mm GPS) tăng 1700K = 11690.0K</v>
      </c>
      <c r="O28" s="175">
        <f>IFERROR(D28-[1]W5Q4FY26!D28,"OOS")</f>
        <v>2000000</v>
      </c>
      <c r="P28" s="147" t="str">
        <f t="shared" si="1"/>
        <v>AW S11 (46mm GPS) tăng 2000K = 11990.0K</v>
      </c>
      <c r="Q28" s="175">
        <f>IFERROR(E28-[1]W5Q4FY26!E28,"OOS")</f>
        <v>0</v>
      </c>
      <c r="R28" s="147" t="str">
        <f t="shared" si="2"/>
        <v/>
      </c>
      <c r="S28" s="175">
        <f>IFERROR(F28-[1]W5Q4FY26!F28,"OOS")</f>
        <v>1700000</v>
      </c>
      <c r="T28" s="147" t="str">
        <f t="shared" si="6"/>
        <v>AW S11 (46mm GPS) tăng 1700K = 11690.0K</v>
      </c>
      <c r="U28" s="175">
        <f>IFERROR(G28-[1]W5Q4FY26!G28,"OOS")</f>
        <v>1900000</v>
      </c>
      <c r="V28" s="147" t="str">
        <f t="shared" si="7"/>
        <v>AW S11 (46mm GPS) tăng 1900K = 11890.0K</v>
      </c>
    </row>
    <row r="29" spans="1:22" ht="16" customHeight="1" x14ac:dyDescent="0.2">
      <c r="A29" t="s">
        <v>160</v>
      </c>
      <c r="B29" s="39"/>
      <c r="C29" s="187">
        <v>14590000</v>
      </c>
      <c r="D29" s="187">
        <v>14990000</v>
      </c>
      <c r="E29" s="198">
        <v>15390000</v>
      </c>
      <c r="F29" s="179">
        <v>14890000</v>
      </c>
      <c r="G29" s="181">
        <v>14990000</v>
      </c>
      <c r="M29" s="149">
        <f>IFERROR(C29-[1]W5Q4FY26!C29,"OOS")</f>
        <v>1700000</v>
      </c>
      <c r="N29" s="147" t="str">
        <f t="shared" si="5"/>
        <v>AW S11 (46mm CEL) tăng 1700K = 14590.0K</v>
      </c>
      <c r="O29" s="175">
        <f>IFERROR(D29-[1]W5Q4FY26!D29,"OOS")</f>
        <v>2100000</v>
      </c>
      <c r="P29" s="147" t="str">
        <f t="shared" si="1"/>
        <v>AW S11 (46mm CEL) tăng 2100K = 14990.0K</v>
      </c>
      <c r="Q29" s="175">
        <f>IFERROR(E29-[1]W5Q4FY26!E29,"OOS")</f>
        <v>2900000</v>
      </c>
      <c r="R29" s="147" t="str">
        <f t="shared" si="2"/>
        <v>AW S11 (46mm CEL) tăng 2900K = 15390.0K</v>
      </c>
      <c r="S29" s="175">
        <f>IFERROR(F29-[1]W5Q4FY26!F29,"OOS")</f>
        <v>1900000</v>
      </c>
      <c r="T29" s="147" t="str">
        <f t="shared" si="6"/>
        <v>AW S11 (46mm CEL) tăng 1900K = 14890.0K</v>
      </c>
      <c r="U29" s="175">
        <f>IFERROR(G29-[1]W5Q4FY26!G29,"OOS")</f>
        <v>2000000</v>
      </c>
      <c r="V29" s="147" t="str">
        <f t="shared" si="7"/>
        <v>AW S11 (46mm CEL) tăng 2000K = 14990.0K</v>
      </c>
    </row>
    <row r="30" spans="1:22" ht="16" customHeight="1" x14ac:dyDescent="0.2">
      <c r="A30" t="s">
        <v>161</v>
      </c>
      <c r="B30" s="39"/>
      <c r="C30" s="187">
        <v>22890000</v>
      </c>
      <c r="D30" s="187">
        <v>22990000</v>
      </c>
      <c r="E30" s="186">
        <v>18890000</v>
      </c>
      <c r="F30" s="179">
        <v>22890000</v>
      </c>
      <c r="G30" s="181">
        <v>22590000</v>
      </c>
      <c r="M30" s="149" t="str">
        <f>IFERROR(C30-[1]W5Q4FY26!C30,"OOS")</f>
        <v>OOS</v>
      </c>
      <c r="N30" s="147" t="e">
        <f t="shared" si="5"/>
        <v>#VALUE!</v>
      </c>
      <c r="O30" s="175">
        <f>IFERROR(D30-[1]W5Q4FY26!D30,"OOS")</f>
        <v>4100000</v>
      </c>
      <c r="P30" s="147" t="str">
        <f t="shared" si="1"/>
        <v>AW Ultra 3 (49mm) tăng 4100K = 22990.0K</v>
      </c>
      <c r="Q30" s="175">
        <f>IFERROR(E30-[1]W5Q4FY26!E30,"OOS")</f>
        <v>0</v>
      </c>
      <c r="R30" s="147" t="str">
        <f t="shared" si="2"/>
        <v/>
      </c>
      <c r="S30" s="175">
        <f>IFERROR(F30-[1]W5Q4FY26!F30,"OOS")</f>
        <v>4000000</v>
      </c>
      <c r="T30" s="147" t="str">
        <f t="shared" si="6"/>
        <v>AW Ultra 3 (49mm) tăng 4000K = 22890.0K</v>
      </c>
      <c r="U30" s="175">
        <f>IFERROR(G30-[1]W5Q4FY26!G30,"OOS")</f>
        <v>3200000</v>
      </c>
      <c r="V30" s="147" t="str">
        <f t="shared" si="7"/>
        <v>AW Ultra 3 (49mm) tăng 3200K = 22590.0K</v>
      </c>
    </row>
    <row r="31" spans="1:22" ht="16" customHeight="1" x14ac:dyDescent="0.2">
      <c r="A31" t="s">
        <v>120</v>
      </c>
      <c r="B31" s="39"/>
      <c r="C31" s="182" t="s">
        <v>31</v>
      </c>
      <c r="D31" s="187">
        <v>5390000</v>
      </c>
      <c r="E31" s="176" t="s">
        <v>31</v>
      </c>
      <c r="F31" s="179" t="s">
        <v>31</v>
      </c>
      <c r="G31" s="181" t="s">
        <v>31</v>
      </c>
      <c r="M31" s="149" t="str">
        <f>IFERROR(C31-[1]W5Q4FY26!C31,"OOS")</f>
        <v>OOS</v>
      </c>
      <c r="N31" s="147" t="e">
        <f t="shared" si="5"/>
        <v>#VALUE!</v>
      </c>
      <c r="O31" s="175">
        <f>IFERROR(D31-[1]W5Q4FY26!D31,"OOS")</f>
        <v>200000</v>
      </c>
      <c r="P31" s="147" t="str">
        <f t="shared" si="1"/>
        <v>AirPods Pro 2 - 2023 (C-Type) tăng 200K = 5390.0K</v>
      </c>
      <c r="Q31" s="175" t="str">
        <f>IFERROR(E31-[1]W5Q4FY26!E31,"OOS")</f>
        <v>OOS</v>
      </c>
      <c r="R31" s="147" t="e">
        <f t="shared" si="2"/>
        <v>#VALUE!</v>
      </c>
      <c r="S31" s="175" t="str">
        <f>IFERROR(F31-[1]W5Q4FY26!F31,"OOS")</f>
        <v>OOS</v>
      </c>
      <c r="T31" s="147" t="e">
        <f t="shared" si="6"/>
        <v>#VALUE!</v>
      </c>
      <c r="U31" s="175" t="str">
        <f>IFERROR(G31-[1]W5Q4FY26!G31,"OOS")</f>
        <v>OOS</v>
      </c>
      <c r="V31" s="147" t="e">
        <f t="shared" si="7"/>
        <v>#VALUE!</v>
      </c>
    </row>
    <row r="32" spans="1:22" ht="15" customHeight="1" x14ac:dyDescent="0.2">
      <c r="A32" t="s">
        <v>162</v>
      </c>
      <c r="B32" s="39"/>
      <c r="C32" s="187">
        <v>4390000</v>
      </c>
      <c r="D32" s="187">
        <v>4590000</v>
      </c>
      <c r="E32" s="188">
        <v>4490000</v>
      </c>
      <c r="F32" s="179">
        <v>4590000</v>
      </c>
      <c r="G32" s="174">
        <v>4390000</v>
      </c>
      <c r="M32" s="149">
        <f>IFERROR(C32-[1]W5Q4FY26!C32,"OOS")</f>
        <v>100000</v>
      </c>
      <c r="N32" s="147" t="str">
        <f t="shared" si="5"/>
        <v>AirPods 4 ANC tăng 100K = 4390.0K</v>
      </c>
      <c r="O32" s="175">
        <f>IFERROR(D32-[1]W5Q4FY26!D32,"OOS")</f>
        <v>300000</v>
      </c>
      <c r="P32" s="147" t="str">
        <f t="shared" si="1"/>
        <v>AirPods 4 ANC tăng 300K = 4590.0K</v>
      </c>
      <c r="Q32" s="175">
        <f>IFERROR(E32-[1]W5Q4FY26!E32,"OOS")</f>
        <v>200000</v>
      </c>
      <c r="R32" s="147" t="str">
        <f t="shared" si="2"/>
        <v>AirPods 4 ANC tăng 200K = 4490.0K</v>
      </c>
      <c r="S32" s="175">
        <f>IFERROR(F32-[1]W5Q4FY26!F32,"OOS")</f>
        <v>300000</v>
      </c>
      <c r="T32" s="147" t="str">
        <f t="shared" si="6"/>
        <v>AirPods 4 ANC tăng 300K = 4590.0K</v>
      </c>
      <c r="U32" s="175">
        <f>IFERROR(G32-[1]W5Q4FY26!G32,"OOS")</f>
        <v>0</v>
      </c>
      <c r="V32" s="147" t="str">
        <f t="shared" si="7"/>
        <v/>
      </c>
    </row>
    <row r="33" spans="1:22" ht="15" customHeight="1" x14ac:dyDescent="0.2">
      <c r="A33" t="s">
        <v>163</v>
      </c>
      <c r="B33" s="39"/>
      <c r="C33" s="187">
        <v>3290000</v>
      </c>
      <c r="D33" s="187">
        <v>3390000</v>
      </c>
      <c r="E33" s="188">
        <v>3390000</v>
      </c>
      <c r="F33" s="179">
        <v>3490000</v>
      </c>
      <c r="G33" s="174">
        <v>2990000</v>
      </c>
      <c r="M33" s="149">
        <f>IFERROR(C33-[1]W5Q4FY26!C33,"OOS")</f>
        <v>200000</v>
      </c>
      <c r="N33" s="147" t="str">
        <f t="shared" si="5"/>
        <v>AirPods 4 with charging case tăng 200K = 3290.0K</v>
      </c>
      <c r="O33" s="175">
        <f>IFERROR(D33-[1]W5Q4FY26!D33,"OOS")</f>
        <v>300000</v>
      </c>
      <c r="P33" s="147" t="str">
        <f t="shared" si="1"/>
        <v>AirPods 4 with charging case tăng 300K = 3390.0K</v>
      </c>
      <c r="Q33" s="175">
        <f>IFERROR(E33-[1]W5Q4FY26!E33,"OOS")</f>
        <v>400000</v>
      </c>
      <c r="R33" s="147" t="str">
        <f t="shared" si="2"/>
        <v>AirPods 4 with charging case tăng 400K = 3390.0K</v>
      </c>
      <c r="S33" s="175">
        <f>IFERROR(F33-[1]W5Q4FY26!F33,"OOS")</f>
        <v>500000</v>
      </c>
      <c r="T33" s="147" t="str">
        <f t="shared" si="6"/>
        <v>AirPods 4 with charging case tăng 500K = 3490.0K</v>
      </c>
      <c r="U33" s="175">
        <f>IFERROR(G33-[1]W5Q4FY26!G33,"OOS")</f>
        <v>0</v>
      </c>
      <c r="V33" s="147" t="str">
        <f t="shared" si="7"/>
        <v/>
      </c>
    </row>
    <row r="34" spans="1:22" ht="15" customHeight="1" x14ac:dyDescent="0.2">
      <c r="A34" t="s">
        <v>164</v>
      </c>
      <c r="B34" s="39"/>
      <c r="C34" s="187">
        <v>6290000</v>
      </c>
      <c r="D34" s="187">
        <v>6590000</v>
      </c>
      <c r="E34" s="180">
        <v>6190000</v>
      </c>
      <c r="F34" s="179">
        <v>6590000</v>
      </c>
      <c r="G34" s="174">
        <v>5990000</v>
      </c>
      <c r="M34" s="149">
        <f>IFERROR(C34-[1]W5Q4FY26!C34,"OOS")</f>
        <v>100000</v>
      </c>
      <c r="N34" s="147" t="str">
        <f t="shared" si="5"/>
        <v>AirPods Pro 3 tăng 100K = 6290.0K</v>
      </c>
      <c r="O34" s="175">
        <f>IFERROR(D34-[1]W5Q4FY26!D34,"OOS")</f>
        <v>400000</v>
      </c>
      <c r="P34" s="147" t="str">
        <f t="shared" si="1"/>
        <v>AirPods Pro 3 tăng 400K = 6590.0K</v>
      </c>
      <c r="Q34" s="175">
        <f>IFERROR(E34-[1]W5Q4FY26!E34,"OOS")</f>
        <v>300000</v>
      </c>
      <c r="R34" s="147" t="str">
        <f t="shared" si="2"/>
        <v>AirPods Pro 3 tăng 300K = 6190.0K</v>
      </c>
      <c r="S34" s="175">
        <f>IFERROR(F34-[1]W5Q4FY26!F34,"OOS")</f>
        <v>400000</v>
      </c>
      <c r="T34" s="147" t="str">
        <f t="shared" si="6"/>
        <v>AirPods Pro 3 tăng 400K = 6590.0K</v>
      </c>
      <c r="U34" s="175">
        <f>IFERROR(G34-[1]W5Q4FY26!G34,"OOS")</f>
        <v>0</v>
      </c>
      <c r="V34" s="147" t="str">
        <f t="shared" si="7"/>
        <v/>
      </c>
    </row>
    <row r="35" spans="1:22" ht="15" customHeight="1" x14ac:dyDescent="0.2">
      <c r="A35" t="s">
        <v>259</v>
      </c>
      <c r="B35" s="39"/>
      <c r="C35" s="187">
        <v>35190000</v>
      </c>
      <c r="D35" s="182">
        <v>35290000</v>
      </c>
      <c r="E35" s="181"/>
      <c r="F35" s="181">
        <v>35190000</v>
      </c>
      <c r="G35" s="181">
        <v>34990000</v>
      </c>
      <c r="M35" s="149">
        <f>IFERROR(C35-[1]W5Q4FY26!C35,"OOS")</f>
        <v>-300000</v>
      </c>
      <c r="N35" s="147" t="str">
        <f t="shared" si="5"/>
        <v>MacBook Air 13" M5 16/512GB giảm 300K = 35190.0K</v>
      </c>
      <c r="O35" s="175">
        <f>IFERROR(D35-[1]W5Q4FY26!D35,"OOS")</f>
        <v>0</v>
      </c>
      <c r="P35" s="147" t="str">
        <f t="shared" si="1"/>
        <v/>
      </c>
      <c r="Q35" s="175" t="str">
        <f>IFERROR(E35-[1]W5Q4FY26!E35,"OOS")</f>
        <v>OOS</v>
      </c>
      <c r="R35" s="147" t="e">
        <f t="shared" si="2"/>
        <v>#VALUE!</v>
      </c>
      <c r="S35" s="175">
        <f>IFERROR(F35-[1]W5Q4FY26!F35,"OOS")</f>
        <v>-300000</v>
      </c>
      <c r="T35" s="147" t="str">
        <f t="shared" si="6"/>
        <v>MacBook Air 13" M5 16/512GB giảm 300K = 35190.0K</v>
      </c>
      <c r="U35" s="175">
        <f>IFERROR(G35-[1]W5Q4FY26!G35,"OOS")</f>
        <v>400000</v>
      </c>
      <c r="V35" s="147" t="str">
        <f t="shared" si="7"/>
        <v>MacBook Air 13" M5 16/512GB tăng 400K = 34990.0K</v>
      </c>
    </row>
    <row r="36" spans="1:22" ht="16" customHeight="1" x14ac:dyDescent="0.2">
      <c r="A36" t="s">
        <v>260</v>
      </c>
      <c r="B36" s="39"/>
      <c r="C36" s="182">
        <v>18990000</v>
      </c>
      <c r="D36" s="182">
        <v>18790000</v>
      </c>
      <c r="E36" s="181"/>
      <c r="F36" s="174">
        <v>18790000</v>
      </c>
      <c r="G36" s="181">
        <v>18490000</v>
      </c>
      <c r="M36" s="149">
        <f>IFERROR(C36-[1]W5Q4FY26!C36,"OOS")</f>
        <v>0</v>
      </c>
      <c r="N36" s="147" t="str">
        <f t="shared" si="5"/>
        <v/>
      </c>
      <c r="O36" s="175">
        <f>IFERROR(D36-[1]W5Q4FY26!D36,"OOS")</f>
        <v>0</v>
      </c>
      <c r="P36" s="147" t="str">
        <f t="shared" si="1"/>
        <v/>
      </c>
      <c r="Q36" s="175" t="str">
        <f>IFERROR(E36-[1]W5Q4FY26!E36,"OOS")</f>
        <v>OOS</v>
      </c>
      <c r="R36" s="147" t="e">
        <f t="shared" si="2"/>
        <v>#VALUE!</v>
      </c>
      <c r="S36" s="175">
        <f>IFERROR(F36-[1]W5Q4FY26!F36,"OOS")</f>
        <v>0</v>
      </c>
      <c r="T36" s="147" t="str">
        <f t="shared" si="6"/>
        <v/>
      </c>
      <c r="U36" s="175">
        <f>IFERROR(G36-[1]W5Q4FY26!G36,"OOS")</f>
        <v>-100000</v>
      </c>
      <c r="V36" s="147" t="str">
        <f t="shared" si="7"/>
        <v>MacBook NEO A18 Pro ( 8/256GB) giảm 100K = 18490.0K</v>
      </c>
    </row>
    <row r="37" spans="1:22" ht="16" customHeight="1" x14ac:dyDescent="0.2">
      <c r="A37" t="s">
        <v>166</v>
      </c>
      <c r="B37" s="39"/>
      <c r="C37" s="187" t="s">
        <v>31</v>
      </c>
      <c r="D37" s="182" t="s">
        <v>31</v>
      </c>
      <c r="E37" s="181"/>
      <c r="F37" s="179" t="s">
        <v>31</v>
      </c>
      <c r="G37" s="181" t="s">
        <v>31</v>
      </c>
      <c r="M37" s="149" t="str">
        <f>IFERROR(C37-[1]W5Q4FY26!C37,"OOS")</f>
        <v>OOS</v>
      </c>
      <c r="N37" s="147" t="e">
        <f t="shared" si="5"/>
        <v>#VALUE!</v>
      </c>
      <c r="O37" s="175" t="str">
        <f>IFERROR(D37-[1]W5Q4FY26!D37,"OOS")</f>
        <v>OOS</v>
      </c>
      <c r="P37" s="147" t="e">
        <f t="shared" si="1"/>
        <v>#VALUE!</v>
      </c>
      <c r="Q37" s="175" t="str">
        <f>IFERROR(E37-[1]W5Q4FY26!E37,"OOS")</f>
        <v>OOS</v>
      </c>
      <c r="R37" s="147" t="e">
        <f t="shared" si="2"/>
        <v>#VALUE!</v>
      </c>
      <c r="S37" s="175" t="str">
        <f>IFERROR(F37-[1]W5Q4FY26!F37,"OOS")</f>
        <v>OOS</v>
      </c>
      <c r="T37" s="147" t="e">
        <f t="shared" si="6"/>
        <v>#VALUE!</v>
      </c>
      <c r="U37" s="175" t="str">
        <f>IFERROR(G37-[1]W5Q4FY26!G37,"OOS")</f>
        <v>OOS</v>
      </c>
      <c r="V37" s="147" t="e">
        <f t="shared" si="7"/>
        <v>#VALUE!</v>
      </c>
    </row>
    <row r="38" spans="1:22" ht="16" customHeight="1" x14ac:dyDescent="0.2">
      <c r="A38" t="s">
        <v>267</v>
      </c>
      <c r="B38" s="39"/>
      <c r="C38" s="187">
        <v>41190000</v>
      </c>
      <c r="D38" s="187">
        <v>40990000</v>
      </c>
      <c r="E38" s="181"/>
      <c r="F38" s="179">
        <v>41190000</v>
      </c>
      <c r="G38" s="181">
        <v>40990000</v>
      </c>
      <c r="M38" s="149">
        <f>IFERROR(C38-[1]W5Q4FY26!C38,"OOS")</f>
        <v>-300000</v>
      </c>
      <c r="N38" s="147" t="str">
        <f t="shared" si="5"/>
        <v>MacBook Air 15" M5 16/512GB giảm 300K = 41190.0K</v>
      </c>
      <c r="O38" s="175">
        <f>IFERROR(D38-[1]W5Q4FY26!D38,"OOS")</f>
        <v>-500000</v>
      </c>
      <c r="P38" s="147" t="str">
        <f t="shared" si="1"/>
        <v>MacBook Air 15" M5 16/512GB giảm 500K = 40990.0K</v>
      </c>
      <c r="Q38" s="175" t="str">
        <f>IFERROR(E38-[1]W5Q4FY26!E38,"OOS")</f>
        <v>OOS</v>
      </c>
      <c r="R38" s="147" t="e">
        <f t="shared" si="2"/>
        <v>#VALUE!</v>
      </c>
      <c r="S38" s="175">
        <f>IFERROR(F38-[1]W5Q4FY26!F38,"OOS")</f>
        <v>-800000</v>
      </c>
      <c r="T38" s="147" t="str">
        <f t="shared" si="6"/>
        <v>MacBook Air 15" M5 16/512GB giảm 800K = 41190.0K</v>
      </c>
      <c r="U38" s="175">
        <f>IFERROR(G38-[1]W5Q4FY26!G38,"OOS")</f>
        <v>-200000</v>
      </c>
      <c r="V38" s="147" t="str">
        <f t="shared" si="7"/>
        <v>MacBook Air 15" M5 16/512GB giảm 200K = 40990.0K</v>
      </c>
    </row>
    <row r="39" spans="1:22" ht="16" customHeight="1" x14ac:dyDescent="0.2">
      <c r="A39" t="s">
        <v>169</v>
      </c>
      <c r="B39" s="39"/>
      <c r="C39" s="182" t="s">
        <v>31</v>
      </c>
      <c r="D39" s="187">
        <v>52990000</v>
      </c>
      <c r="E39" s="181"/>
      <c r="F39" s="178" t="s">
        <v>31</v>
      </c>
      <c r="G39" s="174">
        <v>49990000</v>
      </c>
      <c r="M39" s="149" t="str">
        <f>IFERROR(C39-[1]W5Q4FY26!C39,"OOS")</f>
        <v>OOS</v>
      </c>
      <c r="N39" s="147" t="e">
        <f t="shared" si="5"/>
        <v>#VALUE!</v>
      </c>
      <c r="O39" s="175">
        <f>IFERROR(D39-[1]W5Q4FY26!D39,"OOS")</f>
        <v>1000000</v>
      </c>
      <c r="P39" s="147" t="str">
        <f t="shared" si="1"/>
        <v>MacBook Pro 14" M5 16/512GB tăng 1000K = 52990.0K</v>
      </c>
      <c r="Q39" s="175" t="str">
        <f>IFERROR(E39-[1]W5Q4FY26!E39,"OOS")</f>
        <v>OOS</v>
      </c>
      <c r="R39" s="147" t="e">
        <f t="shared" si="2"/>
        <v>#VALUE!</v>
      </c>
      <c r="S39" s="175" t="str">
        <f>IFERROR(F39-[1]W5Q4FY26!F39,"OOS")</f>
        <v>OOS</v>
      </c>
      <c r="T39" s="147" t="e">
        <f t="shared" si="6"/>
        <v>#VALUE!</v>
      </c>
      <c r="U39" s="175">
        <f>IFERROR(G39-[1]W5Q4FY26!G39,"OOS")</f>
        <v>0</v>
      </c>
      <c r="V39" s="147" t="str">
        <f t="shared" si="7"/>
        <v/>
      </c>
    </row>
    <row r="40" spans="1:22" ht="16" customHeight="1" x14ac:dyDescent="0.2">
      <c r="A40" t="s">
        <v>265</v>
      </c>
      <c r="B40" s="39"/>
      <c r="C40" s="182" t="s">
        <v>31</v>
      </c>
      <c r="D40" s="187">
        <v>80990000</v>
      </c>
      <c r="E40" s="181"/>
      <c r="F40" s="178">
        <v>80990000</v>
      </c>
      <c r="G40" s="181" t="s">
        <v>31</v>
      </c>
      <c r="M40" s="149" t="str">
        <f>IFERROR(C40-[1]W5Q4FY26!C40,"OOS")</f>
        <v>OOS</v>
      </c>
      <c r="N40" s="147" t="e">
        <f t="shared" si="5"/>
        <v>#VALUE!</v>
      </c>
      <c r="O40" s="175">
        <f>IFERROR(D40-[1]W5Q4FY26!D40,"OOS")</f>
        <v>3000000</v>
      </c>
      <c r="P40" s="147" t="str">
        <f t="shared" si="1"/>
        <v>MacBook Pro 16" M5 Pro 24/1TB tăng 3000K = 80990.0K</v>
      </c>
      <c r="Q40" s="175" t="str">
        <f>IFERROR(E40-[1]W5Q4FY26!E40,"OOS")</f>
        <v>OOS</v>
      </c>
      <c r="R40" s="147" t="e">
        <f t="shared" si="2"/>
        <v>#VALUE!</v>
      </c>
      <c r="S40" s="175">
        <f>IFERROR(F40-[1]W5Q4FY26!F40,"OOS")</f>
        <v>0</v>
      </c>
      <c r="T40" s="147" t="str">
        <f t="shared" si="6"/>
        <v/>
      </c>
      <c r="U40" s="175" t="str">
        <f>IFERROR(G40-[1]W5Q4FY26!G40,"OOS")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862A-E7A9-5548-843A-C0BAC1537194}">
  <dimension ref="A1:V151"/>
  <sheetViews>
    <sheetView topLeftCell="E1" workbookViewId="0">
      <selection activeCell="C22" sqref="C22"/>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1">
        <v>17490000</v>
      </c>
      <c r="E2" s="172">
        <v>17290000</v>
      </c>
      <c r="F2" s="195">
        <v>17490000</v>
      </c>
      <c r="G2" s="174">
        <v>17290000</v>
      </c>
      <c r="M2" s="149" t="str">
        <f>IFERROR(C2-[1]W6Q4FY26!C2,"OOS")</f>
        <v>OOS</v>
      </c>
      <c r="N2" s="147" t="e">
        <f t="shared" ref="N2:N21" si="0">IF(M2=0,"",$A2 &amp; IF(M2&gt;0," tăng "," giảm ") &amp; TEXT(ABS(M2)/1000,"0") &amp; "K = " &amp; TEXT(C2/1000,"#.##0") &amp; "K")</f>
        <v>#VALUE!</v>
      </c>
      <c r="O2" s="175" t="str">
        <f>IFERROR(D2-[1]W6Q4FY26!D2,"OOS")</f>
        <v>OOS</v>
      </c>
      <c r="P2" s="147" t="e">
        <f t="shared" ref="P2:P40" si="1">IF(O2=0,"",$A2 &amp; IF(O2&gt;0," tăng "," giảm ") &amp; TEXT(ABS(O2)/1000,"0") &amp; "K = " &amp; TEXT(D2/1000,"#.##0") &amp; "K")</f>
        <v>#VALUE!</v>
      </c>
      <c r="Q2" s="175" t="str">
        <f>IFERROR(E2-[1]W6Q4FY26!E2,"OOS")</f>
        <v>OOS</v>
      </c>
      <c r="R2" s="147" t="e">
        <f t="shared" ref="R2:R40" si="2">IF(Q2=0,"",$A2 &amp; IF(Q2&gt;0," tăng "," giảm ") &amp; TEXT(ABS(Q2)/1000,"0") &amp; "K = " &amp; TEXT(E2/1000,"#.##0") &amp; "K")</f>
        <v>#VALUE!</v>
      </c>
      <c r="S2" s="175" t="str">
        <f>IFERROR(F2-[1]W6Q4FY26!F2,"OOS")</f>
        <v>OOS</v>
      </c>
      <c r="T2" s="147" t="e">
        <f t="shared" ref="T2:T16" si="3">IF(S2=0,"",$A2 &amp; IF(S2&gt;0," tăng "," giảm ") &amp; TEXT(ABS(S2)/1000,"0") &amp; "K = " &amp; TEXT(F2/1000,"#.##0") &amp; "K")</f>
        <v>#VALUE!</v>
      </c>
      <c r="U2" s="175" t="str">
        <f>IFERROR(G2-[1]W6Q4FY26!G2,"OOS")</f>
        <v>OOS</v>
      </c>
      <c r="V2" s="147" t="e">
        <f t="shared" ref="V2:V18" si="4">IF(U2=0,"",$A2 &amp; IF(U2&gt;0," tăng "," giảm ") &amp; TEXT(ABS(U2)/1000,"0") &amp; "K = " &amp; TEXT(G2/1000,"#.##0") &amp; "K")</f>
        <v>#VALUE!</v>
      </c>
    </row>
    <row r="3" spans="1:22" ht="16" customHeight="1" x14ac:dyDescent="0.2">
      <c r="A3" t="s">
        <v>129</v>
      </c>
      <c r="B3" s="169"/>
      <c r="C3" s="171">
        <v>23990000</v>
      </c>
      <c r="D3" s="171">
        <v>23990000</v>
      </c>
      <c r="E3" s="176">
        <v>23590000</v>
      </c>
      <c r="F3" s="177">
        <v>23990000</v>
      </c>
      <c r="G3" s="181">
        <v>23990000</v>
      </c>
      <c r="M3" s="149" t="str">
        <f>IFERROR(C3-[1]W6Q4FY26!C3,"OOS")</f>
        <v>OOS</v>
      </c>
      <c r="N3" s="147" t="e">
        <f t="shared" si="0"/>
        <v>#VALUE!</v>
      </c>
      <c r="O3" s="175" t="str">
        <f>IFERROR(D3-[1]W6Q4FY26!D3,"OOS")</f>
        <v>OOS</v>
      </c>
      <c r="P3" s="147" t="e">
        <f t="shared" si="1"/>
        <v>#VALUE!</v>
      </c>
      <c r="Q3" s="175" t="str">
        <f>IFERROR(E3-[1]W6Q4FY26!E3,"OOS")</f>
        <v>OOS</v>
      </c>
      <c r="R3" s="147" t="e">
        <f t="shared" si="2"/>
        <v>#VALUE!</v>
      </c>
      <c r="S3" s="175" t="str">
        <f>IFERROR(F3-[1]W6Q4FY26!F3,"OOS")</f>
        <v>OOS</v>
      </c>
      <c r="T3" s="147" t="e">
        <f t="shared" si="3"/>
        <v>#VALUE!</v>
      </c>
      <c r="U3" s="175" t="str">
        <f>IFERROR(G3-[1]W6Q4FY26!G3,"OOS")</f>
        <v>OOS</v>
      </c>
      <c r="V3" s="147" t="e">
        <f t="shared" si="4"/>
        <v>#VALUE!</v>
      </c>
    </row>
    <row r="4" spans="1:22" ht="16" customHeight="1" x14ac:dyDescent="0.2">
      <c r="A4" t="s">
        <v>130</v>
      </c>
      <c r="B4" s="169"/>
      <c r="C4" s="171">
        <v>22990000</v>
      </c>
      <c r="D4" s="171">
        <v>22990000</v>
      </c>
      <c r="E4" s="176">
        <v>22990000</v>
      </c>
      <c r="F4" s="178">
        <v>22990000</v>
      </c>
      <c r="G4" s="174">
        <v>22890000</v>
      </c>
      <c r="M4" s="149" t="str">
        <f>IFERROR(C4-[1]W6Q4FY26!C4,"OOS")</f>
        <v>OOS</v>
      </c>
      <c r="N4" s="147" t="e">
        <f t="shared" si="0"/>
        <v>#VALUE!</v>
      </c>
      <c r="O4" s="175" t="str">
        <f>IFERROR(D4-[1]W6Q4FY26!D4,"OOS")</f>
        <v>OOS</v>
      </c>
      <c r="P4" s="147" t="e">
        <f t="shared" si="1"/>
        <v>#VALUE!</v>
      </c>
      <c r="Q4" s="175" t="str">
        <f>IFERROR(E4-[1]W6Q4FY26!E4,"OOS")</f>
        <v>OOS</v>
      </c>
      <c r="R4" s="147" t="e">
        <f t="shared" si="2"/>
        <v>#VALUE!</v>
      </c>
      <c r="S4" s="175" t="str">
        <f>IFERROR(F4-[1]W6Q4FY26!F4,"OOS")</f>
        <v>OOS</v>
      </c>
      <c r="T4" s="147" t="e">
        <f t="shared" si="3"/>
        <v>#VALUE!</v>
      </c>
      <c r="U4" s="175" t="str">
        <f>IFERROR(G4-[1]W6Q4FY26!G4,"OOS")</f>
        <v>OOS</v>
      </c>
      <c r="V4" s="147" t="e">
        <f t="shared" si="4"/>
        <v>#VALUE!</v>
      </c>
    </row>
    <row r="5" spans="1:22" ht="16" customHeight="1" x14ac:dyDescent="0.2">
      <c r="A5" t="s">
        <v>131</v>
      </c>
      <c r="B5" s="169"/>
      <c r="C5" s="171">
        <v>31990000</v>
      </c>
      <c r="D5" s="171">
        <v>31990000</v>
      </c>
      <c r="E5" s="176">
        <v>30790000</v>
      </c>
      <c r="F5" s="178">
        <v>31990000</v>
      </c>
      <c r="G5" s="181">
        <v>31090000</v>
      </c>
      <c r="M5" s="149" t="str">
        <f>IFERROR(C5-[1]W6Q4FY26!C5,"OOS")</f>
        <v>OOS</v>
      </c>
      <c r="N5" s="147" t="e">
        <f t="shared" si="0"/>
        <v>#VALUE!</v>
      </c>
      <c r="O5" s="175" t="str">
        <f>IFERROR(D5-[1]W6Q4FY26!D5,"OOS")</f>
        <v>OOS</v>
      </c>
      <c r="P5" s="147" t="e">
        <f t="shared" si="1"/>
        <v>#VALUE!</v>
      </c>
      <c r="Q5" s="175" t="str">
        <f>IFERROR(E5-[1]W6Q4FY26!E5,"OOS")</f>
        <v>OOS</v>
      </c>
      <c r="R5" s="147" t="e">
        <f t="shared" si="2"/>
        <v>#VALUE!</v>
      </c>
      <c r="S5" s="175" t="str">
        <f>IFERROR(F5-[1]W6Q4FY26!F5,"OOS")</f>
        <v>OOS</v>
      </c>
      <c r="T5" s="147" t="e">
        <f t="shared" si="3"/>
        <v>#VALUE!</v>
      </c>
      <c r="U5" s="175" t="str">
        <f>IFERROR(G5-[1]W6Q4FY26!G5,"OOS")</f>
        <v>OOS</v>
      </c>
      <c r="V5" s="147" t="e">
        <f t="shared" si="4"/>
        <v>#VALUE!</v>
      </c>
    </row>
    <row r="6" spans="1:22" ht="16" customHeight="1" x14ac:dyDescent="0.2">
      <c r="A6" t="s">
        <v>132</v>
      </c>
      <c r="B6" s="169"/>
      <c r="C6" s="171">
        <v>34990000</v>
      </c>
      <c r="D6" s="171">
        <v>34990000</v>
      </c>
      <c r="E6" s="172">
        <v>33890000</v>
      </c>
      <c r="F6" s="178">
        <v>34990000</v>
      </c>
      <c r="G6" s="174">
        <v>34290000</v>
      </c>
      <c r="M6" s="149" t="str">
        <f>IFERROR(C6-[1]W6Q4FY26!C6,"OOS")</f>
        <v>OOS</v>
      </c>
      <c r="N6" s="147" t="e">
        <f t="shared" si="0"/>
        <v>#VALUE!</v>
      </c>
      <c r="O6" s="175" t="str">
        <f>IFERROR(D6-[1]W6Q4FY26!D6,"OOS")</f>
        <v>OOS</v>
      </c>
      <c r="P6" s="147" t="e">
        <f t="shared" si="1"/>
        <v>#VALUE!</v>
      </c>
      <c r="Q6" s="175" t="str">
        <f>IFERROR(E6-[1]W6Q4FY26!E6,"OOS")</f>
        <v>OOS</v>
      </c>
      <c r="R6" s="147" t="e">
        <f t="shared" si="2"/>
        <v>#VALUE!</v>
      </c>
      <c r="S6" s="175" t="str">
        <f>IFERROR(F6-[1]W6Q4FY26!F6,"OOS")</f>
        <v>OOS</v>
      </c>
      <c r="T6" s="147" t="e">
        <f t="shared" si="3"/>
        <v>#VALUE!</v>
      </c>
      <c r="U6" s="175" t="str">
        <f>IFERROR(G6-[1]W6Q4FY26!G6,"OOS")</f>
        <v>OOS</v>
      </c>
      <c r="V6" s="147" t="e">
        <f t="shared" si="4"/>
        <v>#VALUE!</v>
      </c>
    </row>
    <row r="7" spans="1:22" ht="16" customHeight="1" x14ac:dyDescent="0.2">
      <c r="A7" t="s">
        <v>133</v>
      </c>
      <c r="B7" s="169"/>
      <c r="C7" s="171" t="s">
        <v>31</v>
      </c>
      <c r="D7" s="182">
        <v>14990000</v>
      </c>
      <c r="E7" s="172">
        <v>13490000</v>
      </c>
      <c r="F7" s="197">
        <v>13690000</v>
      </c>
      <c r="G7" s="174" t="s">
        <v>31</v>
      </c>
      <c r="M7" s="149" t="str">
        <f>IFERROR(C7-[1]W6Q4FY26!C7,"OOS")</f>
        <v>OOS</v>
      </c>
      <c r="N7" s="147" t="e">
        <f t="shared" si="0"/>
        <v>#VALUE!</v>
      </c>
      <c r="O7" s="175" t="str">
        <f>IFERROR(D7-[1]W6Q4FY26!D7,"OOS")</f>
        <v>OOS</v>
      </c>
      <c r="P7" s="147" t="e">
        <f t="shared" si="1"/>
        <v>#VALUE!</v>
      </c>
      <c r="Q7" s="175" t="str">
        <f>IFERROR(E7-[1]W6Q4FY26!E7,"OOS")</f>
        <v>OOS</v>
      </c>
      <c r="R7" s="147" t="e">
        <f t="shared" si="2"/>
        <v>#VALUE!</v>
      </c>
      <c r="S7" s="175" t="str">
        <f>IFERROR(F7-[1]W6Q4FY26!F7,"OOS")</f>
        <v>OOS</v>
      </c>
      <c r="T7" s="147" t="e">
        <f t="shared" si="3"/>
        <v>#VALUE!</v>
      </c>
      <c r="U7" s="175" t="str">
        <f>IFERROR(G7-[1]W6Q4FY26!G7,"OOS")</f>
        <v>OOS</v>
      </c>
      <c r="V7" s="147" t="e">
        <f t="shared" si="4"/>
        <v>#VALUE!</v>
      </c>
    </row>
    <row r="8" spans="1:22" ht="16" customHeight="1" x14ac:dyDescent="0.2">
      <c r="A8" t="s">
        <v>246</v>
      </c>
      <c r="B8" s="184"/>
      <c r="C8" s="185">
        <v>20790000</v>
      </c>
      <c r="D8" s="200">
        <v>20790000</v>
      </c>
      <c r="E8" s="186">
        <v>20490000</v>
      </c>
      <c r="F8" s="178">
        <v>20790000</v>
      </c>
      <c r="G8" s="174">
        <v>20490000</v>
      </c>
      <c r="M8" s="149" t="str">
        <f>IFERROR(C8-[1]W6Q4FY26!C8,"OOS")</f>
        <v>OOS</v>
      </c>
      <c r="N8" s="147" t="e">
        <f t="shared" si="0"/>
        <v>#VALUE!</v>
      </c>
      <c r="O8" s="175" t="str">
        <f>IFERROR(D8-[1]W6Q4FY26!D8,"OOS")</f>
        <v>OOS</v>
      </c>
      <c r="P8" s="147" t="e">
        <f t="shared" si="1"/>
        <v>#VALUE!</v>
      </c>
      <c r="Q8" s="175" t="str">
        <f>IFERROR(E8-[1]W6Q4FY26!E8,"OOS")</f>
        <v>OOS</v>
      </c>
      <c r="R8" s="147" t="e">
        <f t="shared" si="2"/>
        <v>#VALUE!</v>
      </c>
      <c r="S8" s="175" t="str">
        <f>IFERROR(F8-[1]W6Q4FY26!F8,"OOS")</f>
        <v>OOS</v>
      </c>
      <c r="T8" s="147" t="e">
        <f t="shared" si="3"/>
        <v>#VALUE!</v>
      </c>
      <c r="U8" s="175" t="str">
        <f>IFERROR(G8-[1]W6Q4FY26!G8,"OOS")</f>
        <v>OOS</v>
      </c>
      <c r="V8" s="147" t="e">
        <f t="shared" si="4"/>
        <v>#VALUE!</v>
      </c>
    </row>
    <row r="9" spans="1:22" ht="16" customHeight="1" x14ac:dyDescent="0.2">
      <c r="A9" t="s">
        <v>135</v>
      </c>
      <c r="B9" s="39"/>
      <c r="C9" s="182">
        <v>24990000</v>
      </c>
      <c r="D9" s="182">
        <v>24990000</v>
      </c>
      <c r="E9" s="186">
        <v>24790000</v>
      </c>
      <c r="F9" s="179">
        <v>24890000</v>
      </c>
      <c r="G9" s="174">
        <v>24190000</v>
      </c>
      <c r="M9" s="149" t="str">
        <f>IFERROR(C9-[1]W6Q4FY26!C9,"OOS")</f>
        <v>OOS</v>
      </c>
      <c r="N9" s="147" t="e">
        <f t="shared" si="0"/>
        <v>#VALUE!</v>
      </c>
      <c r="O9" s="175" t="str">
        <f>IFERROR(D9-[1]W6Q4FY26!D9,"OOS")</f>
        <v>OOS</v>
      </c>
      <c r="P9" s="147" t="e">
        <f t="shared" si="1"/>
        <v>#VALUE!</v>
      </c>
      <c r="Q9" s="175" t="str">
        <f>IFERROR(E9-[1]W6Q4FY26!E9,"OOS")</f>
        <v>OOS</v>
      </c>
      <c r="R9" s="147" t="e">
        <f t="shared" si="2"/>
        <v>#VALUE!</v>
      </c>
      <c r="S9" s="175" t="str">
        <f>IFERROR(F9-[1]W6Q4FY26!F9,"OOS")</f>
        <v>OOS</v>
      </c>
      <c r="T9" s="147" t="e">
        <f t="shared" si="3"/>
        <v>#VALUE!</v>
      </c>
      <c r="U9" s="175" t="str">
        <f>IFERROR(G9-[1]W6Q4FY26!G9,"OOS")</f>
        <v>OOS</v>
      </c>
      <c r="V9" s="147" t="e">
        <f t="shared" si="4"/>
        <v>#VALUE!</v>
      </c>
    </row>
    <row r="10" spans="1:22" ht="16" customHeight="1" x14ac:dyDescent="0.2">
      <c r="A10" t="s">
        <v>102</v>
      </c>
      <c r="B10" s="39"/>
      <c r="C10" s="187">
        <v>18990000</v>
      </c>
      <c r="D10" s="182">
        <v>17990000</v>
      </c>
      <c r="E10" s="176">
        <v>17790000</v>
      </c>
      <c r="F10" s="179">
        <v>18490000</v>
      </c>
      <c r="G10" s="181">
        <v>17990000</v>
      </c>
      <c r="M10" s="149" t="str">
        <f>IFERROR(C10-[1]W6Q4FY26!C10,"OOS")</f>
        <v>OOS</v>
      </c>
      <c r="N10" s="147" t="e">
        <f t="shared" si="0"/>
        <v>#VALUE!</v>
      </c>
      <c r="O10" s="175" t="str">
        <f>IFERROR(D10-[1]W6Q4FY26!D10,"OOS")</f>
        <v>OOS</v>
      </c>
      <c r="P10" s="147" t="e">
        <f t="shared" si="1"/>
        <v>#VALUE!</v>
      </c>
      <c r="Q10" s="175" t="str">
        <f>IFERROR(E10-[1]W6Q4FY26!E10,"OOS")</f>
        <v>OOS</v>
      </c>
      <c r="R10" s="147" t="e">
        <f t="shared" si="2"/>
        <v>#VALUE!</v>
      </c>
      <c r="S10" s="175" t="str">
        <f>IFERROR(F10-[1]W6Q4FY26!F10,"OOS")</f>
        <v>OOS</v>
      </c>
      <c r="T10" s="147" t="e">
        <f t="shared" si="3"/>
        <v>#VALUE!</v>
      </c>
      <c r="U10" s="175" t="str">
        <f>IFERROR(G10-[1]W6Q4FY26!G10,"OOS")</f>
        <v>OOS</v>
      </c>
      <c r="V10" s="147" t="e">
        <f t="shared" si="4"/>
        <v>#VALUE!</v>
      </c>
    </row>
    <row r="11" spans="1:22" ht="16" customHeight="1" x14ac:dyDescent="0.2">
      <c r="A11" t="s">
        <v>103</v>
      </c>
      <c r="B11" s="39"/>
      <c r="C11" s="182">
        <v>19990000</v>
      </c>
      <c r="D11" s="182" t="s">
        <v>31</v>
      </c>
      <c r="E11" s="176" t="s">
        <v>31</v>
      </c>
      <c r="F11" s="174" t="s">
        <v>31</v>
      </c>
      <c r="G11" s="174" t="s">
        <v>31</v>
      </c>
      <c r="M11" s="149" t="str">
        <f>IFERROR(C11-[1]W6Q4FY26!C11,"OOS")</f>
        <v>OOS</v>
      </c>
      <c r="N11" s="147" t="e">
        <f t="shared" si="0"/>
        <v>#VALUE!</v>
      </c>
      <c r="O11" s="175" t="str">
        <f>IFERROR(D11-[1]W6Q4FY26!D11,"OOS")</f>
        <v>OOS</v>
      </c>
      <c r="P11" s="147" t="e">
        <f t="shared" si="1"/>
        <v>#VALUE!</v>
      </c>
      <c r="Q11" s="175" t="str">
        <f>IFERROR(E11-[1]W6Q4FY26!E11,"OOS")</f>
        <v>OOS</v>
      </c>
      <c r="R11" s="147" t="e">
        <f t="shared" si="2"/>
        <v>#VALUE!</v>
      </c>
      <c r="S11" s="175" t="str">
        <f>IFERROR(F11-[1]W6Q4FY26!F11,"OOS")</f>
        <v>OOS</v>
      </c>
      <c r="T11" s="147" t="e">
        <f t="shared" si="3"/>
        <v>#VALUE!</v>
      </c>
      <c r="U11" s="175" t="str">
        <f>IFERROR(G11-[1]W6Q4FY26!G11,"OOS")</f>
        <v>OOS</v>
      </c>
      <c r="V11" s="147" t="e">
        <f t="shared" si="4"/>
        <v>#VALUE!</v>
      </c>
    </row>
    <row r="12" spans="1:22" ht="16" customHeight="1" x14ac:dyDescent="0.2">
      <c r="A12" t="s">
        <v>40</v>
      </c>
      <c r="B12" s="39"/>
      <c r="C12" s="182" t="s">
        <v>31</v>
      </c>
      <c r="D12" s="182" t="s">
        <v>31</v>
      </c>
      <c r="E12" s="176" t="s">
        <v>31</v>
      </c>
      <c r="F12" s="178">
        <v>15290000</v>
      </c>
      <c r="G12" s="174" t="s">
        <v>31</v>
      </c>
      <c r="M12" s="149" t="str">
        <f>IFERROR(C12-[1]W6Q4FY26!C12,"OOS")</f>
        <v>OOS</v>
      </c>
      <c r="N12" s="147" t="e">
        <f t="shared" si="0"/>
        <v>#VALUE!</v>
      </c>
      <c r="O12" s="175" t="str">
        <f>IFERROR(D12-[1]W6Q4FY26!D12,"OOS")</f>
        <v>OOS</v>
      </c>
      <c r="P12" s="147" t="e">
        <f t="shared" si="1"/>
        <v>#VALUE!</v>
      </c>
      <c r="Q12" s="175" t="str">
        <f>IFERROR(E12-[1]W6Q4FY26!E12,"OOS")</f>
        <v>OOS</v>
      </c>
      <c r="R12" s="147" t="e">
        <f t="shared" si="2"/>
        <v>#VALUE!</v>
      </c>
      <c r="S12" s="175" t="str">
        <f>IFERROR(F12-[1]W6Q4FY26!F12,"OOS")</f>
        <v>OOS</v>
      </c>
      <c r="T12" s="147" t="e">
        <f t="shared" si="3"/>
        <v>#VALUE!</v>
      </c>
      <c r="U12" s="175" t="str">
        <f>IFERROR(G12-[1]W6Q4FY26!G12,"OOS")</f>
        <v>OOS</v>
      </c>
      <c r="V12" s="147" t="e">
        <f t="shared" si="4"/>
        <v>#VALUE!</v>
      </c>
    </row>
    <row r="13" spans="1:22" ht="16" customHeight="1" x14ac:dyDescent="0.2">
      <c r="A13" t="s">
        <v>37</v>
      </c>
      <c r="B13" s="39"/>
      <c r="C13" s="182" t="s">
        <v>31</v>
      </c>
      <c r="D13" s="182">
        <v>11990000</v>
      </c>
      <c r="E13" s="186" t="s">
        <v>31</v>
      </c>
      <c r="F13" s="178">
        <v>13790000</v>
      </c>
      <c r="G13" s="181">
        <v>12590000</v>
      </c>
      <c r="M13" s="149" t="str">
        <f>IFERROR(C13-[1]W6Q4FY26!C13,"OOS")</f>
        <v>OOS</v>
      </c>
      <c r="N13" s="147" t="e">
        <f t="shared" si="0"/>
        <v>#VALUE!</v>
      </c>
      <c r="O13" s="175" t="str">
        <f>IFERROR(D13-[1]W6Q4FY26!D13,"OOS")</f>
        <v>OOS</v>
      </c>
      <c r="P13" s="147" t="e">
        <f t="shared" si="1"/>
        <v>#VALUE!</v>
      </c>
      <c r="Q13" s="175" t="str">
        <f>IFERROR(E13-[1]W6Q4FY26!E13,"OOS")</f>
        <v>OOS</v>
      </c>
      <c r="R13" s="147" t="e">
        <f t="shared" si="2"/>
        <v>#VALUE!</v>
      </c>
      <c r="S13" s="175" t="str">
        <f>IFERROR(F13-[1]W6Q4FY26!F13,"OOS")</f>
        <v>OOS</v>
      </c>
      <c r="T13" s="147" t="e">
        <f t="shared" si="3"/>
        <v>#VALUE!</v>
      </c>
      <c r="U13" s="175" t="str">
        <f>IFERROR(G13-[1]W6Q4FY26!G13,"OOS")</f>
        <v>OOS</v>
      </c>
      <c r="V13" s="147" t="e">
        <f t="shared" si="4"/>
        <v>#VALUE!</v>
      </c>
    </row>
    <row r="14" spans="1:22" ht="16" customHeight="1" x14ac:dyDescent="0.2">
      <c r="A14" t="s">
        <v>138</v>
      </c>
      <c r="B14" s="39"/>
      <c r="C14" s="187">
        <v>15990000</v>
      </c>
      <c r="D14" s="187">
        <v>15990000</v>
      </c>
      <c r="E14" s="198">
        <v>15990000</v>
      </c>
      <c r="F14" s="179">
        <v>16290000</v>
      </c>
      <c r="G14" s="174">
        <v>15990000</v>
      </c>
      <c r="M14" s="149" t="str">
        <f>IFERROR(C14-[1]W6Q4FY26!C14,"OOS")</f>
        <v>OOS</v>
      </c>
      <c r="N14" s="147" t="e">
        <f t="shared" si="0"/>
        <v>#VALUE!</v>
      </c>
      <c r="O14" s="175" t="str">
        <f>IFERROR(D14-[1]W6Q4FY26!D14,"OOS")</f>
        <v>OOS</v>
      </c>
      <c r="P14" s="147" t="e">
        <f t="shared" si="1"/>
        <v>#VALUE!</v>
      </c>
      <c r="Q14" s="175" t="str">
        <f>IFERROR(E14-[1]W6Q4FY26!E14,"OOS")</f>
        <v>OOS</v>
      </c>
      <c r="R14" s="147" t="e">
        <f t="shared" si="2"/>
        <v>#VALUE!</v>
      </c>
      <c r="S14" s="175" t="str">
        <f>IFERROR(F14-[1]W6Q4FY26!F14,"OOS")</f>
        <v>OOS</v>
      </c>
      <c r="T14" s="147" t="e">
        <f t="shared" si="3"/>
        <v>#VALUE!</v>
      </c>
      <c r="U14" s="175" t="str">
        <f>IFERROR(G14-[1]W6Q4FY26!G14,"OOS")</f>
        <v>OOS</v>
      </c>
      <c r="V14" s="147" t="e">
        <f t="shared" si="4"/>
        <v>#VALUE!</v>
      </c>
    </row>
    <row r="15" spans="1:22" ht="16" customHeight="1" x14ac:dyDescent="0.2">
      <c r="A15" t="s">
        <v>139</v>
      </c>
      <c r="B15" s="39"/>
      <c r="C15" s="182">
        <v>11990000</v>
      </c>
      <c r="D15" s="182">
        <v>11990000</v>
      </c>
      <c r="E15" s="188">
        <v>11790000</v>
      </c>
      <c r="F15" s="178">
        <v>11990000</v>
      </c>
      <c r="G15" s="174">
        <v>11890000</v>
      </c>
      <c r="M15" s="149" t="str">
        <f>IFERROR(C15-[1]W6Q4FY26!C15,"OOS")</f>
        <v>OOS</v>
      </c>
      <c r="N15" s="147" t="e">
        <f t="shared" si="0"/>
        <v>#VALUE!</v>
      </c>
      <c r="O15" s="175" t="str">
        <f>IFERROR(D15-[1]W6Q4FY26!D15,"OOS")</f>
        <v>OOS</v>
      </c>
      <c r="P15" s="147" t="e">
        <f t="shared" si="1"/>
        <v>#VALUE!</v>
      </c>
      <c r="Q15" s="175" t="str">
        <f>IFERROR(E15-[1]W6Q4FY26!E15,"OOS")</f>
        <v>OOS</v>
      </c>
      <c r="R15" s="147" t="e">
        <f t="shared" si="2"/>
        <v>#VALUE!</v>
      </c>
      <c r="S15" s="175" t="str">
        <f>IFERROR(F15-[1]W6Q4FY26!F15,"OOS")</f>
        <v>OOS</v>
      </c>
      <c r="T15" s="147" t="e">
        <f t="shared" si="3"/>
        <v>#VALUE!</v>
      </c>
      <c r="U15" s="175" t="str">
        <f>IFERROR(G15-[1]W6Q4FY26!G15,"OOS")</f>
        <v>OOS</v>
      </c>
      <c r="V15" s="147" t="e">
        <f t="shared" si="4"/>
        <v>#VALUE!</v>
      </c>
    </row>
    <row r="16" spans="1:22" ht="16" customHeight="1" x14ac:dyDescent="0.2">
      <c r="A16" t="s">
        <v>142</v>
      </c>
      <c r="B16" s="39"/>
      <c r="C16" s="182" t="s">
        <v>31</v>
      </c>
      <c r="D16" s="182" t="s">
        <v>31</v>
      </c>
      <c r="E16" s="176" t="s">
        <v>31</v>
      </c>
      <c r="F16" s="179" t="s">
        <v>31</v>
      </c>
      <c r="G16" s="174" t="s">
        <v>31</v>
      </c>
      <c r="M16" s="149" t="str">
        <f>IFERROR(C16-[1]W6Q4FY26!C16,"OOS")</f>
        <v>OOS</v>
      </c>
      <c r="N16" s="147" t="e">
        <f t="shared" si="0"/>
        <v>#VALUE!</v>
      </c>
      <c r="O16" s="175" t="str">
        <f>IFERROR(D16-[1]W6Q4FY26!D16,"OOS")</f>
        <v>OOS</v>
      </c>
      <c r="P16" s="147" t="e">
        <f t="shared" si="1"/>
        <v>#VALUE!</v>
      </c>
      <c r="Q16" s="175" t="str">
        <f>IFERROR(E16-[1]W6Q4FY26!E16,"OOS")</f>
        <v>OOS</v>
      </c>
      <c r="R16" s="147" t="e">
        <f t="shared" si="2"/>
        <v>#VALUE!</v>
      </c>
      <c r="S16" s="175" t="str">
        <f>IFERROR(F16-[1]W6Q4FY26!F16,"OOS")</f>
        <v>OOS</v>
      </c>
      <c r="T16" s="147" t="e">
        <f t="shared" si="3"/>
        <v>#VALUE!</v>
      </c>
      <c r="U16" s="175" t="str">
        <f>IFERROR(G16-[1]W6Q4FY26!G16,"OOS")</f>
        <v>OOS</v>
      </c>
      <c r="V16" s="147" t="e">
        <f t="shared" si="4"/>
        <v>#VALUE!</v>
      </c>
    </row>
    <row r="17" spans="1:22" ht="16" customHeight="1" x14ac:dyDescent="0.2">
      <c r="A17" t="s">
        <v>262</v>
      </c>
      <c r="B17" s="39"/>
      <c r="C17" s="187">
        <v>20290000</v>
      </c>
      <c r="D17" s="187">
        <v>20290000</v>
      </c>
      <c r="E17" s="188">
        <v>19690000</v>
      </c>
      <c r="F17" s="181">
        <v>20290000</v>
      </c>
      <c r="G17" s="181">
        <v>18990000</v>
      </c>
      <c r="M17" s="149" t="str">
        <f>IFERROR(C17-[1]W6Q4FY26!C17,"OOS")</f>
        <v>OOS</v>
      </c>
      <c r="N17" s="147" t="e">
        <f t="shared" si="0"/>
        <v>#VALUE!</v>
      </c>
      <c r="O17" s="175" t="str">
        <f>IFERROR(D17-[1]W6Q4FY26!D17,"OOS")</f>
        <v>OOS</v>
      </c>
      <c r="P17" s="147" t="e">
        <f t="shared" si="1"/>
        <v>#VALUE!</v>
      </c>
      <c r="Q17" s="175" t="str">
        <f>IFERROR(E17-[1]W6Q4FY26!E17,"OOS")</f>
        <v>OOS</v>
      </c>
      <c r="R17" s="147" t="e">
        <f t="shared" si="2"/>
        <v>#VALUE!</v>
      </c>
      <c r="S17" s="175" t="str">
        <f>IFERROR(F17-[1]W6Q4FY26!F17,"OOS")</f>
        <v>OOS</v>
      </c>
      <c r="T17" s="147"/>
      <c r="U17" s="175" t="str">
        <f>IFERROR(G17-[1]W6Q4FY26!G17,"OOS")</f>
        <v>OOS</v>
      </c>
      <c r="V17" s="147" t="e">
        <f t="shared" si="4"/>
        <v>#VALUE!</v>
      </c>
    </row>
    <row r="18" spans="1:22" ht="16" customHeight="1" x14ac:dyDescent="0.2">
      <c r="A18" t="s">
        <v>144</v>
      </c>
      <c r="B18" s="39"/>
      <c r="C18" s="182" t="s">
        <v>31</v>
      </c>
      <c r="D18" s="182">
        <v>21990000</v>
      </c>
      <c r="E18" s="176" t="s">
        <v>31</v>
      </c>
      <c r="F18" s="178" t="s">
        <v>31</v>
      </c>
      <c r="G18" s="174" t="s">
        <v>31</v>
      </c>
      <c r="M18" s="149" t="str">
        <f>IFERROR(C18-[1]W6Q4FY26!C18,"OOS")</f>
        <v>OOS</v>
      </c>
      <c r="N18" s="147" t="e">
        <f t="shared" si="0"/>
        <v>#VALUE!</v>
      </c>
      <c r="O18" s="175" t="str">
        <f>IFERROR(D18-[1]W6Q4FY26!D18,"OOS")</f>
        <v>OOS</v>
      </c>
      <c r="P18" s="147" t="e">
        <f t="shared" si="1"/>
        <v>#VALUE!</v>
      </c>
      <c r="Q18" s="175" t="str">
        <f>IFERROR(E18-[1]W6Q4FY26!E18,"OOS")</f>
        <v>OOS</v>
      </c>
      <c r="R18" s="147" t="e">
        <f t="shared" si="2"/>
        <v>#VALUE!</v>
      </c>
      <c r="S18" s="175" t="str">
        <f>IFERROR(F18-[1]W6Q4FY26!F18,"OOS")</f>
        <v>OOS</v>
      </c>
      <c r="T18" s="147" t="e">
        <f>IF(S18=0,"",$A18 &amp; IF(S18&gt;0," tăng "," giảm ") &amp; TEXT(ABS(S18)/1000,"0") &amp; "K = " &amp; TEXT(F18/1000,"#.##0") &amp; "K")</f>
        <v>#VALUE!</v>
      </c>
      <c r="U18" s="175" t="str">
        <f>IFERROR(G18-[1]W6Q4FY26!G18,"OOS")</f>
        <v>OOS</v>
      </c>
      <c r="V18" s="147" t="e">
        <f t="shared" si="4"/>
        <v>#VALUE!</v>
      </c>
    </row>
    <row r="19" spans="1:22" ht="16" customHeight="1" x14ac:dyDescent="0.2">
      <c r="A19" t="s">
        <v>263</v>
      </c>
      <c r="B19" s="39"/>
      <c r="C19" s="187">
        <v>25790000</v>
      </c>
      <c r="D19" s="187">
        <v>25790000</v>
      </c>
      <c r="E19" s="205">
        <v>24790000</v>
      </c>
      <c r="F19" s="187">
        <v>25790000</v>
      </c>
      <c r="G19" s="174">
        <v>24490000</v>
      </c>
      <c r="M19" s="149" t="str">
        <f>IFERROR(C19-[1]W6Q4FY26!C19,"OOS")</f>
        <v>OOS</v>
      </c>
      <c r="N19" s="147" t="e">
        <f t="shared" si="0"/>
        <v>#VALUE!</v>
      </c>
      <c r="O19" s="175" t="str">
        <f>IFERROR(D19-[1]W6Q4FY26!D19,"OOS")</f>
        <v>OOS</v>
      </c>
      <c r="P19" s="147" t="e">
        <f t="shared" si="1"/>
        <v>#VALUE!</v>
      </c>
      <c r="Q19" s="175" t="str">
        <f>IFERROR(E19-[1]W6Q4FY26!E19,"OOS")</f>
        <v>OOS</v>
      </c>
      <c r="R19" s="147" t="e">
        <f t="shared" si="2"/>
        <v>#VALUE!</v>
      </c>
      <c r="S19" s="175" t="str">
        <f>IFERROR(F19-[1]W6Q4FY26!F19,"OOS")</f>
        <v>OOS</v>
      </c>
      <c r="T19" s="147"/>
      <c r="U19" s="175" t="str">
        <f>IFERROR(G19-[1]W6Q4FY26!G19,"OOS")</f>
        <v>OOS</v>
      </c>
      <c r="V19" s="147"/>
    </row>
    <row r="20" spans="1:22" ht="16" customHeight="1" x14ac:dyDescent="0.2">
      <c r="A20" t="s">
        <v>151</v>
      </c>
      <c r="B20" s="39"/>
      <c r="C20" s="182">
        <v>33990000</v>
      </c>
      <c r="D20" s="182">
        <v>33990000</v>
      </c>
      <c r="E20" s="186">
        <v>32490000</v>
      </c>
      <c r="F20" s="178">
        <v>33990000</v>
      </c>
      <c r="G20" s="174">
        <v>32990000</v>
      </c>
      <c r="M20" s="149" t="str">
        <f>IFERROR(C20-[1]W6Q4FY26!C20,"OOS")</f>
        <v>OOS</v>
      </c>
      <c r="N20" s="147" t="e">
        <f t="shared" si="0"/>
        <v>#VALUE!</v>
      </c>
      <c r="O20" s="175" t="str">
        <f>IFERROR(D20-[1]W6Q4FY26!D20,"OOS")</f>
        <v>OOS</v>
      </c>
      <c r="P20" s="147" t="e">
        <f t="shared" si="1"/>
        <v>#VALUE!</v>
      </c>
      <c r="Q20" s="175" t="str">
        <f>IFERROR(E20-[1]W6Q4FY26!E20,"OOS")</f>
        <v>OOS</v>
      </c>
      <c r="R20" s="147" t="e">
        <f t="shared" si="2"/>
        <v>#VALUE!</v>
      </c>
      <c r="S20" s="175" t="str">
        <f>IFERROR(F20-[1]W6Q4FY26!F20,"OOS")</f>
        <v>OOS</v>
      </c>
      <c r="T20" s="147" t="e">
        <f t="shared" ref="T20:T40" si="5">IF(S20=0,"",$A20 &amp; IF(S20&gt;0," tăng "," giảm ") &amp; TEXT(ABS(S20)/1000,"0") &amp; "K = " &amp; TEXT(F20/1000,"#.##0") &amp; "K")</f>
        <v>#VALUE!</v>
      </c>
      <c r="U20" s="175" t="str">
        <f>IFERROR(G20-[1]W6Q4FY26!G20,"OOS")</f>
        <v>OOS</v>
      </c>
      <c r="V20" s="147" t="e">
        <f t="shared" ref="V20:V41" si="6">IF(U20=0,"",$A20 &amp; IF(U20&gt;0," tăng "," giảm ") &amp; TEXT(ABS(U20)/1000,"0") &amp; "K = " &amp; TEXT(G20/1000,"#.##0") &amp; "K")</f>
        <v>#VALUE!</v>
      </c>
    </row>
    <row r="21" spans="1:22" ht="16" customHeight="1" x14ac:dyDescent="0.2">
      <c r="A21" t="s">
        <v>152</v>
      </c>
      <c r="B21" s="39"/>
      <c r="C21" s="182">
        <v>43290000</v>
      </c>
      <c r="D21" s="198">
        <v>43290000</v>
      </c>
      <c r="E21" s="186">
        <v>42990000</v>
      </c>
      <c r="F21" s="179">
        <v>43290000</v>
      </c>
      <c r="G21" s="174">
        <v>44590000</v>
      </c>
      <c r="M21" s="149" t="str">
        <f>IFERROR(C21-[1]W6Q4FY26!C21,"OOS")</f>
        <v>OOS</v>
      </c>
      <c r="N21" s="147" t="e">
        <f t="shared" si="0"/>
        <v>#VALUE!</v>
      </c>
      <c r="O21" s="175" t="str">
        <f>IFERROR(D21-[1]W6Q4FY26!D21,"OOS")</f>
        <v>OOS</v>
      </c>
      <c r="P21" s="147" t="e">
        <f t="shared" si="1"/>
        <v>#VALUE!</v>
      </c>
      <c r="Q21" s="175" t="str">
        <f>IFERROR(E21-[1]W6Q4FY26!E21,"OOS")</f>
        <v>OOS</v>
      </c>
      <c r="R21" s="147" t="e">
        <f t="shared" si="2"/>
        <v>#VALUE!</v>
      </c>
      <c r="S21" s="175" t="str">
        <f>IFERROR(F21-[1]W6Q4FY26!F21,"OOS")</f>
        <v>OOS</v>
      </c>
      <c r="T21" s="147" t="e">
        <f t="shared" si="5"/>
        <v>#VALUE!</v>
      </c>
      <c r="U21" s="175" t="str">
        <f>IFERROR(G21-[1]W6Q4FY26!G21,"OOS")</f>
        <v>OOS</v>
      </c>
      <c r="V21" s="147" t="e">
        <f t="shared" si="6"/>
        <v>#VALUE!</v>
      </c>
    </row>
    <row r="22" spans="1:22" ht="16" customHeight="1" x14ac:dyDescent="0.2">
      <c r="A22" t="s">
        <v>153</v>
      </c>
      <c r="B22" s="39"/>
      <c r="C22" s="182">
        <v>6590000</v>
      </c>
      <c r="D22" s="187">
        <v>6590000</v>
      </c>
      <c r="E22" s="198">
        <v>6190000</v>
      </c>
      <c r="F22" s="179">
        <v>6650000</v>
      </c>
      <c r="G22" s="181">
        <v>6490000</v>
      </c>
      <c r="M22" s="149" t="str">
        <f>IFERROR(C22-[1]W6Q4FY26!C22,"OOS")</f>
        <v>OOS</v>
      </c>
      <c r="N22" s="147" t="e">
        <f t="shared" ref="N22:N40" si="7">IF(M22=0,"",$A22 &amp; IF(M22&gt;0," tăng "," giảm ") &amp; TEXT(ABS(M22)/1000,"0") &amp; "K = " &amp; TEXT(C22/1000,"#.##0") &amp; "K")</f>
        <v>#VALUE!</v>
      </c>
      <c r="O22" s="175" t="str">
        <f>IFERROR(D22-[1]W6Q4FY26!D22,"OOS")</f>
        <v>OOS</v>
      </c>
      <c r="P22" s="147" t="e">
        <f t="shared" si="1"/>
        <v>#VALUE!</v>
      </c>
      <c r="Q22" s="175" t="str">
        <f>IFERROR(E22-[1]W6Q4FY26!E22,"OOS")</f>
        <v>OOS</v>
      </c>
      <c r="R22" s="147" t="e">
        <f t="shared" si="2"/>
        <v>#VALUE!</v>
      </c>
      <c r="S22" s="175" t="str">
        <f>IFERROR(F22-[1]W6Q4FY26!F22,"OOS")</f>
        <v>OOS</v>
      </c>
      <c r="T22" s="147" t="e">
        <f t="shared" si="5"/>
        <v>#VALUE!</v>
      </c>
      <c r="U22" s="175" t="str">
        <f>IFERROR(G22-[1]W6Q4FY26!G22,"OOS")</f>
        <v>OOS</v>
      </c>
      <c r="V22" s="147" t="e">
        <f t="shared" si="6"/>
        <v>#VALUE!</v>
      </c>
    </row>
    <row r="23" spans="1:22" ht="16" customHeight="1" x14ac:dyDescent="0.2">
      <c r="A23" t="s">
        <v>154</v>
      </c>
      <c r="B23" s="39"/>
      <c r="C23" s="182">
        <v>8090000</v>
      </c>
      <c r="D23" s="187">
        <v>8090000</v>
      </c>
      <c r="E23" s="176">
        <v>7790000</v>
      </c>
      <c r="F23" s="178">
        <v>7990000</v>
      </c>
      <c r="G23" s="174">
        <v>7690000</v>
      </c>
      <c r="M23" s="149" t="str">
        <f>IFERROR(C23-[1]W6Q4FY26!C23,"OOS")</f>
        <v>OOS</v>
      </c>
      <c r="N23" s="147" t="e">
        <f t="shared" si="7"/>
        <v>#VALUE!</v>
      </c>
      <c r="O23" s="175" t="str">
        <f>IFERROR(D23-[1]W6Q4FY26!D23,"OOS")</f>
        <v>OOS</v>
      </c>
      <c r="P23" s="147" t="e">
        <f t="shared" si="1"/>
        <v>#VALUE!</v>
      </c>
      <c r="Q23" s="175" t="str">
        <f>IFERROR(E23-[1]W6Q4FY26!E23,"OOS")</f>
        <v>OOS</v>
      </c>
      <c r="R23" s="147" t="e">
        <f t="shared" si="2"/>
        <v>#VALUE!</v>
      </c>
      <c r="S23" s="175" t="str">
        <f>IFERROR(F23-[1]W6Q4FY26!F23,"OOS")</f>
        <v>OOS</v>
      </c>
      <c r="T23" s="147" t="e">
        <f t="shared" si="5"/>
        <v>#VALUE!</v>
      </c>
      <c r="U23" s="175" t="str">
        <f>IFERROR(G23-[1]W6Q4FY26!G23,"OOS")</f>
        <v>OOS</v>
      </c>
      <c r="V23" s="147" t="e">
        <f t="shared" si="6"/>
        <v>#VALUE!</v>
      </c>
    </row>
    <row r="24" spans="1:22" ht="16" customHeight="1" x14ac:dyDescent="0.2">
      <c r="A24" t="s">
        <v>155</v>
      </c>
      <c r="B24" s="39"/>
      <c r="C24" s="182">
        <v>7390000</v>
      </c>
      <c r="D24" s="187">
        <v>7390000</v>
      </c>
      <c r="E24" s="186">
        <v>6990000</v>
      </c>
      <c r="F24" s="179">
        <v>7450000</v>
      </c>
      <c r="G24" s="199">
        <v>7390000</v>
      </c>
      <c r="M24" s="149" t="str">
        <f>IFERROR(C24-[1]W6Q4FY26!C24,"OOS")</f>
        <v>OOS</v>
      </c>
      <c r="N24" s="147" t="e">
        <f t="shared" si="7"/>
        <v>#VALUE!</v>
      </c>
      <c r="O24" s="175" t="str">
        <f>IFERROR(D24-[1]W6Q4FY26!D24,"OOS")</f>
        <v>OOS</v>
      </c>
      <c r="P24" s="147" t="e">
        <f t="shared" si="1"/>
        <v>#VALUE!</v>
      </c>
      <c r="Q24" s="175" t="str">
        <f>IFERROR(E24-[1]W6Q4FY26!E24,"OOS")</f>
        <v>OOS</v>
      </c>
      <c r="R24" s="147" t="e">
        <f t="shared" si="2"/>
        <v>#VALUE!</v>
      </c>
      <c r="S24" s="175" t="str">
        <f>IFERROR(F24-[1]W6Q4FY26!F24,"OOS")</f>
        <v>OOS</v>
      </c>
      <c r="T24" s="147" t="e">
        <f t="shared" si="5"/>
        <v>#VALUE!</v>
      </c>
      <c r="U24" s="175" t="str">
        <f>IFERROR(G24-[1]W6Q4FY26!G24,"OOS")</f>
        <v>OOS</v>
      </c>
      <c r="V24" s="147" t="e">
        <f t="shared" si="6"/>
        <v>#VALUE!</v>
      </c>
    </row>
    <row r="25" spans="1:22" ht="16" customHeight="1" x14ac:dyDescent="0.2">
      <c r="A25" t="s">
        <v>156</v>
      </c>
      <c r="B25" s="39"/>
      <c r="C25" s="187">
        <v>8490000</v>
      </c>
      <c r="D25" s="187">
        <v>8490000</v>
      </c>
      <c r="E25" s="186">
        <v>8590000</v>
      </c>
      <c r="F25" s="178">
        <v>8490000</v>
      </c>
      <c r="G25" s="174">
        <v>8490000</v>
      </c>
      <c r="M25" s="149" t="str">
        <f>IFERROR(C25-[1]W6Q4FY26!C25,"OOS")</f>
        <v>OOS</v>
      </c>
      <c r="N25" s="147" t="e">
        <f t="shared" si="7"/>
        <v>#VALUE!</v>
      </c>
      <c r="O25" s="175" t="str">
        <f>IFERROR(D25-[1]W6Q4FY26!D25,"OOS")</f>
        <v>OOS</v>
      </c>
      <c r="P25" s="147" t="e">
        <f t="shared" si="1"/>
        <v>#VALUE!</v>
      </c>
      <c r="Q25" s="175" t="str">
        <f>IFERROR(E25-[1]W6Q4FY26!E25,"OOS")</f>
        <v>OOS</v>
      </c>
      <c r="R25" s="147" t="e">
        <f t="shared" si="2"/>
        <v>#VALUE!</v>
      </c>
      <c r="S25" s="175" t="str">
        <f>IFERROR(F25-[1]W6Q4FY26!F25,"OOS")</f>
        <v>OOS</v>
      </c>
      <c r="T25" s="147" t="e">
        <f t="shared" si="5"/>
        <v>#VALUE!</v>
      </c>
      <c r="U25" s="175" t="str">
        <f>IFERROR(G25-[1]W6Q4FY26!G25,"OOS")</f>
        <v>OOS</v>
      </c>
      <c r="V25" s="147" t="e">
        <f t="shared" si="6"/>
        <v>#VALUE!</v>
      </c>
    </row>
    <row r="26" spans="1:22" ht="16" customHeight="1" x14ac:dyDescent="0.2">
      <c r="A26" t="s">
        <v>157</v>
      </c>
      <c r="B26" s="39"/>
      <c r="C26" s="182">
        <v>10890000</v>
      </c>
      <c r="D26" s="182">
        <v>11190000</v>
      </c>
      <c r="E26" s="198">
        <v>8990000</v>
      </c>
      <c r="F26" s="179">
        <v>10990000</v>
      </c>
      <c r="G26" s="174">
        <v>10990000</v>
      </c>
      <c r="M26" s="149" t="str">
        <f>IFERROR(C26-[1]W6Q4FY26!C26,"OOS")</f>
        <v>OOS</v>
      </c>
      <c r="N26" s="147" t="e">
        <f t="shared" si="7"/>
        <v>#VALUE!</v>
      </c>
      <c r="O26" s="175" t="str">
        <f>IFERROR(D26-[1]W6Q4FY26!D26,"OOS")</f>
        <v>OOS</v>
      </c>
      <c r="P26" s="147" t="e">
        <f t="shared" si="1"/>
        <v>#VALUE!</v>
      </c>
      <c r="Q26" s="175" t="str">
        <f>IFERROR(E26-[1]W6Q4FY26!E26,"OOS")</f>
        <v>OOS</v>
      </c>
      <c r="R26" s="147" t="e">
        <f t="shared" si="2"/>
        <v>#VALUE!</v>
      </c>
      <c r="S26" s="175" t="str">
        <f>IFERROR(F26-[1]W6Q4FY26!F26,"OOS")</f>
        <v>OOS</v>
      </c>
      <c r="T26" s="147" t="e">
        <f t="shared" si="5"/>
        <v>#VALUE!</v>
      </c>
      <c r="U26" s="175" t="str">
        <f>IFERROR(G26-[1]W6Q4FY26!G26,"OOS")</f>
        <v>OOS</v>
      </c>
      <c r="V26" s="147" t="e">
        <f t="shared" si="6"/>
        <v>#VALUE!</v>
      </c>
    </row>
    <row r="27" spans="1:22" ht="16" customHeight="1" x14ac:dyDescent="0.2">
      <c r="A27" t="s">
        <v>158</v>
      </c>
      <c r="B27" s="39"/>
      <c r="C27" s="187">
        <v>13190000</v>
      </c>
      <c r="D27" s="182">
        <v>14090000</v>
      </c>
      <c r="E27" s="186">
        <v>11990000</v>
      </c>
      <c r="F27" s="178">
        <v>13490000</v>
      </c>
      <c r="G27" s="174">
        <v>13990000</v>
      </c>
      <c r="M27" s="149" t="str">
        <f>IFERROR(C27-[1]W6Q4FY26!C27,"OOS")</f>
        <v>OOS</v>
      </c>
      <c r="N27" s="147" t="e">
        <f t="shared" si="7"/>
        <v>#VALUE!</v>
      </c>
      <c r="O27" s="175" t="str">
        <f>IFERROR(D27-[1]W6Q4FY26!D27,"OOS")</f>
        <v>OOS</v>
      </c>
      <c r="P27" s="147" t="e">
        <f t="shared" si="1"/>
        <v>#VALUE!</v>
      </c>
      <c r="Q27" s="175" t="str">
        <f>IFERROR(E27-[1]W6Q4FY26!E27,"OOS")</f>
        <v>OOS</v>
      </c>
      <c r="R27" s="147" t="e">
        <f t="shared" si="2"/>
        <v>#VALUE!</v>
      </c>
      <c r="S27" s="175" t="str">
        <f>IFERROR(F27-[1]W6Q4FY26!F27,"OOS")</f>
        <v>OOS</v>
      </c>
      <c r="T27" s="147" t="e">
        <f t="shared" si="5"/>
        <v>#VALUE!</v>
      </c>
      <c r="U27" s="175" t="str">
        <f>IFERROR(G27-[1]W6Q4FY26!G27,"OOS")</f>
        <v>OOS</v>
      </c>
      <c r="V27" s="147" t="e">
        <f t="shared" si="6"/>
        <v>#VALUE!</v>
      </c>
    </row>
    <row r="28" spans="1:22" ht="16" customHeight="1" x14ac:dyDescent="0.2">
      <c r="A28" t="s">
        <v>159</v>
      </c>
      <c r="B28" s="39"/>
      <c r="C28" s="187">
        <v>11490000</v>
      </c>
      <c r="D28" s="182">
        <v>11990000</v>
      </c>
      <c r="E28" s="186">
        <v>9690000</v>
      </c>
      <c r="F28" s="179">
        <v>11790000</v>
      </c>
      <c r="G28" s="174">
        <v>11890000</v>
      </c>
      <c r="M28" s="149" t="str">
        <f>IFERROR(C28-[1]W6Q4FY26!C28,"OOS")</f>
        <v>OOS</v>
      </c>
      <c r="N28" s="147" t="e">
        <f t="shared" si="7"/>
        <v>#VALUE!</v>
      </c>
      <c r="O28" s="175" t="str">
        <f>IFERROR(D28-[1]W6Q4FY26!D28,"OOS")</f>
        <v>OOS</v>
      </c>
      <c r="P28" s="147" t="e">
        <f t="shared" si="1"/>
        <v>#VALUE!</v>
      </c>
      <c r="Q28" s="175" t="str">
        <f>IFERROR(E28-[1]W6Q4FY26!E28,"OOS")</f>
        <v>OOS</v>
      </c>
      <c r="R28" s="147" t="e">
        <f t="shared" si="2"/>
        <v>#VALUE!</v>
      </c>
      <c r="S28" s="175" t="str">
        <f>IFERROR(F28-[1]W6Q4FY26!F28,"OOS")</f>
        <v>OOS</v>
      </c>
      <c r="T28" s="147" t="e">
        <f t="shared" si="5"/>
        <v>#VALUE!</v>
      </c>
      <c r="U28" s="175" t="str">
        <f>IFERROR(G28-[1]W6Q4FY26!G28,"OOS")</f>
        <v>OOS</v>
      </c>
      <c r="V28" s="147" t="e">
        <f t="shared" si="6"/>
        <v>#VALUE!</v>
      </c>
    </row>
    <row r="29" spans="1:22" ht="16" customHeight="1" x14ac:dyDescent="0.2">
      <c r="A29" t="s">
        <v>160</v>
      </c>
      <c r="B29" s="39"/>
      <c r="C29" s="187">
        <v>14090000</v>
      </c>
      <c r="D29" s="182">
        <v>14990000</v>
      </c>
      <c r="E29" s="186">
        <v>15390000</v>
      </c>
      <c r="F29" s="178">
        <v>14890000</v>
      </c>
      <c r="G29" s="174">
        <v>14990000</v>
      </c>
      <c r="M29" s="149" t="str">
        <f>IFERROR(C29-[1]W6Q4FY26!C29,"OOS")</f>
        <v>OOS</v>
      </c>
      <c r="N29" s="147" t="e">
        <f t="shared" si="7"/>
        <v>#VALUE!</v>
      </c>
      <c r="O29" s="175" t="str">
        <f>IFERROR(D29-[1]W6Q4FY26!D29,"OOS")</f>
        <v>OOS</v>
      </c>
      <c r="P29" s="147" t="e">
        <f t="shared" si="1"/>
        <v>#VALUE!</v>
      </c>
      <c r="Q29" s="175" t="str">
        <f>IFERROR(E29-[1]W6Q4FY26!E29,"OOS")</f>
        <v>OOS</v>
      </c>
      <c r="R29" s="147" t="e">
        <f t="shared" si="2"/>
        <v>#VALUE!</v>
      </c>
      <c r="S29" s="175" t="str">
        <f>IFERROR(F29-[1]W6Q4FY26!F29,"OOS")</f>
        <v>OOS</v>
      </c>
      <c r="T29" s="147" t="e">
        <f t="shared" si="5"/>
        <v>#VALUE!</v>
      </c>
      <c r="U29" s="175" t="str">
        <f>IFERROR(G29-[1]W6Q4FY26!G29,"OOS")</f>
        <v>OOS</v>
      </c>
      <c r="V29" s="147" t="e">
        <f t="shared" si="6"/>
        <v>#VALUE!</v>
      </c>
    </row>
    <row r="30" spans="1:22" ht="16" customHeight="1" x14ac:dyDescent="0.2">
      <c r="A30" t="s">
        <v>161</v>
      </c>
      <c r="B30" s="39"/>
      <c r="C30" s="182">
        <v>22890000</v>
      </c>
      <c r="D30" s="182">
        <v>22990000</v>
      </c>
      <c r="E30" s="198" t="s">
        <v>31</v>
      </c>
      <c r="F30" s="178">
        <v>22890000</v>
      </c>
      <c r="G30" s="174">
        <v>22590000</v>
      </c>
      <c r="M30" s="149" t="str">
        <f>IFERROR(C30-[1]W6Q4FY26!C30,"OOS")</f>
        <v>OOS</v>
      </c>
      <c r="N30" s="147" t="e">
        <f t="shared" si="7"/>
        <v>#VALUE!</v>
      </c>
      <c r="O30" s="175" t="str">
        <f>IFERROR(D30-[1]W6Q4FY26!D30,"OOS")</f>
        <v>OOS</v>
      </c>
      <c r="P30" s="147" t="e">
        <f t="shared" si="1"/>
        <v>#VALUE!</v>
      </c>
      <c r="Q30" s="175" t="str">
        <f>IFERROR(E30-[1]W6Q4FY26!E30,"OOS")</f>
        <v>OOS</v>
      </c>
      <c r="R30" s="147" t="e">
        <f t="shared" si="2"/>
        <v>#VALUE!</v>
      </c>
      <c r="S30" s="175" t="str">
        <f>IFERROR(F30-[1]W6Q4FY26!F30,"OOS")</f>
        <v>OOS</v>
      </c>
      <c r="T30" s="147" t="e">
        <f t="shared" si="5"/>
        <v>#VALUE!</v>
      </c>
      <c r="U30" s="175" t="str">
        <f>IFERROR(G30-[1]W6Q4FY26!G30,"OOS")</f>
        <v>OOS</v>
      </c>
      <c r="V30" s="147" t="e">
        <f t="shared" si="6"/>
        <v>#VALUE!</v>
      </c>
    </row>
    <row r="31" spans="1:22" ht="16" customHeight="1" x14ac:dyDescent="0.2">
      <c r="A31" t="s">
        <v>120</v>
      </c>
      <c r="B31" s="39"/>
      <c r="C31" s="182" t="s">
        <v>31</v>
      </c>
      <c r="D31" s="182">
        <v>5390000</v>
      </c>
      <c r="E31" s="176" t="s">
        <v>31</v>
      </c>
      <c r="F31" s="178" t="s">
        <v>31</v>
      </c>
      <c r="G31" s="174" t="s">
        <v>31</v>
      </c>
      <c r="M31" s="149" t="str">
        <f>IFERROR(C31-[1]W6Q4FY26!C31,"OOS")</f>
        <v>OOS</v>
      </c>
      <c r="N31" s="147" t="e">
        <f t="shared" si="7"/>
        <v>#VALUE!</v>
      </c>
      <c r="O31" s="175" t="str">
        <f>IFERROR(D31-[1]W6Q4FY26!D31,"OOS")</f>
        <v>OOS</v>
      </c>
      <c r="P31" s="147" t="e">
        <f t="shared" si="1"/>
        <v>#VALUE!</v>
      </c>
      <c r="Q31" s="175" t="str">
        <f>IFERROR(E31-[1]W6Q4FY26!E31,"OOS")</f>
        <v>OOS</v>
      </c>
      <c r="R31" s="147" t="e">
        <f t="shared" si="2"/>
        <v>#VALUE!</v>
      </c>
      <c r="S31" s="175" t="str">
        <f>IFERROR(F31-[1]W6Q4FY26!F31,"OOS")</f>
        <v>OOS</v>
      </c>
      <c r="T31" s="147" t="e">
        <f t="shared" si="5"/>
        <v>#VALUE!</v>
      </c>
      <c r="U31" s="175" t="str">
        <f>IFERROR(G31-[1]W6Q4FY26!G31,"OOS")</f>
        <v>OOS</v>
      </c>
      <c r="V31" s="147" t="e">
        <f t="shared" si="6"/>
        <v>#VALUE!</v>
      </c>
    </row>
    <row r="32" spans="1:22" ht="15" customHeight="1" x14ac:dyDescent="0.2">
      <c r="A32" t="s">
        <v>162</v>
      </c>
      <c r="B32" s="39"/>
      <c r="C32" s="182">
        <v>4390000</v>
      </c>
      <c r="D32" s="182">
        <v>4590000</v>
      </c>
      <c r="E32" s="176">
        <v>4490000</v>
      </c>
      <c r="F32" s="178">
        <v>4590000</v>
      </c>
      <c r="G32" s="174">
        <v>4390000</v>
      </c>
      <c r="M32" s="149" t="str">
        <f>IFERROR(C32-[1]W6Q4FY26!C32,"OOS")</f>
        <v>OOS</v>
      </c>
      <c r="N32" s="147" t="e">
        <f t="shared" si="7"/>
        <v>#VALUE!</v>
      </c>
      <c r="O32" s="175" t="str">
        <f>IFERROR(D32-[1]W6Q4FY26!D32,"OOS")</f>
        <v>OOS</v>
      </c>
      <c r="P32" s="147" t="e">
        <f t="shared" si="1"/>
        <v>#VALUE!</v>
      </c>
      <c r="Q32" s="175" t="str">
        <f>IFERROR(E32-[1]W6Q4FY26!E32,"OOS")</f>
        <v>OOS</v>
      </c>
      <c r="R32" s="147" t="e">
        <f t="shared" si="2"/>
        <v>#VALUE!</v>
      </c>
      <c r="S32" s="175" t="str">
        <f>IFERROR(F32-[1]W6Q4FY26!F32,"OOS")</f>
        <v>OOS</v>
      </c>
      <c r="T32" s="147" t="e">
        <f t="shared" si="5"/>
        <v>#VALUE!</v>
      </c>
      <c r="U32" s="175" t="str">
        <f>IFERROR(G32-[1]W6Q4FY26!G32,"OOS")</f>
        <v>OOS</v>
      </c>
      <c r="V32" s="147" t="e">
        <f t="shared" si="6"/>
        <v>#VALUE!</v>
      </c>
    </row>
    <row r="33" spans="1:22" ht="15" customHeight="1" x14ac:dyDescent="0.2">
      <c r="A33" t="s">
        <v>163</v>
      </c>
      <c r="B33" s="39"/>
      <c r="C33" s="182">
        <v>3290000</v>
      </c>
      <c r="D33" s="187">
        <v>3490000</v>
      </c>
      <c r="E33" s="176">
        <v>3390000</v>
      </c>
      <c r="F33" s="178">
        <v>3490000</v>
      </c>
      <c r="G33" s="174">
        <v>2990000</v>
      </c>
      <c r="M33" s="149" t="str">
        <f>IFERROR(C33-[1]W6Q4FY26!C33,"OOS")</f>
        <v>OOS</v>
      </c>
      <c r="N33" s="147" t="e">
        <f t="shared" si="7"/>
        <v>#VALUE!</v>
      </c>
      <c r="O33" s="175" t="str">
        <f>IFERROR(D33-[1]W6Q4FY26!D33,"OOS")</f>
        <v>OOS</v>
      </c>
      <c r="P33" s="147" t="e">
        <f t="shared" si="1"/>
        <v>#VALUE!</v>
      </c>
      <c r="Q33" s="175" t="str">
        <f>IFERROR(E33-[1]W6Q4FY26!E33,"OOS")</f>
        <v>OOS</v>
      </c>
      <c r="R33" s="147" t="e">
        <f t="shared" si="2"/>
        <v>#VALUE!</v>
      </c>
      <c r="S33" s="175" t="str">
        <f>IFERROR(F33-[1]W6Q4FY26!F33,"OOS")</f>
        <v>OOS</v>
      </c>
      <c r="T33" s="147" t="e">
        <f t="shared" si="5"/>
        <v>#VALUE!</v>
      </c>
      <c r="U33" s="175" t="str">
        <f>IFERROR(G33-[1]W6Q4FY26!G33,"OOS")</f>
        <v>OOS</v>
      </c>
      <c r="V33" s="147" t="e">
        <f t="shared" si="6"/>
        <v>#VALUE!</v>
      </c>
    </row>
    <row r="34" spans="1:22" ht="15" customHeight="1" x14ac:dyDescent="0.2">
      <c r="A34" t="s">
        <v>164</v>
      </c>
      <c r="B34" s="39"/>
      <c r="C34" s="182">
        <v>6290000</v>
      </c>
      <c r="D34" s="182">
        <v>6590000</v>
      </c>
      <c r="E34" s="172">
        <v>6190000</v>
      </c>
      <c r="F34" s="178">
        <v>6590000</v>
      </c>
      <c r="G34" s="174">
        <v>5990000</v>
      </c>
      <c r="M34" s="149" t="str">
        <f>IFERROR(C34-[1]W6Q4FY26!C34,"OOS")</f>
        <v>OOS</v>
      </c>
      <c r="N34" s="147" t="e">
        <f t="shared" si="7"/>
        <v>#VALUE!</v>
      </c>
      <c r="O34" s="175" t="str">
        <f>IFERROR(D34-[1]W6Q4FY26!D34,"OOS")</f>
        <v>OOS</v>
      </c>
      <c r="P34" s="147" t="e">
        <f t="shared" si="1"/>
        <v>#VALUE!</v>
      </c>
      <c r="Q34" s="175" t="str">
        <f>IFERROR(E34-[1]W6Q4FY26!E34,"OOS")</f>
        <v>OOS</v>
      </c>
      <c r="R34" s="147" t="e">
        <f t="shared" si="2"/>
        <v>#VALUE!</v>
      </c>
      <c r="S34" s="175" t="str">
        <f>IFERROR(F34-[1]W6Q4FY26!F34,"OOS")</f>
        <v>OOS</v>
      </c>
      <c r="T34" s="147" t="e">
        <f t="shared" si="5"/>
        <v>#VALUE!</v>
      </c>
      <c r="U34" s="175" t="str">
        <f>IFERROR(G34-[1]W6Q4FY26!G34,"OOS")</f>
        <v>OOS</v>
      </c>
      <c r="V34" s="147" t="e">
        <f t="shared" si="6"/>
        <v>#VALUE!</v>
      </c>
    </row>
    <row r="35" spans="1:22" ht="15" customHeight="1" x14ac:dyDescent="0.2">
      <c r="A35" t="s">
        <v>259</v>
      </c>
      <c r="B35" s="39"/>
      <c r="C35" s="182">
        <v>35190000</v>
      </c>
      <c r="D35" s="187">
        <v>35190000</v>
      </c>
      <c r="E35" s="181" t="s">
        <v>31</v>
      </c>
      <c r="F35" s="174">
        <v>35190000</v>
      </c>
      <c r="G35" s="181">
        <v>34490000</v>
      </c>
      <c r="M35" s="149" t="str">
        <f>IFERROR(C35-[1]W6Q4FY26!C35,"OOS")</f>
        <v>OOS</v>
      </c>
      <c r="N35" s="147" t="e">
        <f t="shared" si="7"/>
        <v>#VALUE!</v>
      </c>
      <c r="O35" s="175" t="str">
        <f>IFERROR(D35-[1]W6Q4FY26!D35,"OOS")</f>
        <v>OOS</v>
      </c>
      <c r="P35" s="147" t="e">
        <f t="shared" si="1"/>
        <v>#VALUE!</v>
      </c>
      <c r="Q35" s="175" t="str">
        <f>IFERROR(E35-[1]W6Q4FY26!E35,"OOS")</f>
        <v>OOS</v>
      </c>
      <c r="R35" s="147" t="e">
        <f t="shared" si="2"/>
        <v>#VALUE!</v>
      </c>
      <c r="S35" s="175" t="str">
        <f>IFERROR(F35-[1]W6Q4FY26!F35,"OOS")</f>
        <v>OOS</v>
      </c>
      <c r="T35" s="147" t="e">
        <f t="shared" si="5"/>
        <v>#VALUE!</v>
      </c>
      <c r="U35" s="175" t="str">
        <f>IFERROR(G35-[1]W6Q4FY26!G35,"OOS")</f>
        <v>OOS</v>
      </c>
      <c r="V35" s="147" t="e">
        <f t="shared" si="6"/>
        <v>#VALUE!</v>
      </c>
    </row>
    <row r="36" spans="1:22" ht="16" customHeight="1" x14ac:dyDescent="0.2">
      <c r="A36" t="s">
        <v>260</v>
      </c>
      <c r="B36" s="39"/>
      <c r="C36" s="182">
        <v>18990000</v>
      </c>
      <c r="D36" s="182">
        <v>18790000</v>
      </c>
      <c r="E36" s="181" t="s">
        <v>31</v>
      </c>
      <c r="F36" s="174">
        <v>18790000</v>
      </c>
      <c r="G36" s="181">
        <v>18350000</v>
      </c>
      <c r="M36" s="149" t="str">
        <f>IFERROR(C36-[1]W6Q4FY26!C36,"OOS")</f>
        <v>OOS</v>
      </c>
      <c r="N36" s="147" t="e">
        <f t="shared" si="7"/>
        <v>#VALUE!</v>
      </c>
      <c r="O36" s="175" t="str">
        <f>IFERROR(D36-[1]W6Q4FY26!D36,"OOS")</f>
        <v>OOS</v>
      </c>
      <c r="P36" s="147" t="e">
        <f t="shared" si="1"/>
        <v>#VALUE!</v>
      </c>
      <c r="Q36" s="175" t="str">
        <f>IFERROR(E36-[1]W6Q4FY26!E36,"OOS")</f>
        <v>OOS</v>
      </c>
      <c r="R36" s="147" t="e">
        <f t="shared" si="2"/>
        <v>#VALUE!</v>
      </c>
      <c r="S36" s="175" t="str">
        <f>IFERROR(F36-[1]W6Q4FY26!F36,"OOS")</f>
        <v>OOS</v>
      </c>
      <c r="T36" s="147" t="e">
        <f t="shared" si="5"/>
        <v>#VALUE!</v>
      </c>
      <c r="U36" s="175" t="str">
        <f>IFERROR(G36-[1]W6Q4FY26!G36,"OOS")</f>
        <v>OOS</v>
      </c>
      <c r="V36" s="147" t="e">
        <f t="shared" si="6"/>
        <v>#VALUE!</v>
      </c>
    </row>
    <row r="37" spans="1:22" ht="16" customHeight="1" x14ac:dyDescent="0.2">
      <c r="A37" t="s">
        <v>166</v>
      </c>
      <c r="B37" s="39"/>
      <c r="C37" s="182" t="s">
        <v>31</v>
      </c>
      <c r="D37" s="182" t="s">
        <v>31</v>
      </c>
      <c r="E37" s="181" t="s">
        <v>31</v>
      </c>
      <c r="F37" s="178" t="s">
        <v>31</v>
      </c>
      <c r="G37" s="174" t="s">
        <v>31</v>
      </c>
      <c r="M37" s="149" t="str">
        <f>IFERROR(C37-[1]W6Q4FY26!C37,"OOS")</f>
        <v>OOS</v>
      </c>
      <c r="N37" s="147" t="e">
        <f t="shared" si="7"/>
        <v>#VALUE!</v>
      </c>
      <c r="O37" s="175" t="str">
        <f>IFERROR(D37-[1]W6Q4FY26!D37,"OOS")</f>
        <v>OOS</v>
      </c>
      <c r="P37" s="147" t="e">
        <f t="shared" si="1"/>
        <v>#VALUE!</v>
      </c>
      <c r="Q37" s="175" t="str">
        <f>IFERROR(E37-[1]W6Q4FY26!E37,"OOS")</f>
        <v>OOS</v>
      </c>
      <c r="R37" s="147" t="e">
        <f t="shared" si="2"/>
        <v>#VALUE!</v>
      </c>
      <c r="S37" s="175" t="str">
        <f>IFERROR(F37-[1]W6Q4FY26!F37,"OOS")</f>
        <v>OOS</v>
      </c>
      <c r="T37" s="147" t="e">
        <f t="shared" si="5"/>
        <v>#VALUE!</v>
      </c>
      <c r="U37" s="175" t="str">
        <f>IFERROR(G37-[1]W6Q4FY26!G37,"OOS")</f>
        <v>OOS</v>
      </c>
      <c r="V37" s="147" t="e">
        <f t="shared" si="6"/>
        <v>#VALUE!</v>
      </c>
    </row>
    <row r="38" spans="1:22" ht="16" customHeight="1" x14ac:dyDescent="0.2">
      <c r="A38" t="s">
        <v>267</v>
      </c>
      <c r="B38" s="39"/>
      <c r="C38" s="182">
        <v>41190000</v>
      </c>
      <c r="D38" s="182">
        <v>40990000</v>
      </c>
      <c r="E38" s="181" t="s">
        <v>31</v>
      </c>
      <c r="F38" s="178">
        <v>41190000</v>
      </c>
      <c r="G38" s="174">
        <v>40990000</v>
      </c>
      <c r="M38" s="149" t="str">
        <f>IFERROR(C38-[1]W6Q4FY26!C38,"OOS")</f>
        <v>OOS</v>
      </c>
      <c r="N38" s="147" t="e">
        <f t="shared" si="7"/>
        <v>#VALUE!</v>
      </c>
      <c r="O38" s="175" t="str">
        <f>IFERROR(D38-[1]W6Q4FY26!D38,"OOS")</f>
        <v>OOS</v>
      </c>
      <c r="P38" s="147" t="e">
        <f t="shared" si="1"/>
        <v>#VALUE!</v>
      </c>
      <c r="Q38" s="175" t="str">
        <f>IFERROR(E38-[1]W6Q4FY26!E38,"OOS")</f>
        <v>OOS</v>
      </c>
      <c r="R38" s="147" t="e">
        <f t="shared" si="2"/>
        <v>#VALUE!</v>
      </c>
      <c r="S38" s="175" t="str">
        <f>IFERROR(F38-[1]W6Q4FY26!F38,"OOS")</f>
        <v>OOS</v>
      </c>
      <c r="T38" s="147" t="e">
        <f t="shared" si="5"/>
        <v>#VALUE!</v>
      </c>
      <c r="U38" s="175" t="str">
        <f>IFERROR(G38-[1]W6Q4FY26!G38,"OOS")</f>
        <v>OOS</v>
      </c>
      <c r="V38" s="147" t="e">
        <f t="shared" si="6"/>
        <v>#VALUE!</v>
      </c>
    </row>
    <row r="39" spans="1:22" ht="16" customHeight="1" x14ac:dyDescent="0.2">
      <c r="A39" t="s">
        <v>169</v>
      </c>
      <c r="B39" s="39"/>
      <c r="C39" s="182" t="s">
        <v>31</v>
      </c>
      <c r="D39" s="182">
        <v>52990000</v>
      </c>
      <c r="E39" s="181" t="s">
        <v>31</v>
      </c>
      <c r="F39" s="178" t="s">
        <v>31</v>
      </c>
      <c r="G39" s="174">
        <v>49990000</v>
      </c>
      <c r="M39" s="149" t="str">
        <f>IFERROR(C39-[1]W6Q4FY26!C39,"OOS")</f>
        <v>OOS</v>
      </c>
      <c r="N39" s="147" t="e">
        <f t="shared" si="7"/>
        <v>#VALUE!</v>
      </c>
      <c r="O39" s="175" t="str">
        <f>IFERROR(D39-[1]W6Q4FY26!D39,"OOS")</f>
        <v>OOS</v>
      </c>
      <c r="P39" s="147" t="e">
        <f t="shared" si="1"/>
        <v>#VALUE!</v>
      </c>
      <c r="Q39" s="175" t="str">
        <f>IFERROR(E39-[1]W6Q4FY26!E39,"OOS")</f>
        <v>OOS</v>
      </c>
      <c r="R39" s="147" t="e">
        <f t="shared" si="2"/>
        <v>#VALUE!</v>
      </c>
      <c r="S39" s="175" t="str">
        <f>IFERROR(F39-[1]W6Q4FY26!F39,"OOS")</f>
        <v>OOS</v>
      </c>
      <c r="T39" s="147" t="e">
        <f t="shared" si="5"/>
        <v>#VALUE!</v>
      </c>
      <c r="U39" s="175" t="str">
        <f>IFERROR(G39-[1]W6Q4FY26!G39,"OOS")</f>
        <v>OOS</v>
      </c>
      <c r="V39" s="147" t="e">
        <f t="shared" si="6"/>
        <v>#VALUE!</v>
      </c>
    </row>
    <row r="40" spans="1:22" ht="16" customHeight="1" x14ac:dyDescent="0.2">
      <c r="A40" t="s">
        <v>265</v>
      </c>
      <c r="B40" s="39"/>
      <c r="C40" s="182" t="s">
        <v>31</v>
      </c>
      <c r="D40" s="187">
        <v>79990000</v>
      </c>
      <c r="E40" s="181" t="s">
        <v>31</v>
      </c>
      <c r="F40" s="178">
        <v>80990000</v>
      </c>
      <c r="G40" s="174" t="s">
        <v>31</v>
      </c>
      <c r="M40" s="149" t="str">
        <f>IFERROR(C40-[1]W6Q4FY26!C40,"OOS")</f>
        <v>OOS</v>
      </c>
      <c r="N40" s="147" t="e">
        <f t="shared" si="7"/>
        <v>#VALUE!</v>
      </c>
      <c r="O40" s="175" t="str">
        <f>IFERROR(D40-[1]W6Q4FY26!D40,"OOS")</f>
        <v>OOS</v>
      </c>
      <c r="P40" s="147" t="e">
        <f t="shared" si="1"/>
        <v>#VALUE!</v>
      </c>
      <c r="Q40" s="175" t="str">
        <f>IFERROR(E40-[1]W6Q4FY26!E40,"OOS")</f>
        <v>OOS</v>
      </c>
      <c r="R40" s="147" t="e">
        <f t="shared" si="2"/>
        <v>#VALUE!</v>
      </c>
      <c r="S40" s="175" t="str">
        <f>IFERROR(F40-[1]W6Q4FY26!F40,"OOS")</f>
        <v>OOS</v>
      </c>
      <c r="T40" s="147" t="e">
        <f t="shared" si="5"/>
        <v>#VALUE!</v>
      </c>
      <c r="U40" s="175" t="str">
        <f>IFERROR(G40-[1]W6Q4FY26!G40,"OOS")</f>
        <v>OOS</v>
      </c>
      <c r="V40" s="147" t="e">
        <f t="shared" si="6"/>
        <v>#VALUE!</v>
      </c>
    </row>
    <row r="41" spans="1:22" ht="16" customHeight="1" x14ac:dyDescent="0.2">
      <c r="C41" s="125"/>
      <c r="D41" s="125"/>
      <c r="V41" s="147" t="str">
        <f t="shared" si="6"/>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A94-E34A-C748-B1BA-101369B660F0}">
  <dimension ref="A1:V151"/>
  <sheetViews>
    <sheetView workbookViewId="0">
      <selection activeCell="J19" sqref="J19"/>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1">
        <v>17490000</v>
      </c>
      <c r="E2" s="172">
        <v>17290000</v>
      </c>
      <c r="F2" s="195">
        <v>17490000</v>
      </c>
      <c r="G2" s="174">
        <v>17290000</v>
      </c>
      <c r="M2" s="149">
        <f>IFERROR(C2-[1]W7Q4FY26!C2,"OOS")</f>
        <v>0</v>
      </c>
      <c r="N2" s="147" t="str">
        <f t="shared" ref="N2:N16" si="0">IF(M2=0,"",$A2 &amp; IF(M2&gt;0," tăng "," giảm ") &amp; TEXT(ABS(M2)/1000,"0") &amp; "K = " &amp; TEXT(C2/1000,"#.##0") &amp; "K")</f>
        <v/>
      </c>
      <c r="O2" s="175">
        <f>IFERROR(D2-[1]W7Q4FY26!D2,"OOS")</f>
        <v>0</v>
      </c>
      <c r="P2" s="147" t="str">
        <f t="shared" ref="P2:P40" si="1">IF(O2=0,"",$A2 &amp; IF(O2&gt;0," tăng "," giảm ") &amp; TEXT(ABS(O2)/1000,"0") &amp; "K = " &amp; TEXT(D2/1000,"#.##0") &amp; "K")</f>
        <v/>
      </c>
      <c r="Q2" s="175">
        <f>IFERROR(E2-[1]W7Q4FY26!E2,"OOS")</f>
        <v>0</v>
      </c>
      <c r="R2" s="147" t="str">
        <f t="shared" ref="R2:R40" si="2">IF(Q2=0,"",$A2 &amp; IF(Q2&gt;0," tăng "," giảm ") &amp; TEXT(ABS(Q2)/1000,"0") &amp; "K = " &amp; TEXT(E2/1000,"#.##0") &amp; "K")</f>
        <v/>
      </c>
      <c r="S2" s="175">
        <f>IFERROR(F2-[1]W7Q4FY26!F2,"OOS")</f>
        <v>0</v>
      </c>
      <c r="T2" s="147" t="str">
        <f t="shared" ref="T2:T16" si="3">IF(S2=0,"",$A2 &amp; IF(S2&gt;0," tăng "," giảm ") &amp; TEXT(ABS(S2)/1000,"0") &amp; "K = " &amp; TEXT(F2/1000,"#.##0") &amp; "K")</f>
        <v/>
      </c>
      <c r="U2" s="175">
        <f>IFERROR(G2-[1]W7Q4FY26!G2,"OOS")</f>
        <v>0</v>
      </c>
      <c r="V2" s="147" t="str">
        <f t="shared" ref="V2:V18" si="4">IF(U2=0,"",$A2 &amp; IF(U2&gt;0," tăng "," giảm ") &amp; TEXT(ABS(U2)/1000,"0") &amp; "K = " &amp; TEXT(G2/1000,"#.##0") &amp; "K")</f>
        <v/>
      </c>
    </row>
    <row r="3" spans="1:22" ht="16" customHeight="1" x14ac:dyDescent="0.2">
      <c r="A3" t="s">
        <v>129</v>
      </c>
      <c r="B3" s="169"/>
      <c r="C3" s="170">
        <v>24590000</v>
      </c>
      <c r="D3" s="170">
        <v>24290000</v>
      </c>
      <c r="E3" s="176">
        <v>23590000</v>
      </c>
      <c r="F3" s="196">
        <v>24490000</v>
      </c>
      <c r="G3" s="181">
        <v>23790000</v>
      </c>
      <c r="M3" s="149">
        <f>IFERROR(C3-[1]W7Q4FY26!C3,"OOS")</f>
        <v>600000</v>
      </c>
      <c r="N3" s="147" t="str">
        <f t="shared" si="0"/>
        <v>iPhone 17  256GB tăng 600K = 24590.0K</v>
      </c>
      <c r="O3" s="175">
        <f>IFERROR(D3-[1]W7Q4FY26!D3,"OOS")</f>
        <v>300000</v>
      </c>
      <c r="P3" s="147" t="str">
        <f t="shared" si="1"/>
        <v>iPhone 17  256GB tăng 300K = 24290.0K</v>
      </c>
      <c r="Q3" s="175">
        <f>IFERROR(E3-[1]W7Q4FY26!E3,"OOS")</f>
        <v>0</v>
      </c>
      <c r="R3" s="147" t="str">
        <f t="shared" si="2"/>
        <v/>
      </c>
      <c r="S3" s="175">
        <f>IFERROR(F3-[1]W7Q4FY26!F3,"OOS")</f>
        <v>500000</v>
      </c>
      <c r="T3" s="147" t="str">
        <f t="shared" si="3"/>
        <v>iPhone 17  256GB tăng 500K = 24490.0K</v>
      </c>
      <c r="U3" s="175">
        <f>IFERROR(G3-[1]W7Q4FY26!G3,"OOS")</f>
        <v>-200000</v>
      </c>
      <c r="V3" s="147" t="str">
        <f t="shared" si="4"/>
        <v>iPhone 17  256GB giảm 200K = 23790.0K</v>
      </c>
    </row>
    <row r="4" spans="1:22" ht="16" customHeight="1" x14ac:dyDescent="0.2">
      <c r="A4" t="s">
        <v>130</v>
      </c>
      <c r="B4" s="169"/>
      <c r="C4" s="171">
        <v>22990000</v>
      </c>
      <c r="D4" s="171">
        <v>22990000</v>
      </c>
      <c r="E4" s="176">
        <v>22990000</v>
      </c>
      <c r="F4" s="178">
        <v>22990000</v>
      </c>
      <c r="G4" s="174">
        <v>22890000</v>
      </c>
      <c r="M4" s="149">
        <f>IFERROR(C4-[1]W7Q4FY26!C4,"OOS")</f>
        <v>0</v>
      </c>
      <c r="N4" s="147" t="str">
        <f t="shared" si="0"/>
        <v/>
      </c>
      <c r="O4" s="175">
        <f>IFERROR(D4-[1]W7Q4FY26!D4,"OOS")</f>
        <v>0</v>
      </c>
      <c r="P4" s="147" t="str">
        <f t="shared" si="1"/>
        <v/>
      </c>
      <c r="Q4" s="175">
        <f>IFERROR(E4-[1]W7Q4FY26!E4,"OOS")</f>
        <v>0</v>
      </c>
      <c r="R4" s="147" t="str">
        <f t="shared" si="2"/>
        <v/>
      </c>
      <c r="S4" s="175">
        <f>IFERROR(F4-[1]W7Q4FY26!F4,"OOS")</f>
        <v>0</v>
      </c>
      <c r="T4" s="147" t="str">
        <f t="shared" si="3"/>
        <v/>
      </c>
      <c r="U4" s="175">
        <f>IFERROR(G4-[1]W7Q4FY26!G4,"OOS")</f>
        <v>0</v>
      </c>
      <c r="V4" s="147" t="str">
        <f t="shared" si="4"/>
        <v/>
      </c>
    </row>
    <row r="5" spans="1:22" ht="16" customHeight="1" x14ac:dyDescent="0.2">
      <c r="A5" t="s">
        <v>131</v>
      </c>
      <c r="B5" s="169"/>
      <c r="C5" s="171">
        <v>31990000</v>
      </c>
      <c r="D5" s="171">
        <v>31990000</v>
      </c>
      <c r="E5" s="176">
        <v>30790000</v>
      </c>
      <c r="F5" s="178">
        <v>31990000</v>
      </c>
      <c r="G5" s="174">
        <v>31090000</v>
      </c>
      <c r="M5" s="149">
        <f>IFERROR(C5-[1]W7Q4FY26!C5,"OOS")</f>
        <v>0</v>
      </c>
      <c r="N5" s="147" t="str">
        <f t="shared" si="0"/>
        <v/>
      </c>
      <c r="O5" s="175">
        <f>IFERROR(D5-[1]W7Q4FY26!D5,"OOS")</f>
        <v>0</v>
      </c>
      <c r="P5" s="147" t="str">
        <f t="shared" si="1"/>
        <v/>
      </c>
      <c r="Q5" s="175">
        <f>IFERROR(E5-[1]W7Q4FY26!E5,"OOS")</f>
        <v>0</v>
      </c>
      <c r="R5" s="147" t="str">
        <f t="shared" si="2"/>
        <v/>
      </c>
      <c r="S5" s="175">
        <f>IFERROR(F5-[1]W7Q4FY26!F5,"OOS")</f>
        <v>0</v>
      </c>
      <c r="T5" s="147" t="str">
        <f t="shared" si="3"/>
        <v/>
      </c>
      <c r="U5" s="175">
        <f>IFERROR(G5-[1]W7Q4FY26!G5,"OOS")</f>
        <v>0</v>
      </c>
      <c r="V5" s="147" t="str">
        <f t="shared" si="4"/>
        <v/>
      </c>
    </row>
    <row r="6" spans="1:22" ht="16" customHeight="1" x14ac:dyDescent="0.2">
      <c r="A6" t="s">
        <v>132</v>
      </c>
      <c r="B6" s="169"/>
      <c r="C6" s="170">
        <v>34590000</v>
      </c>
      <c r="D6" s="170">
        <v>34590000</v>
      </c>
      <c r="E6" s="180">
        <v>33490000</v>
      </c>
      <c r="F6" s="179">
        <v>34590000</v>
      </c>
      <c r="G6" s="181">
        <v>33990000</v>
      </c>
      <c r="M6" s="149">
        <f>IFERROR(C6-[1]W7Q4FY26!C6,"OOS")</f>
        <v>-400000</v>
      </c>
      <c r="N6" s="147" t="str">
        <f t="shared" si="0"/>
        <v>iPhone 17 Pro Max 256GB giảm 400K = 34590.0K</v>
      </c>
      <c r="O6" s="175">
        <f>IFERROR(D6-[1]W7Q4FY26!D6,"OOS")</f>
        <v>-400000</v>
      </c>
      <c r="P6" s="147" t="str">
        <f t="shared" si="1"/>
        <v>iPhone 17 Pro Max 256GB giảm 400K = 34590.0K</v>
      </c>
      <c r="Q6" s="175">
        <f>IFERROR(E6-[1]W7Q4FY26!E6,"OOS")</f>
        <v>-400000</v>
      </c>
      <c r="R6" s="147" t="str">
        <f t="shared" si="2"/>
        <v>iPhone 17 Pro Max 256GB giảm 400K = 33490.0K</v>
      </c>
      <c r="S6" s="175">
        <f>IFERROR(F6-[1]W7Q4FY26!F6,"OOS")</f>
        <v>-400000</v>
      </c>
      <c r="T6" s="147" t="str">
        <f t="shared" si="3"/>
        <v>iPhone 17 Pro Max 256GB giảm 400K = 34590.0K</v>
      </c>
      <c r="U6" s="175">
        <f>IFERROR(G6-[1]W7Q4FY26!G6,"OOS")</f>
        <v>-300000</v>
      </c>
      <c r="V6" s="147" t="str">
        <f t="shared" si="4"/>
        <v>iPhone 17 Pro Max 256GB giảm 300K = 33990.0K</v>
      </c>
    </row>
    <row r="7" spans="1:22" ht="16" customHeight="1" x14ac:dyDescent="0.2">
      <c r="A7" t="s">
        <v>133</v>
      </c>
      <c r="B7" s="169"/>
      <c r="C7" s="171" t="s">
        <v>31</v>
      </c>
      <c r="D7" s="182">
        <v>14990000</v>
      </c>
      <c r="E7" s="172">
        <v>13490000</v>
      </c>
      <c r="F7" s="197">
        <v>13690000</v>
      </c>
      <c r="G7" s="174" t="s">
        <v>31</v>
      </c>
      <c r="M7" s="149" t="str">
        <f>IFERROR(C7-[1]W7Q4FY26!C7,"OOS")</f>
        <v>OOS</v>
      </c>
      <c r="N7" s="147" t="e">
        <f t="shared" si="0"/>
        <v>#VALUE!</v>
      </c>
      <c r="O7" s="175">
        <f>IFERROR(D7-[1]W7Q4FY26!D7,"OOS")</f>
        <v>0</v>
      </c>
      <c r="P7" s="147" t="str">
        <f t="shared" si="1"/>
        <v/>
      </c>
      <c r="Q7" s="175">
        <f>IFERROR(E7-[1]W7Q4FY26!E7,"OOS")</f>
        <v>0</v>
      </c>
      <c r="R7" s="147" t="str">
        <f t="shared" si="2"/>
        <v/>
      </c>
      <c r="S7" s="175">
        <f>IFERROR(F7-[1]W7Q4FY26!F7,"OOS")</f>
        <v>0</v>
      </c>
      <c r="T7" s="147" t="str">
        <f t="shared" si="3"/>
        <v/>
      </c>
      <c r="U7" s="175" t="str">
        <f>IFERROR(G7-[1]W7Q4FY26!G7,"OOS")</f>
        <v>OOS</v>
      </c>
      <c r="V7" s="147" t="e">
        <f t="shared" si="4"/>
        <v>#VALUE!</v>
      </c>
    </row>
    <row r="8" spans="1:22" ht="16" customHeight="1" x14ac:dyDescent="0.2">
      <c r="A8" t="s">
        <v>246</v>
      </c>
      <c r="B8" s="184"/>
      <c r="C8" s="200">
        <v>20990000</v>
      </c>
      <c r="D8" s="200">
        <v>20990000</v>
      </c>
      <c r="E8" s="186">
        <v>20490000</v>
      </c>
      <c r="F8" s="179">
        <v>20890000</v>
      </c>
      <c r="G8" s="181">
        <v>20790000</v>
      </c>
      <c r="M8" s="149">
        <f>IFERROR(C8-[1]W7Q4FY26!C8,"OOS")</f>
        <v>200000</v>
      </c>
      <c r="N8" s="147" t="str">
        <f t="shared" si="0"/>
        <v>iPhone 16 128GB tăng 200K = 20990.0K</v>
      </c>
      <c r="O8" s="175">
        <f>IFERROR(D8-[1]W7Q4FY26!D8,"OOS")</f>
        <v>200000</v>
      </c>
      <c r="P8" s="147" t="str">
        <f t="shared" si="1"/>
        <v>iPhone 16 128GB tăng 200K = 20990.0K</v>
      </c>
      <c r="Q8" s="175">
        <f>IFERROR(E8-[1]W7Q4FY26!E8,"OOS")</f>
        <v>0</v>
      </c>
      <c r="R8" s="147" t="str">
        <f t="shared" si="2"/>
        <v/>
      </c>
      <c r="S8" s="175">
        <f>IFERROR(F8-[1]W7Q4FY26!F8,"OOS")</f>
        <v>100000</v>
      </c>
      <c r="T8" s="147" t="str">
        <f t="shared" si="3"/>
        <v>iPhone 16 128GB tăng 100K = 20890.0K</v>
      </c>
      <c r="U8" s="175">
        <f>IFERROR(G8-[1]W7Q4FY26!G8,"OOS")</f>
        <v>300000</v>
      </c>
      <c r="V8" s="147" t="str">
        <f t="shared" si="4"/>
        <v>iPhone 16 128GB tăng 300K = 20790.0K</v>
      </c>
    </row>
    <row r="9" spans="1:22" ht="16" customHeight="1" x14ac:dyDescent="0.2">
      <c r="A9" t="s">
        <v>135</v>
      </c>
      <c r="B9" s="39"/>
      <c r="C9" s="182">
        <v>24990000</v>
      </c>
      <c r="D9" s="182">
        <v>24990000</v>
      </c>
      <c r="E9" s="186">
        <v>24790000</v>
      </c>
      <c r="F9" s="178">
        <v>24890000</v>
      </c>
      <c r="G9" s="174">
        <v>24190000</v>
      </c>
      <c r="M9" s="149">
        <f>IFERROR(C9-[1]W7Q4FY26!C9,"OOS")</f>
        <v>0</v>
      </c>
      <c r="N9" s="147" t="str">
        <f t="shared" si="0"/>
        <v/>
      </c>
      <c r="O9" s="175">
        <f>IFERROR(D9-[1]W7Q4FY26!D9,"OOS")</f>
        <v>0</v>
      </c>
      <c r="P9" s="147" t="str">
        <f t="shared" si="1"/>
        <v/>
      </c>
      <c r="Q9" s="175">
        <f>IFERROR(E9-[1]W7Q4FY26!E9,"OOS")</f>
        <v>0</v>
      </c>
      <c r="R9" s="147" t="str">
        <f t="shared" si="2"/>
        <v/>
      </c>
      <c r="S9" s="175">
        <f>IFERROR(F9-[1]W7Q4FY26!F9,"OOS")</f>
        <v>0</v>
      </c>
      <c r="T9" s="147" t="str">
        <f t="shared" si="3"/>
        <v/>
      </c>
      <c r="U9" s="175">
        <f>IFERROR(G9-[1]W7Q4FY26!G9,"OOS")</f>
        <v>0</v>
      </c>
      <c r="V9" s="147" t="str">
        <f t="shared" si="4"/>
        <v/>
      </c>
    </row>
    <row r="10" spans="1:22" ht="16" customHeight="1" x14ac:dyDescent="0.2">
      <c r="A10" t="s">
        <v>102</v>
      </c>
      <c r="B10" s="39"/>
      <c r="C10" s="182">
        <v>18990000</v>
      </c>
      <c r="D10" s="187">
        <v>18490000</v>
      </c>
      <c r="E10" s="176">
        <v>17790000</v>
      </c>
      <c r="F10" s="179">
        <v>18890000</v>
      </c>
      <c r="G10" s="174">
        <v>17990000</v>
      </c>
      <c r="M10" s="149">
        <f>IFERROR(C10-[1]W7Q4FY26!C10,"OOS")</f>
        <v>0</v>
      </c>
      <c r="N10" s="147" t="str">
        <f t="shared" si="0"/>
        <v/>
      </c>
      <c r="O10" s="175">
        <f>IFERROR(D10-[1]W7Q4FY26!D10,"OOS")</f>
        <v>500000</v>
      </c>
      <c r="P10" s="147" t="str">
        <f t="shared" si="1"/>
        <v>iPhone 15  128GB tăng 500K = 18490.0K</v>
      </c>
      <c r="Q10" s="175">
        <f>IFERROR(E10-[1]W7Q4FY26!E10,"OOS")</f>
        <v>0</v>
      </c>
      <c r="R10" s="147" t="str">
        <f t="shared" si="2"/>
        <v/>
      </c>
      <c r="S10" s="175">
        <f>IFERROR(F10-[1]W7Q4FY26!F10,"OOS")</f>
        <v>400000</v>
      </c>
      <c r="T10" s="147" t="str">
        <f t="shared" si="3"/>
        <v>iPhone 15  128GB tăng 400K = 18890.0K</v>
      </c>
      <c r="U10" s="175">
        <f>IFERROR(G10-[1]W7Q4FY26!G10,"OOS")</f>
        <v>0</v>
      </c>
      <c r="V10" s="147" t="str">
        <f t="shared" si="4"/>
        <v/>
      </c>
    </row>
    <row r="11" spans="1:22" ht="16" customHeight="1" x14ac:dyDescent="0.2">
      <c r="A11" t="s">
        <v>103</v>
      </c>
      <c r="B11" s="39"/>
      <c r="C11" s="187" t="s">
        <v>31</v>
      </c>
      <c r="D11" s="182" t="s">
        <v>31</v>
      </c>
      <c r="E11" s="176" t="s">
        <v>31</v>
      </c>
      <c r="F11" s="174" t="s">
        <v>31</v>
      </c>
      <c r="G11" s="174" t="s">
        <v>31</v>
      </c>
      <c r="M11" s="149" t="str">
        <f>IFERROR(C11-[1]W7Q4FY26!C11,"OOS")</f>
        <v>OOS</v>
      </c>
      <c r="N11" s="147" t="e">
        <f t="shared" si="0"/>
        <v>#VALUE!</v>
      </c>
      <c r="O11" s="175" t="str">
        <f>IFERROR(D11-[1]W7Q4FY26!D11,"OOS")</f>
        <v>OOS</v>
      </c>
      <c r="P11" s="147" t="e">
        <f t="shared" si="1"/>
        <v>#VALUE!</v>
      </c>
      <c r="Q11" s="175" t="str">
        <f>IFERROR(E11-[1]W7Q4FY26!E11,"OOS")</f>
        <v>OOS</v>
      </c>
      <c r="R11" s="147" t="e">
        <f t="shared" si="2"/>
        <v>#VALUE!</v>
      </c>
      <c r="S11" s="175" t="str">
        <f>IFERROR(F11-[1]W7Q4FY26!F11,"OOS")</f>
        <v>OOS</v>
      </c>
      <c r="T11" s="147" t="e">
        <f t="shared" si="3"/>
        <v>#VALUE!</v>
      </c>
      <c r="U11" s="175" t="str">
        <f>IFERROR(G11-[1]W7Q4FY26!G11,"OOS")</f>
        <v>OOS</v>
      </c>
      <c r="V11" s="147" t="e">
        <f t="shared" si="4"/>
        <v>#VALUE!</v>
      </c>
    </row>
    <row r="12" spans="1:22" ht="16" customHeight="1" x14ac:dyDescent="0.2">
      <c r="A12" t="s">
        <v>40</v>
      </c>
      <c r="B12" s="39"/>
      <c r="C12" s="182" t="s">
        <v>31</v>
      </c>
      <c r="D12" s="182" t="s">
        <v>31</v>
      </c>
      <c r="E12" s="176" t="s">
        <v>31</v>
      </c>
      <c r="F12" s="178">
        <v>15290000</v>
      </c>
      <c r="G12" s="174" t="s">
        <v>31</v>
      </c>
      <c r="M12" s="149" t="str">
        <f>IFERROR(C12-[1]W7Q4FY26!C12,"OOS")</f>
        <v>OOS</v>
      </c>
      <c r="N12" s="147" t="e">
        <f>IF(M12=0,"",$A12 &amp; IF(M12&gt;0," tăng "," giảm ") &amp; TEXT(ABS(M12)/1000,"0") &amp; "K = " &amp; TEXT(C12/1000,"#.##0") &amp; "K")</f>
        <v>#VALUE!</v>
      </c>
      <c r="O12" s="175" t="str">
        <f>IFERROR(D12-[1]W7Q4FY26!D12,"OOS")</f>
        <v>OOS</v>
      </c>
      <c r="P12" s="147" t="e">
        <f t="shared" si="1"/>
        <v>#VALUE!</v>
      </c>
      <c r="Q12" s="175" t="str">
        <f>IFERROR(E12-[1]W7Q4FY26!E12,"OOS")</f>
        <v>OOS</v>
      </c>
      <c r="R12" s="147" t="e">
        <f t="shared" si="2"/>
        <v>#VALUE!</v>
      </c>
      <c r="S12" s="175">
        <f>IFERROR(F12-[1]W7Q4FY26!F12,"OOS")</f>
        <v>0</v>
      </c>
      <c r="T12" s="147" t="str">
        <f t="shared" si="3"/>
        <v/>
      </c>
      <c r="U12" s="175" t="str">
        <f>IFERROR(G12-[1]W7Q4FY26!G12,"OOS")</f>
        <v>OOS</v>
      </c>
      <c r="V12" s="147" t="e">
        <f t="shared" si="4"/>
        <v>#VALUE!</v>
      </c>
    </row>
    <row r="13" spans="1:22" ht="16" customHeight="1" x14ac:dyDescent="0.2">
      <c r="A13" t="s">
        <v>37</v>
      </c>
      <c r="B13" s="39"/>
      <c r="C13" s="182" t="s">
        <v>31</v>
      </c>
      <c r="D13" s="182">
        <v>11990000</v>
      </c>
      <c r="E13" s="186" t="s">
        <v>31</v>
      </c>
      <c r="F13" s="178">
        <v>13790000</v>
      </c>
      <c r="G13" s="174">
        <v>12590000</v>
      </c>
      <c r="M13" s="149" t="str">
        <f>IFERROR(C13-[1]W7Q4FY26!C13,"OOS")</f>
        <v>OOS</v>
      </c>
      <c r="N13" s="147" t="e">
        <f t="shared" si="0"/>
        <v>#VALUE!</v>
      </c>
      <c r="O13" s="175">
        <f>IFERROR(D13-[1]W7Q4FY26!D13,"OOS")</f>
        <v>0</v>
      </c>
      <c r="P13" s="147" t="str">
        <f t="shared" si="1"/>
        <v/>
      </c>
      <c r="Q13" s="175" t="str">
        <f>IFERROR(E13-[1]W7Q4FY26!E13,"OOS")</f>
        <v>OOS</v>
      </c>
      <c r="R13" s="147" t="e">
        <f t="shared" si="2"/>
        <v>#VALUE!</v>
      </c>
      <c r="S13" s="175">
        <f>IFERROR(F13-[1]W7Q4FY26!F13,"OOS")</f>
        <v>0</v>
      </c>
      <c r="T13" s="147" t="str">
        <f t="shared" si="3"/>
        <v/>
      </c>
      <c r="U13" s="175">
        <f>IFERROR(G13-[1]W7Q4FY26!G13,"OOS")</f>
        <v>0</v>
      </c>
      <c r="V13" s="147" t="str">
        <f t="shared" si="4"/>
        <v/>
      </c>
    </row>
    <row r="14" spans="1:22" ht="16" customHeight="1" x14ac:dyDescent="0.2">
      <c r="A14" t="s">
        <v>138</v>
      </c>
      <c r="B14" s="39"/>
      <c r="C14" s="187">
        <v>16290000</v>
      </c>
      <c r="D14" s="182">
        <v>15990000</v>
      </c>
      <c r="E14" s="186">
        <v>15990000</v>
      </c>
      <c r="F14" s="178">
        <v>16290000</v>
      </c>
      <c r="G14" s="174">
        <v>15990000</v>
      </c>
      <c r="M14" s="149">
        <f>IFERROR(C14-[1]W7Q4FY26!C14,"OOS")</f>
        <v>300000</v>
      </c>
      <c r="N14" s="147" t="str">
        <f t="shared" si="0"/>
        <v>iPad Mini 7 128GB Wifi tăng 300K = 16290.0K</v>
      </c>
      <c r="O14" s="175">
        <f>IFERROR(D14-[1]W7Q4FY26!D14,"OOS")</f>
        <v>0</v>
      </c>
      <c r="P14" s="147" t="str">
        <f t="shared" si="1"/>
        <v/>
      </c>
      <c r="Q14" s="175">
        <f>IFERROR(E14-[1]W7Q4FY26!E14,"OOS")</f>
        <v>0</v>
      </c>
      <c r="R14" s="147" t="str">
        <f t="shared" si="2"/>
        <v/>
      </c>
      <c r="S14" s="175">
        <f>IFERROR(F14-[1]W7Q4FY26!F14,"OOS")</f>
        <v>0</v>
      </c>
      <c r="T14" s="147" t="str">
        <f t="shared" si="3"/>
        <v/>
      </c>
      <c r="U14" s="175">
        <f>IFERROR(G14-[1]W7Q4FY26!G14,"OOS")</f>
        <v>0</v>
      </c>
      <c r="V14" s="147" t="str">
        <f t="shared" si="4"/>
        <v/>
      </c>
    </row>
    <row r="15" spans="1:22" ht="16" customHeight="1" x14ac:dyDescent="0.2">
      <c r="A15" t="s">
        <v>139</v>
      </c>
      <c r="B15" s="39"/>
      <c r="C15" s="182">
        <v>11990000</v>
      </c>
      <c r="D15" s="182">
        <v>11990000</v>
      </c>
      <c r="E15" s="176">
        <v>11790000</v>
      </c>
      <c r="F15" s="178">
        <v>11990000</v>
      </c>
      <c r="G15" s="181">
        <v>11990000</v>
      </c>
      <c r="M15" s="149">
        <f>IFERROR(C15-[1]W7Q4FY26!C15,"OOS")</f>
        <v>0</v>
      </c>
      <c r="N15" s="147" t="str">
        <f t="shared" si="0"/>
        <v/>
      </c>
      <c r="O15" s="175">
        <f>IFERROR(D15-[1]W7Q4FY26!D15,"OOS")</f>
        <v>0</v>
      </c>
      <c r="P15" s="147" t="str">
        <f t="shared" si="1"/>
        <v/>
      </c>
      <c r="Q15" s="175">
        <f>IFERROR(E15-[1]W7Q4FY26!E15,"OOS")</f>
        <v>0</v>
      </c>
      <c r="R15" s="147" t="str">
        <f t="shared" si="2"/>
        <v/>
      </c>
      <c r="S15" s="175">
        <f>IFERROR(F15-[1]W7Q4FY26!F15,"OOS")</f>
        <v>0</v>
      </c>
      <c r="T15" s="147" t="str">
        <f t="shared" si="3"/>
        <v/>
      </c>
      <c r="U15" s="175">
        <f>IFERROR(G15-[1]W7Q4FY26!G15,"OOS")</f>
        <v>100000</v>
      </c>
      <c r="V15" s="147" t="str">
        <f t="shared" si="4"/>
        <v>iPad Gen 11th  128GB Wifi tăng 100K = 11990.0K</v>
      </c>
    </row>
    <row r="16" spans="1:22" ht="16" customHeight="1" x14ac:dyDescent="0.2">
      <c r="A16" t="s">
        <v>142</v>
      </c>
      <c r="B16" s="39"/>
      <c r="C16" s="182" t="s">
        <v>31</v>
      </c>
      <c r="D16" s="182" t="s">
        <v>31</v>
      </c>
      <c r="E16" s="176" t="s">
        <v>31</v>
      </c>
      <c r="F16" s="179">
        <v>17990000</v>
      </c>
      <c r="G16" s="174" t="s">
        <v>31</v>
      </c>
      <c r="M16" s="149" t="str">
        <f>IFERROR(C16-[1]W7Q4FY26!C16,"OOS")</f>
        <v>OOS</v>
      </c>
      <c r="N16" s="147" t="e">
        <f t="shared" si="0"/>
        <v>#VALUE!</v>
      </c>
      <c r="O16" s="175" t="str">
        <f>IFERROR(D16-[1]W7Q4FY26!D16,"OOS")</f>
        <v>OOS</v>
      </c>
      <c r="P16" s="147" t="e">
        <f t="shared" si="1"/>
        <v>#VALUE!</v>
      </c>
      <c r="Q16" s="175" t="str">
        <f>IFERROR(E16-[1]W7Q4FY26!E16,"OOS")</f>
        <v>OOS</v>
      </c>
      <c r="R16" s="147" t="e">
        <f t="shared" si="2"/>
        <v>#VALUE!</v>
      </c>
      <c r="S16" s="175" t="str">
        <f>IFERROR(F16-[1]W7Q4FY26!F16,"OOS")</f>
        <v>OOS</v>
      </c>
      <c r="T16" s="147" t="e">
        <f t="shared" si="3"/>
        <v>#VALUE!</v>
      </c>
      <c r="U16" s="175" t="str">
        <f>IFERROR(G16-[1]W7Q4FY26!G16,"OOS")</f>
        <v>OOS</v>
      </c>
      <c r="V16" s="147" t="e">
        <f t="shared" si="4"/>
        <v>#VALUE!</v>
      </c>
    </row>
    <row r="17" spans="1:22" ht="16" customHeight="1" x14ac:dyDescent="0.2">
      <c r="A17" t="s">
        <v>262</v>
      </c>
      <c r="B17" s="39"/>
      <c r="C17" s="187">
        <v>20690000</v>
      </c>
      <c r="D17" s="182">
        <v>20290000</v>
      </c>
      <c r="E17" s="176">
        <v>19690000</v>
      </c>
      <c r="F17" s="181">
        <v>20490000</v>
      </c>
      <c r="G17" s="181">
        <v>19290000</v>
      </c>
      <c r="M17" s="149">
        <f>IFERROR(C17-[1]W7Q4FY26!C17,"OOS")</f>
        <v>400000</v>
      </c>
      <c r="N17" s="147"/>
      <c r="O17" s="175">
        <f>IFERROR(D17-[1]W7Q4FY26!D17,"OOS")</f>
        <v>0</v>
      </c>
      <c r="P17" s="147" t="str">
        <f t="shared" si="1"/>
        <v/>
      </c>
      <c r="Q17" s="175">
        <f>IFERROR(E17-[1]W7Q4FY26!E17,"OOS")</f>
        <v>0</v>
      </c>
      <c r="R17" s="147" t="str">
        <f t="shared" si="2"/>
        <v/>
      </c>
      <c r="S17" s="175">
        <f>IFERROR(F17-[1]W7Q4FY26!F17,"OOS")</f>
        <v>200000</v>
      </c>
      <c r="T17" s="147"/>
      <c r="U17" s="175">
        <f>IFERROR(G17-[1]W7Q4FY26!G17,"OOS")</f>
        <v>300000</v>
      </c>
      <c r="V17" s="147" t="str">
        <f t="shared" si="4"/>
        <v>iPad Air M4  11" 128 GB Wifi tăng 300K = 19290.0K</v>
      </c>
    </row>
    <row r="18" spans="1:22" ht="16" customHeight="1" x14ac:dyDescent="0.2">
      <c r="A18" t="s">
        <v>144</v>
      </c>
      <c r="B18" s="39"/>
      <c r="C18" s="182" t="s">
        <v>31</v>
      </c>
      <c r="D18" s="182">
        <v>21990000</v>
      </c>
      <c r="E18" s="176" t="s">
        <v>31</v>
      </c>
      <c r="F18" s="178" t="s">
        <v>31</v>
      </c>
      <c r="G18" s="174" t="s">
        <v>31</v>
      </c>
      <c r="M18" s="149" t="str">
        <f>IFERROR(C18-[1]W7Q4FY26!C18,"OOS")</f>
        <v>OOS</v>
      </c>
      <c r="N18" s="147" t="e">
        <f>IF(M18=0,"",$A18 &amp; IF(M18&gt;0," tăng "," giảm ") &amp; TEXT(ABS(M18)/1000,"0") &amp; "K = " &amp; TEXT(C18/1000,"#.##0") &amp; "K")</f>
        <v>#VALUE!</v>
      </c>
      <c r="O18" s="175">
        <f>IFERROR(D18-[1]W7Q4FY26!D18,"OOS")</f>
        <v>0</v>
      </c>
      <c r="P18" s="147" t="str">
        <f t="shared" si="1"/>
        <v/>
      </c>
      <c r="Q18" s="175" t="str">
        <f>IFERROR(E18-[1]W7Q4FY26!E18,"OOS")</f>
        <v>OOS</v>
      </c>
      <c r="R18" s="147" t="e">
        <f t="shared" si="2"/>
        <v>#VALUE!</v>
      </c>
      <c r="S18" s="175" t="str">
        <f>IFERROR(F18-[1]W7Q4FY26!F18,"OOS")</f>
        <v>OOS</v>
      </c>
      <c r="T18" s="147" t="e">
        <f>IF(S18=0,"",$A18 &amp; IF(S18&gt;0," tăng "," giảm ") &amp; TEXT(ABS(S18)/1000,"0") &amp; "K = " &amp; TEXT(F18/1000,"#.##0") &amp; "K")</f>
        <v>#VALUE!</v>
      </c>
      <c r="U18" s="175" t="str">
        <f>IFERROR(G18-[1]W7Q4FY26!G18,"OOS")</f>
        <v>OOS</v>
      </c>
      <c r="V18" s="147" t="e">
        <f t="shared" si="4"/>
        <v>#VALUE!</v>
      </c>
    </row>
    <row r="19" spans="1:22" ht="16" customHeight="1" x14ac:dyDescent="0.2">
      <c r="A19" t="s">
        <v>263</v>
      </c>
      <c r="B19" s="39"/>
      <c r="C19" s="187">
        <v>26190000</v>
      </c>
      <c r="D19" s="182">
        <v>25790000</v>
      </c>
      <c r="E19" s="189">
        <v>24790000</v>
      </c>
      <c r="F19" s="187">
        <v>25990000</v>
      </c>
      <c r="G19" s="174">
        <v>24490000</v>
      </c>
      <c r="M19" s="149">
        <f>IFERROR(C19-[1]W7Q4FY26!C19,"OOS")</f>
        <v>400000</v>
      </c>
      <c r="N19" s="147"/>
      <c r="O19" s="175">
        <f>IFERROR(D19-[1]W7Q4FY26!D19,"OOS")</f>
        <v>0</v>
      </c>
      <c r="P19" s="147" t="str">
        <f t="shared" si="1"/>
        <v/>
      </c>
      <c r="Q19" s="175">
        <f>IFERROR(E19-[1]W7Q4FY26!E19,"OOS")</f>
        <v>0</v>
      </c>
      <c r="R19" s="147" t="str">
        <f t="shared" si="2"/>
        <v/>
      </c>
      <c r="S19" s="175">
        <f>IFERROR(F19-[1]W7Q4FY26!F19,"OOS")</f>
        <v>200000</v>
      </c>
      <c r="T19" s="147"/>
      <c r="U19" s="175">
        <f>IFERROR(G19-[1]W7Q4FY26!G19,"OOS")</f>
        <v>0</v>
      </c>
      <c r="V19" s="147"/>
    </row>
    <row r="20" spans="1:22" ht="16" customHeight="1" x14ac:dyDescent="0.2">
      <c r="A20" t="s">
        <v>151</v>
      </c>
      <c r="B20" s="39"/>
      <c r="C20" s="187">
        <v>34490000</v>
      </c>
      <c r="D20" s="182">
        <v>33990000</v>
      </c>
      <c r="E20" s="198">
        <v>32990000</v>
      </c>
      <c r="F20" s="179">
        <v>34290000</v>
      </c>
      <c r="G20" s="174">
        <v>32990000</v>
      </c>
      <c r="M20" s="149">
        <f>IFERROR(C20-[1]W7Q4FY26!C20,"OOS")</f>
        <v>500000</v>
      </c>
      <c r="N20" s="147" t="str">
        <f t="shared" ref="N20:N40" si="5">IF(M20=0,"",$A20 &amp; IF(M20&gt;0," tăng "," giảm ") &amp; TEXT(ABS(M20)/1000,"0") &amp; "K = " &amp; TEXT(C20/1000,"#.##0") &amp; "K")</f>
        <v>iPad Pro M5 11” 256GB Wifi tăng 500K = 34490.0K</v>
      </c>
      <c r="O20" s="175">
        <f>IFERROR(D20-[1]W7Q4FY26!D20,"OOS")</f>
        <v>0</v>
      </c>
      <c r="P20" s="147" t="str">
        <f t="shared" si="1"/>
        <v/>
      </c>
      <c r="Q20" s="175">
        <f>IFERROR(E20-[1]W7Q4FY26!E20,"OOS")</f>
        <v>500000</v>
      </c>
      <c r="R20" s="147" t="str">
        <f t="shared" si="2"/>
        <v>iPad Pro M5 11” 256GB Wifi tăng 500K = 32990.0K</v>
      </c>
      <c r="S20" s="175">
        <f>IFERROR(F20-[1]W7Q4FY26!F20,"OOS")</f>
        <v>300000</v>
      </c>
      <c r="T20" s="147" t="str">
        <f t="shared" ref="T20:T40" si="6">IF(S20=0,"",$A20 &amp; IF(S20&gt;0," tăng "," giảm ") &amp; TEXT(ABS(S20)/1000,"0") &amp; "K = " &amp; TEXT(F20/1000,"#.##0") &amp; "K")</f>
        <v>iPad Pro M5 11” 256GB Wifi tăng 300K = 34290.0K</v>
      </c>
      <c r="U20" s="175">
        <f>IFERROR(G20-[1]W7Q4FY26!G20,"OOS")</f>
        <v>0</v>
      </c>
      <c r="V20" s="147" t="str">
        <f t="shared" ref="V20:V41" si="7">IF(U20=0,"",$A20 &amp; IF(U20&gt;0," tăng "," giảm ") &amp; TEXT(ABS(U20)/1000,"0") &amp; "K = " &amp; TEXT(G20/1000,"#.##0") &amp; "K")</f>
        <v/>
      </c>
    </row>
    <row r="21" spans="1:22" ht="16" customHeight="1" x14ac:dyDescent="0.2">
      <c r="A21" t="s">
        <v>152</v>
      </c>
      <c r="B21" s="39"/>
      <c r="C21" s="187">
        <v>43790000</v>
      </c>
      <c r="D21" s="186">
        <v>43290000</v>
      </c>
      <c r="E21" s="186">
        <v>42990000</v>
      </c>
      <c r="F21" s="179">
        <v>43590000</v>
      </c>
      <c r="G21" s="174">
        <v>44590000</v>
      </c>
      <c r="M21" s="149">
        <f>IFERROR(C21-[1]W7Q4FY26!C21,"OOS")</f>
        <v>500000</v>
      </c>
      <c r="N21" s="147" t="str">
        <f t="shared" si="5"/>
        <v>iPad Pro M5 13” 256GB Wifi tăng 500K = 43790.0K</v>
      </c>
      <c r="O21" s="175">
        <f>IFERROR(D21-[1]W7Q4FY26!D21,"OOS")</f>
        <v>0</v>
      </c>
      <c r="P21" s="147" t="str">
        <f t="shared" si="1"/>
        <v/>
      </c>
      <c r="Q21" s="175">
        <f>IFERROR(E21-[1]W7Q4FY26!E21,"OOS")</f>
        <v>0</v>
      </c>
      <c r="R21" s="147" t="str">
        <f t="shared" si="2"/>
        <v/>
      </c>
      <c r="S21" s="175">
        <f>IFERROR(F21-[1]W7Q4FY26!F21,"OOS")</f>
        <v>300000</v>
      </c>
      <c r="T21" s="147" t="str">
        <f t="shared" si="6"/>
        <v>iPad Pro M5 13” 256GB Wifi tăng 300K = 43590.0K</v>
      </c>
      <c r="U21" s="175">
        <f>IFERROR(G21-[1]W7Q4FY26!G21,"OOS")</f>
        <v>0</v>
      </c>
      <c r="V21" s="147" t="str">
        <f t="shared" si="7"/>
        <v/>
      </c>
    </row>
    <row r="22" spans="1:22" ht="16" customHeight="1" x14ac:dyDescent="0.2">
      <c r="A22" t="s">
        <v>153</v>
      </c>
      <c r="B22" s="39"/>
      <c r="C22" s="187">
        <v>6390000</v>
      </c>
      <c r="D22" s="187">
        <v>6490000</v>
      </c>
      <c r="E22" s="186">
        <v>6190000</v>
      </c>
      <c r="F22" s="179">
        <v>6390000</v>
      </c>
      <c r="G22" s="181">
        <v>6250000</v>
      </c>
      <c r="M22" s="149">
        <f>IFERROR(C22-[1]W7Q4FY26!C22,"OOS")</f>
        <v>-200000</v>
      </c>
      <c r="N22" s="147" t="str">
        <f t="shared" si="5"/>
        <v>AW SE 3 (40mm GPS) giảm 200K = 6390.0K</v>
      </c>
      <c r="O22" s="175">
        <f>IFERROR(D22-[1]W7Q4FY26!D22,"OOS")</f>
        <v>-100000</v>
      </c>
      <c r="P22" s="147" t="str">
        <f t="shared" si="1"/>
        <v>AW SE 3 (40mm GPS) giảm 100K = 6490.0K</v>
      </c>
      <c r="Q22" s="175">
        <f>IFERROR(E22-[1]W7Q4FY26!E22,"OOS")</f>
        <v>0</v>
      </c>
      <c r="R22" s="147" t="str">
        <f t="shared" si="2"/>
        <v/>
      </c>
      <c r="S22" s="175">
        <f>IFERROR(F22-[1]W7Q4FY26!F22,"OOS")</f>
        <v>-260000</v>
      </c>
      <c r="T22" s="147" t="str">
        <f t="shared" si="6"/>
        <v>AW SE 3 (40mm GPS) giảm 260K = 6390.0K</v>
      </c>
      <c r="U22" s="175">
        <f>IFERROR(G22-[1]W7Q4FY26!G22,"OOS")</f>
        <v>-240000</v>
      </c>
      <c r="V22" s="147" t="str">
        <f t="shared" si="7"/>
        <v>AW SE 3 (40mm GPS) giảm 240K = 6250.0K</v>
      </c>
    </row>
    <row r="23" spans="1:22" ht="16" customHeight="1" x14ac:dyDescent="0.2">
      <c r="A23" t="s">
        <v>154</v>
      </c>
      <c r="B23" s="39"/>
      <c r="C23" s="187">
        <v>7990000</v>
      </c>
      <c r="D23" s="187">
        <v>7990000</v>
      </c>
      <c r="E23" s="176">
        <v>7790000</v>
      </c>
      <c r="F23" s="178">
        <v>7990000</v>
      </c>
      <c r="G23" s="174">
        <v>7690000</v>
      </c>
      <c r="M23" s="149">
        <f>IFERROR(C23-[1]W7Q4FY26!C23,"OOS")</f>
        <v>-100000</v>
      </c>
      <c r="N23" s="147" t="str">
        <f t="shared" si="5"/>
        <v>AW SE 3 (40mm LTE) giảm 100K = 7990.0K</v>
      </c>
      <c r="O23" s="175">
        <f>IFERROR(D23-[1]W7Q4FY26!D23,"OOS")</f>
        <v>-100000</v>
      </c>
      <c r="P23" s="147" t="str">
        <f t="shared" si="1"/>
        <v>AW SE 3 (40mm LTE) giảm 100K = 7990.0K</v>
      </c>
      <c r="Q23" s="175">
        <f>IFERROR(E23-[1]W7Q4FY26!E23,"OOS")</f>
        <v>0</v>
      </c>
      <c r="R23" s="147" t="str">
        <f t="shared" si="2"/>
        <v/>
      </c>
      <c r="S23" s="175">
        <f>IFERROR(F23-[1]W7Q4FY26!F23,"OOS")</f>
        <v>0</v>
      </c>
      <c r="T23" s="147" t="str">
        <f t="shared" si="6"/>
        <v/>
      </c>
      <c r="U23" s="175">
        <f>IFERROR(G23-[1]W7Q4FY26!G23,"OOS")</f>
        <v>0</v>
      </c>
      <c r="V23" s="147" t="str">
        <f t="shared" si="7"/>
        <v/>
      </c>
    </row>
    <row r="24" spans="1:22" ht="16" customHeight="1" x14ac:dyDescent="0.2">
      <c r="A24" t="s">
        <v>155</v>
      </c>
      <c r="B24" s="39"/>
      <c r="C24" s="187">
        <v>7290000</v>
      </c>
      <c r="D24" s="187">
        <v>7290000</v>
      </c>
      <c r="E24" s="186">
        <v>6990000</v>
      </c>
      <c r="F24" s="179">
        <v>7290000</v>
      </c>
      <c r="G24" s="199">
        <v>6990000</v>
      </c>
      <c r="M24" s="149">
        <f>IFERROR(C24-[1]W7Q4FY26!C24,"OOS")</f>
        <v>-100000</v>
      </c>
      <c r="N24" s="147" t="str">
        <f t="shared" si="5"/>
        <v>AW SE 3 (44mm GPS) giảm 100K = 7290.0K</v>
      </c>
      <c r="O24" s="175">
        <f>IFERROR(D24-[1]W7Q4FY26!D24,"OOS")</f>
        <v>-100000</v>
      </c>
      <c r="P24" s="147" t="str">
        <f t="shared" si="1"/>
        <v>AW SE 3 (44mm GPS) giảm 100K = 7290.0K</v>
      </c>
      <c r="Q24" s="175">
        <f>IFERROR(E24-[1]W7Q4FY26!E24,"OOS")</f>
        <v>0</v>
      </c>
      <c r="R24" s="147" t="str">
        <f t="shared" si="2"/>
        <v/>
      </c>
      <c r="S24" s="175">
        <f>IFERROR(F24-[1]W7Q4FY26!F24,"OOS")</f>
        <v>-160000</v>
      </c>
      <c r="T24" s="147" t="str">
        <f t="shared" si="6"/>
        <v>AW SE 3 (44mm GPS) giảm 160K = 7290.0K</v>
      </c>
      <c r="U24" s="175">
        <f>IFERROR(G24-[1]W7Q4FY26!G24,"OOS")</f>
        <v>-400000</v>
      </c>
      <c r="V24" s="147" t="str">
        <f t="shared" si="7"/>
        <v>AW SE 3 (44mm GPS) giảm 400K = 6990.0K</v>
      </c>
    </row>
    <row r="25" spans="1:22" ht="16" customHeight="1" x14ac:dyDescent="0.2">
      <c r="A25" t="s">
        <v>156</v>
      </c>
      <c r="B25" s="39"/>
      <c r="C25" s="187" t="s">
        <v>31</v>
      </c>
      <c r="D25" s="187">
        <v>8790000</v>
      </c>
      <c r="E25" s="186">
        <v>8590000</v>
      </c>
      <c r="F25" s="178">
        <v>8490000</v>
      </c>
      <c r="G25" s="174">
        <v>8490000</v>
      </c>
      <c r="M25" s="149" t="str">
        <f>IFERROR(C25-[1]W7Q4FY26!C25,"OOS")</f>
        <v>OOS</v>
      </c>
      <c r="N25" s="147" t="e">
        <f t="shared" si="5"/>
        <v>#VALUE!</v>
      </c>
      <c r="O25" s="175">
        <f>IFERROR(D25-[1]W7Q4FY26!D25,"OOS")</f>
        <v>300000</v>
      </c>
      <c r="P25" s="147" t="str">
        <f t="shared" si="1"/>
        <v>AW SE 3 (44mm LTE) tăng 300K = 8790.0K</v>
      </c>
      <c r="Q25" s="175">
        <f>IFERROR(E25-[1]W7Q4FY26!E25,"OOS")</f>
        <v>0</v>
      </c>
      <c r="R25" s="147" t="str">
        <f t="shared" si="2"/>
        <v/>
      </c>
      <c r="S25" s="175">
        <f>IFERROR(F25-[1]W7Q4FY26!F25,"OOS")</f>
        <v>0</v>
      </c>
      <c r="T25" s="147" t="str">
        <f t="shared" si="6"/>
        <v/>
      </c>
      <c r="U25" s="175">
        <f>IFERROR(G25-[1]W7Q4FY26!G25,"OOS")</f>
        <v>0</v>
      </c>
      <c r="V25" s="147" t="str">
        <f t="shared" si="7"/>
        <v/>
      </c>
    </row>
    <row r="26" spans="1:22" ht="16" customHeight="1" x14ac:dyDescent="0.2">
      <c r="A26" t="s">
        <v>157</v>
      </c>
      <c r="B26" s="39"/>
      <c r="C26" s="187">
        <v>9190000</v>
      </c>
      <c r="D26" s="187">
        <v>9190000</v>
      </c>
      <c r="E26" s="186">
        <v>8990000</v>
      </c>
      <c r="F26" s="179">
        <v>9190000</v>
      </c>
      <c r="G26" s="181">
        <v>8890000</v>
      </c>
      <c r="M26" s="149">
        <f>IFERROR(C26-[1]W7Q4FY26!C26,"OOS")</f>
        <v>-1700000</v>
      </c>
      <c r="N26" s="147" t="str">
        <f t="shared" si="5"/>
        <v>AW S11 (42mm GPS) giảm 1700K = 9190.0K</v>
      </c>
      <c r="O26" s="175">
        <f>IFERROR(D26-[1]W7Q4FY26!D26,"OOS")</f>
        <v>-2000000</v>
      </c>
      <c r="P26" s="147" t="str">
        <f t="shared" si="1"/>
        <v>AW S11 (42mm GPS) giảm 2000K = 9190.0K</v>
      </c>
      <c r="Q26" s="175">
        <f>IFERROR(E26-[1]W7Q4FY26!E26,"OOS")</f>
        <v>0</v>
      </c>
      <c r="R26" s="147" t="str">
        <f t="shared" si="2"/>
        <v/>
      </c>
      <c r="S26" s="175">
        <f>IFERROR(F26-[1]W7Q4FY26!F26,"OOS")</f>
        <v>-1800000</v>
      </c>
      <c r="T26" s="147" t="str">
        <f t="shared" si="6"/>
        <v>AW S11 (42mm GPS) giảm 1800K = 9190.0K</v>
      </c>
      <c r="U26" s="175">
        <f>IFERROR(G26-[1]W7Q4FY26!G26,"OOS")</f>
        <v>-2100000</v>
      </c>
      <c r="V26" s="147" t="str">
        <f t="shared" si="7"/>
        <v>AW S11 (42mm GPS) giảm 2100K = 8890.0K</v>
      </c>
    </row>
    <row r="27" spans="1:22" ht="16" customHeight="1" x14ac:dyDescent="0.2">
      <c r="A27" t="s">
        <v>158</v>
      </c>
      <c r="B27" s="39"/>
      <c r="C27" s="187">
        <v>11790000</v>
      </c>
      <c r="D27" s="187">
        <v>12090000</v>
      </c>
      <c r="E27" s="186">
        <v>11990000</v>
      </c>
      <c r="F27" s="179">
        <v>11990000</v>
      </c>
      <c r="G27" s="181">
        <v>11790000</v>
      </c>
      <c r="M27" s="149">
        <f>IFERROR(C27-[1]W7Q4FY26!C27,"OOS")</f>
        <v>-1400000</v>
      </c>
      <c r="N27" s="147" t="str">
        <f t="shared" si="5"/>
        <v>AW S11 (42mm CEL) giảm 1400K = 11790.0K</v>
      </c>
      <c r="O27" s="175">
        <f>IFERROR(D27-[1]W7Q4FY26!D27,"OOS")</f>
        <v>-2000000</v>
      </c>
      <c r="P27" s="147" t="str">
        <f t="shared" si="1"/>
        <v>AW S11 (42mm CEL) giảm 2000K = 12090.0K</v>
      </c>
      <c r="Q27" s="175">
        <f>IFERROR(E27-[1]W7Q4FY26!E27,"OOS")</f>
        <v>0</v>
      </c>
      <c r="R27" s="147" t="str">
        <f t="shared" si="2"/>
        <v/>
      </c>
      <c r="S27" s="175">
        <f>IFERROR(F27-[1]W7Q4FY26!F27,"OOS")</f>
        <v>-1500000</v>
      </c>
      <c r="T27" s="147" t="str">
        <f t="shared" si="6"/>
        <v>AW S11 (42mm CEL) giảm 1500K = 11990.0K</v>
      </c>
      <c r="U27" s="175">
        <f>IFERROR(G27-[1]W7Q4FY26!G27,"OOS")</f>
        <v>-2200000</v>
      </c>
      <c r="V27" s="147" t="str">
        <f t="shared" si="7"/>
        <v>AW S11 (42mm CEL) giảm 2200K = 11790.0K</v>
      </c>
    </row>
    <row r="28" spans="1:22" ht="16" customHeight="1" x14ac:dyDescent="0.2">
      <c r="A28" t="s">
        <v>159</v>
      </c>
      <c r="B28" s="39"/>
      <c r="C28" s="187">
        <v>9990000</v>
      </c>
      <c r="D28" s="187">
        <v>9990000</v>
      </c>
      <c r="E28" s="186">
        <v>9690000</v>
      </c>
      <c r="F28" s="179">
        <v>9890000</v>
      </c>
      <c r="G28" s="181">
        <v>9690000</v>
      </c>
      <c r="M28" s="149">
        <f>IFERROR(C28-[1]W7Q4FY26!C28,"OOS")</f>
        <v>-1500000</v>
      </c>
      <c r="N28" s="147" t="str">
        <f t="shared" si="5"/>
        <v>AW S11 (46mm GPS) giảm 1500K = 9990.0K</v>
      </c>
      <c r="O28" s="175">
        <f>IFERROR(D28-[1]W7Q4FY26!D28,"OOS")</f>
        <v>-2000000</v>
      </c>
      <c r="P28" s="147" t="str">
        <f t="shared" si="1"/>
        <v>AW S11 (46mm GPS) giảm 2000K = 9990.0K</v>
      </c>
      <c r="Q28" s="175">
        <f>IFERROR(E28-[1]W7Q4FY26!E28,"OOS")</f>
        <v>0</v>
      </c>
      <c r="R28" s="147" t="str">
        <f t="shared" si="2"/>
        <v/>
      </c>
      <c r="S28" s="175">
        <f>IFERROR(F28-[1]W7Q4FY26!F28,"OOS")</f>
        <v>-1900000</v>
      </c>
      <c r="T28" s="147" t="str">
        <f t="shared" si="6"/>
        <v>AW S11 (46mm GPS) giảm 1900K = 9890.0K</v>
      </c>
      <c r="U28" s="175">
        <f>IFERROR(G28-[1]W7Q4FY26!G28,"OOS")</f>
        <v>-2200000</v>
      </c>
      <c r="V28" s="147" t="str">
        <f t="shared" si="7"/>
        <v>AW S11 (46mm GPS) giảm 2200K = 9690.0K</v>
      </c>
    </row>
    <row r="29" spans="1:22" ht="16" customHeight="1" x14ac:dyDescent="0.2">
      <c r="A29" t="s">
        <v>160</v>
      </c>
      <c r="B29" s="39"/>
      <c r="C29" s="187">
        <v>12990000</v>
      </c>
      <c r="D29" s="187">
        <v>12890000</v>
      </c>
      <c r="E29" s="186">
        <v>15390000</v>
      </c>
      <c r="F29" s="179">
        <v>12890000</v>
      </c>
      <c r="G29" s="181">
        <v>12690000</v>
      </c>
      <c r="M29" s="149">
        <f>IFERROR(C29-[1]W7Q4FY26!C29,"OOS")</f>
        <v>-1100000</v>
      </c>
      <c r="N29" s="147" t="str">
        <f t="shared" si="5"/>
        <v>AW S11 (46mm CEL) giảm 1100K = 12990.0K</v>
      </c>
      <c r="O29" s="175">
        <f>IFERROR(D29-[1]W7Q4FY26!D29,"OOS")</f>
        <v>-2100000</v>
      </c>
      <c r="P29" s="147" t="str">
        <f t="shared" si="1"/>
        <v>AW S11 (46mm CEL) giảm 2100K = 12890.0K</v>
      </c>
      <c r="Q29" s="175">
        <f>IFERROR(E29-[1]W7Q4FY26!E29,"OOS")</f>
        <v>0</v>
      </c>
      <c r="R29" s="147" t="str">
        <f t="shared" si="2"/>
        <v/>
      </c>
      <c r="S29" s="175">
        <f>IFERROR(F29-[1]W7Q4FY26!F29,"OOS")</f>
        <v>-2000000</v>
      </c>
      <c r="T29" s="147" t="str">
        <f t="shared" si="6"/>
        <v>AW S11 (46mm CEL) giảm 2000K = 12890.0K</v>
      </c>
      <c r="U29" s="175">
        <f>IFERROR(G29-[1]W7Q4FY26!G29,"OOS")</f>
        <v>-2300000</v>
      </c>
      <c r="V29" s="147" t="str">
        <f t="shared" si="7"/>
        <v>AW S11 (46mm CEL) giảm 2300K = 12690.0K</v>
      </c>
    </row>
    <row r="30" spans="1:22" ht="16" customHeight="1" x14ac:dyDescent="0.2">
      <c r="A30" t="s">
        <v>161</v>
      </c>
      <c r="B30" s="39"/>
      <c r="C30" s="187">
        <v>19490000</v>
      </c>
      <c r="D30" s="187">
        <v>18890000</v>
      </c>
      <c r="E30" s="198">
        <v>18390000</v>
      </c>
      <c r="F30" s="179">
        <v>19090000</v>
      </c>
      <c r="G30" s="181">
        <v>18990000</v>
      </c>
      <c r="M30" s="149">
        <f>IFERROR(C30-[1]W7Q4FY26!C30,"OOS")</f>
        <v>-3400000</v>
      </c>
      <c r="N30" s="147" t="str">
        <f t="shared" si="5"/>
        <v>AW Ultra 3 (49mm) giảm 3400K = 19490.0K</v>
      </c>
      <c r="O30" s="175">
        <f>IFERROR(D30-[1]W7Q4FY26!D30,"OOS")</f>
        <v>-4100000</v>
      </c>
      <c r="P30" s="147" t="str">
        <f t="shared" si="1"/>
        <v>AW Ultra 3 (49mm) giảm 4100K = 18890.0K</v>
      </c>
      <c r="Q30" s="175" t="str">
        <f>IFERROR(E30-[1]W7Q4FY26!E30,"OOS")</f>
        <v>OOS</v>
      </c>
      <c r="R30" s="147" t="e">
        <f t="shared" si="2"/>
        <v>#VALUE!</v>
      </c>
      <c r="S30" s="175">
        <f>IFERROR(F30-[1]W7Q4FY26!F30,"OOS")</f>
        <v>-3800000</v>
      </c>
      <c r="T30" s="147" t="str">
        <f t="shared" si="6"/>
        <v>AW Ultra 3 (49mm) giảm 3800K = 19090.0K</v>
      </c>
      <c r="U30" s="175">
        <f>IFERROR(G30-[1]W7Q4FY26!G30,"OOS")</f>
        <v>-3600000</v>
      </c>
      <c r="V30" s="147" t="str">
        <f t="shared" si="7"/>
        <v>AW Ultra 3 (49mm) giảm 3600K = 18990.0K</v>
      </c>
    </row>
    <row r="31" spans="1:22" ht="16" customHeight="1" x14ac:dyDescent="0.2">
      <c r="A31" t="s">
        <v>120</v>
      </c>
      <c r="B31" s="39"/>
      <c r="C31" s="182" t="s">
        <v>31</v>
      </c>
      <c r="D31" s="182">
        <v>5390000</v>
      </c>
      <c r="E31" s="176" t="s">
        <v>31</v>
      </c>
      <c r="F31" s="178" t="s">
        <v>31</v>
      </c>
      <c r="G31" s="174" t="s">
        <v>31</v>
      </c>
      <c r="M31" s="149" t="str">
        <f>IFERROR(C31-[1]W7Q4FY26!C31,"OOS")</f>
        <v>OOS</v>
      </c>
      <c r="N31" s="147" t="e">
        <f t="shared" si="5"/>
        <v>#VALUE!</v>
      </c>
      <c r="O31" s="175">
        <f>IFERROR(D31-[1]W7Q4FY26!D31,"OOS")</f>
        <v>0</v>
      </c>
      <c r="P31" s="147" t="str">
        <f t="shared" si="1"/>
        <v/>
      </c>
      <c r="Q31" s="175" t="str">
        <f>IFERROR(E31-[1]W7Q4FY26!E31,"OOS")</f>
        <v>OOS</v>
      </c>
      <c r="R31" s="147" t="e">
        <f t="shared" si="2"/>
        <v>#VALUE!</v>
      </c>
      <c r="S31" s="175" t="str">
        <f>IFERROR(F31-[1]W7Q4FY26!F31,"OOS")</f>
        <v>OOS</v>
      </c>
      <c r="T31" s="147" t="e">
        <f t="shared" si="6"/>
        <v>#VALUE!</v>
      </c>
      <c r="U31" s="175" t="str">
        <f>IFERROR(G31-[1]W7Q4FY26!G31,"OOS")</f>
        <v>OOS</v>
      </c>
      <c r="V31" s="147" t="e">
        <f t="shared" si="7"/>
        <v>#VALUE!</v>
      </c>
    </row>
    <row r="32" spans="1:22" ht="15" customHeight="1" x14ac:dyDescent="0.2">
      <c r="A32" t="s">
        <v>162</v>
      </c>
      <c r="B32" s="39"/>
      <c r="C32" s="187">
        <v>4290000</v>
      </c>
      <c r="D32" s="187">
        <v>4290000</v>
      </c>
      <c r="E32" s="188">
        <v>4290000</v>
      </c>
      <c r="F32" s="179">
        <v>4290000</v>
      </c>
      <c r="G32" s="174">
        <v>4390000</v>
      </c>
      <c r="M32" s="149">
        <f>IFERROR(C32-[1]W7Q4FY26!C32,"OOS")</f>
        <v>-100000</v>
      </c>
      <c r="N32" s="147" t="str">
        <f t="shared" si="5"/>
        <v>AirPods 4 ANC giảm 100K = 4290.0K</v>
      </c>
      <c r="O32" s="175">
        <f>IFERROR(D32-[1]W7Q4FY26!D32,"OOS")</f>
        <v>-300000</v>
      </c>
      <c r="P32" s="147" t="str">
        <f t="shared" si="1"/>
        <v>AirPods 4 ANC giảm 300K = 4290.0K</v>
      </c>
      <c r="Q32" s="175">
        <f>IFERROR(E32-[1]W7Q4FY26!E32,"OOS")</f>
        <v>-200000</v>
      </c>
      <c r="R32" s="147" t="str">
        <f t="shared" si="2"/>
        <v>AirPods 4 ANC giảm 200K = 4290.0K</v>
      </c>
      <c r="S32" s="175">
        <f>IFERROR(F32-[1]W7Q4FY26!F32,"OOS")</f>
        <v>-300000</v>
      </c>
      <c r="T32" s="147" t="str">
        <f t="shared" si="6"/>
        <v>AirPods 4 ANC giảm 300K = 4290.0K</v>
      </c>
      <c r="U32" s="175">
        <f>IFERROR(G32-[1]W7Q4FY26!G32,"OOS")</f>
        <v>0</v>
      </c>
      <c r="V32" s="147" t="str">
        <f t="shared" si="7"/>
        <v/>
      </c>
    </row>
    <row r="33" spans="1:22" ht="15" customHeight="1" x14ac:dyDescent="0.2">
      <c r="A33" t="s">
        <v>163</v>
      </c>
      <c r="B33" s="39"/>
      <c r="C33" s="187">
        <v>3090000</v>
      </c>
      <c r="D33" s="187">
        <v>2990000</v>
      </c>
      <c r="E33" s="188">
        <v>2990000</v>
      </c>
      <c r="F33" s="179">
        <v>3090000</v>
      </c>
      <c r="G33" s="174">
        <v>2990000</v>
      </c>
      <c r="M33" s="149">
        <f>IFERROR(C33-[1]W7Q4FY26!C33,"OOS")</f>
        <v>-200000</v>
      </c>
      <c r="N33" s="147" t="str">
        <f t="shared" si="5"/>
        <v>AirPods 4 with charging case giảm 200K = 3090.0K</v>
      </c>
      <c r="O33" s="175">
        <f>IFERROR(D33-[1]W7Q4FY26!D33,"OOS")</f>
        <v>-500000</v>
      </c>
      <c r="P33" s="147" t="str">
        <f t="shared" si="1"/>
        <v>AirPods 4 with charging case giảm 500K = 2990.0K</v>
      </c>
      <c r="Q33" s="175">
        <f>IFERROR(E33-[1]W7Q4FY26!E33,"OOS")</f>
        <v>-400000</v>
      </c>
      <c r="R33" s="147" t="str">
        <f t="shared" si="2"/>
        <v>AirPods 4 with charging case giảm 400K = 2990.0K</v>
      </c>
      <c r="S33" s="175">
        <f>IFERROR(F33-[1]W7Q4FY26!F33,"OOS")</f>
        <v>-400000</v>
      </c>
      <c r="T33" s="147" t="str">
        <f t="shared" si="6"/>
        <v>AirPods 4 with charging case giảm 400K = 3090.0K</v>
      </c>
      <c r="U33" s="175">
        <f>IFERROR(G33-[1]W7Q4FY26!G33,"OOS")</f>
        <v>0</v>
      </c>
      <c r="V33" s="147" t="str">
        <f t="shared" si="7"/>
        <v/>
      </c>
    </row>
    <row r="34" spans="1:22" ht="15" customHeight="1" x14ac:dyDescent="0.2">
      <c r="A34" t="s">
        <v>164</v>
      </c>
      <c r="B34" s="39"/>
      <c r="C34" s="187">
        <v>6190000</v>
      </c>
      <c r="D34" s="187">
        <v>6190000</v>
      </c>
      <c r="E34" s="180">
        <v>5890000</v>
      </c>
      <c r="F34" s="179">
        <v>6190000</v>
      </c>
      <c r="G34" s="174">
        <v>5990000</v>
      </c>
      <c r="M34" s="149">
        <f>IFERROR(C34-[1]W7Q4FY26!C34,"OOS")</f>
        <v>-100000</v>
      </c>
      <c r="N34" s="147" t="str">
        <f t="shared" si="5"/>
        <v>AirPods Pro 3 giảm 100K = 6190.0K</v>
      </c>
      <c r="O34" s="175">
        <f>IFERROR(D34-[1]W7Q4FY26!D34,"OOS")</f>
        <v>-400000</v>
      </c>
      <c r="P34" s="147" t="str">
        <f t="shared" si="1"/>
        <v>AirPods Pro 3 giảm 400K = 6190.0K</v>
      </c>
      <c r="Q34" s="175">
        <f>IFERROR(E34-[1]W7Q4FY26!E34,"OOS")</f>
        <v>-300000</v>
      </c>
      <c r="R34" s="147" t="str">
        <f t="shared" si="2"/>
        <v>AirPods Pro 3 giảm 300K = 5890.0K</v>
      </c>
      <c r="S34" s="175">
        <f>IFERROR(F34-[1]W7Q4FY26!F34,"OOS")</f>
        <v>-400000</v>
      </c>
      <c r="T34" s="147" t="str">
        <f t="shared" si="6"/>
        <v>AirPods Pro 3 giảm 400K = 6190.0K</v>
      </c>
      <c r="U34" s="175">
        <f>IFERROR(G34-[1]W7Q4FY26!G34,"OOS")</f>
        <v>0</v>
      </c>
      <c r="V34" s="147" t="str">
        <f t="shared" si="7"/>
        <v/>
      </c>
    </row>
    <row r="35" spans="1:22" ht="15" customHeight="1" x14ac:dyDescent="0.2">
      <c r="A35" t="s">
        <v>259</v>
      </c>
      <c r="B35" s="39"/>
      <c r="C35" s="187">
        <v>35490000</v>
      </c>
      <c r="D35" s="187">
        <v>35490000</v>
      </c>
      <c r="E35" s="174" t="s">
        <v>31</v>
      </c>
      <c r="F35" s="181">
        <v>35490000</v>
      </c>
      <c r="G35" s="181">
        <v>34990000</v>
      </c>
      <c r="M35" s="149">
        <f>IFERROR(C35-[1]W7Q4FY26!C35,"OOS")</f>
        <v>300000</v>
      </c>
      <c r="N35" s="147" t="str">
        <f t="shared" si="5"/>
        <v>MacBook Air 13" M5 16/512GB tăng 300K = 35490.0K</v>
      </c>
      <c r="O35" s="175">
        <f>IFERROR(D35-[1]W7Q4FY26!D35,"OOS")</f>
        <v>300000</v>
      </c>
      <c r="P35" s="147" t="str">
        <f t="shared" si="1"/>
        <v>MacBook Air 13" M5 16/512GB tăng 300K = 35490.0K</v>
      </c>
      <c r="Q35" s="175" t="str">
        <f>IFERROR(E35-[1]W7Q4FY26!E35,"OOS")</f>
        <v>OOS</v>
      </c>
      <c r="R35" s="147" t="e">
        <f t="shared" si="2"/>
        <v>#VALUE!</v>
      </c>
      <c r="S35" s="175">
        <f>IFERROR(F35-[1]W7Q4FY26!F35,"OOS")</f>
        <v>300000</v>
      </c>
      <c r="T35" s="147" t="str">
        <f t="shared" si="6"/>
        <v>MacBook Air 13" M5 16/512GB tăng 300K = 35490.0K</v>
      </c>
      <c r="U35" s="175">
        <f>IFERROR(G35-[1]W7Q4FY26!G35,"OOS")</f>
        <v>500000</v>
      </c>
      <c r="V35" s="147" t="str">
        <f t="shared" si="7"/>
        <v>MacBook Air 13" M5 16/512GB tăng 500K = 34990.0K</v>
      </c>
    </row>
    <row r="36" spans="1:22" ht="16" customHeight="1" x14ac:dyDescent="0.2">
      <c r="A36" t="s">
        <v>260</v>
      </c>
      <c r="B36" s="39"/>
      <c r="C36" s="187">
        <v>18790000</v>
      </c>
      <c r="D36" s="182">
        <v>18790000</v>
      </c>
      <c r="E36" s="174" t="s">
        <v>31</v>
      </c>
      <c r="F36" s="181">
        <v>18290000</v>
      </c>
      <c r="G36" s="174">
        <v>18350000</v>
      </c>
      <c r="M36" s="149">
        <f>IFERROR(C36-[1]W7Q4FY26!C36,"OOS")</f>
        <v>-200000</v>
      </c>
      <c r="N36" s="147" t="str">
        <f t="shared" si="5"/>
        <v>MacBook NEO A18 Pro ( 8/256GB) giảm 200K = 18790.0K</v>
      </c>
      <c r="O36" s="175">
        <f>IFERROR(D36-[1]W7Q4FY26!D36,"OOS")</f>
        <v>0</v>
      </c>
      <c r="P36" s="147" t="str">
        <f t="shared" si="1"/>
        <v/>
      </c>
      <c r="Q36" s="175" t="str">
        <f>IFERROR(E36-[1]W7Q4FY26!E36,"OOS")</f>
        <v>OOS</v>
      </c>
      <c r="R36" s="147" t="e">
        <f t="shared" si="2"/>
        <v>#VALUE!</v>
      </c>
      <c r="S36" s="175">
        <f>IFERROR(F36-[1]W7Q4FY26!F36,"OOS")</f>
        <v>-500000</v>
      </c>
      <c r="T36" s="147" t="str">
        <f t="shared" si="6"/>
        <v>MacBook NEO A18 Pro ( 8/256GB) giảm 500K = 18290.0K</v>
      </c>
      <c r="U36" s="175">
        <f>IFERROR(G36-[1]W7Q4FY26!G36,"OOS")</f>
        <v>0</v>
      </c>
      <c r="V36" s="147" t="str">
        <f t="shared" si="7"/>
        <v/>
      </c>
    </row>
    <row r="37" spans="1:22" ht="16" customHeight="1" x14ac:dyDescent="0.2">
      <c r="A37" t="s">
        <v>166</v>
      </c>
      <c r="B37" s="39"/>
      <c r="C37" s="182" t="s">
        <v>31</v>
      </c>
      <c r="D37" s="182" t="s">
        <v>31</v>
      </c>
      <c r="E37" s="174" t="s">
        <v>31</v>
      </c>
      <c r="F37" s="178" t="s">
        <v>31</v>
      </c>
      <c r="G37" s="174" t="s">
        <v>31</v>
      </c>
      <c r="M37" s="149" t="str">
        <f>IFERROR(C37-[1]W7Q4FY26!C37,"OOS")</f>
        <v>OOS</v>
      </c>
      <c r="N37" s="147" t="e">
        <f t="shared" si="5"/>
        <v>#VALUE!</v>
      </c>
      <c r="O37" s="175" t="str">
        <f>IFERROR(D37-[1]W7Q4FY26!D37,"OOS")</f>
        <v>OOS</v>
      </c>
      <c r="P37" s="147" t="e">
        <f t="shared" si="1"/>
        <v>#VALUE!</v>
      </c>
      <c r="Q37" s="175" t="str">
        <f>IFERROR(E37-[1]W7Q4FY26!E37,"OOS")</f>
        <v>OOS</v>
      </c>
      <c r="R37" s="147" t="e">
        <f t="shared" si="2"/>
        <v>#VALUE!</v>
      </c>
      <c r="S37" s="175" t="str">
        <f>IFERROR(F37-[1]W7Q4FY26!F37,"OOS")</f>
        <v>OOS</v>
      </c>
      <c r="T37" s="147" t="e">
        <f t="shared" si="6"/>
        <v>#VALUE!</v>
      </c>
      <c r="U37" s="175" t="str">
        <f>IFERROR(G37-[1]W7Q4FY26!G37,"OOS")</f>
        <v>OOS</v>
      </c>
      <c r="V37" s="147" t="e">
        <f t="shared" si="7"/>
        <v>#VALUE!</v>
      </c>
    </row>
    <row r="38" spans="1:22" ht="16" customHeight="1" x14ac:dyDescent="0.2">
      <c r="A38" t="s">
        <v>267</v>
      </c>
      <c r="B38" s="39"/>
      <c r="C38" s="187">
        <v>41290000</v>
      </c>
      <c r="D38" s="182">
        <v>40990000</v>
      </c>
      <c r="E38" s="174" t="s">
        <v>31</v>
      </c>
      <c r="F38" s="179">
        <v>41290000</v>
      </c>
      <c r="G38" s="174">
        <v>40990000</v>
      </c>
      <c r="M38" s="149">
        <f>IFERROR(C38-[1]W7Q4FY26!C38,"OOS")</f>
        <v>100000</v>
      </c>
      <c r="N38" s="147" t="str">
        <f t="shared" si="5"/>
        <v>MacBook Air 15" M5 16/512GB tăng 100K = 41290.0K</v>
      </c>
      <c r="O38" s="175">
        <f>IFERROR(D38-[1]W7Q4FY26!D38,"OOS")</f>
        <v>0</v>
      </c>
      <c r="P38" s="147" t="str">
        <f t="shared" si="1"/>
        <v/>
      </c>
      <c r="Q38" s="175" t="str">
        <f>IFERROR(E38-[1]W7Q4FY26!E38,"OOS")</f>
        <v>OOS</v>
      </c>
      <c r="R38" s="147" t="e">
        <f t="shared" si="2"/>
        <v>#VALUE!</v>
      </c>
      <c r="S38" s="175">
        <f>IFERROR(F38-[1]W7Q4FY26!F38,"OOS")</f>
        <v>100000</v>
      </c>
      <c r="T38" s="147" t="str">
        <f t="shared" si="6"/>
        <v>MacBook Air 15" M5 16/512GB tăng 100K = 41290.0K</v>
      </c>
      <c r="U38" s="175">
        <f>IFERROR(G38-[1]W7Q4FY26!G38,"OOS")</f>
        <v>0</v>
      </c>
      <c r="V38" s="147" t="str">
        <f t="shared" si="7"/>
        <v/>
      </c>
    </row>
    <row r="39" spans="1:22" ht="16" customHeight="1" x14ac:dyDescent="0.2">
      <c r="A39" t="s">
        <v>169</v>
      </c>
      <c r="B39" s="39"/>
      <c r="C39" s="182" t="s">
        <v>31</v>
      </c>
      <c r="D39" s="182">
        <v>52990000</v>
      </c>
      <c r="E39" s="174" t="s">
        <v>31</v>
      </c>
      <c r="F39" s="178" t="s">
        <v>31</v>
      </c>
      <c r="G39" s="174">
        <v>49990000</v>
      </c>
      <c r="M39" s="149" t="str">
        <f>IFERROR(C39-[1]W7Q4FY26!C39,"OOS")</f>
        <v>OOS</v>
      </c>
      <c r="N39" s="147" t="e">
        <f t="shared" si="5"/>
        <v>#VALUE!</v>
      </c>
      <c r="O39" s="175">
        <f>IFERROR(D39-[1]W7Q4FY26!D39,"OOS")</f>
        <v>0</v>
      </c>
      <c r="P39" s="147" t="str">
        <f t="shared" si="1"/>
        <v/>
      </c>
      <c r="Q39" s="175" t="str">
        <f>IFERROR(E39-[1]W7Q4FY26!E39,"OOS")</f>
        <v>OOS</v>
      </c>
      <c r="R39" s="147" t="e">
        <f t="shared" si="2"/>
        <v>#VALUE!</v>
      </c>
      <c r="S39" s="175" t="str">
        <f>IFERROR(F39-[1]W7Q4FY26!F39,"OOS")</f>
        <v>OOS</v>
      </c>
      <c r="T39" s="147" t="e">
        <f t="shared" si="6"/>
        <v>#VALUE!</v>
      </c>
      <c r="U39" s="175">
        <f>IFERROR(G39-[1]W7Q4FY26!G39,"OOS")</f>
        <v>0</v>
      </c>
      <c r="V39" s="147" t="str">
        <f t="shared" si="7"/>
        <v/>
      </c>
    </row>
    <row r="40" spans="1:22" ht="16" customHeight="1" x14ac:dyDescent="0.2">
      <c r="A40" t="s">
        <v>265</v>
      </c>
      <c r="B40" s="39"/>
      <c r="C40" s="182" t="s">
        <v>31</v>
      </c>
      <c r="D40" s="182">
        <v>79990000</v>
      </c>
      <c r="E40" s="174" t="s">
        <v>31</v>
      </c>
      <c r="F40" s="178">
        <v>80990000</v>
      </c>
      <c r="G40" s="174" t="s">
        <v>31</v>
      </c>
      <c r="M40" s="149" t="str">
        <f>IFERROR(C40-[1]W7Q4FY26!C40,"OOS")</f>
        <v>OOS</v>
      </c>
      <c r="N40" s="147" t="e">
        <f t="shared" si="5"/>
        <v>#VALUE!</v>
      </c>
      <c r="O40" s="175">
        <f>IFERROR(D40-[1]W7Q4FY26!D40,"OOS")</f>
        <v>0</v>
      </c>
      <c r="P40" s="147" t="str">
        <f t="shared" si="1"/>
        <v/>
      </c>
      <c r="Q40" s="175" t="str">
        <f>IFERROR(E40-[1]W7Q4FY26!E40,"OOS")</f>
        <v>OOS</v>
      </c>
      <c r="R40" s="147" t="e">
        <f t="shared" si="2"/>
        <v>#VALUE!</v>
      </c>
      <c r="S40" s="175">
        <f>IFERROR(F40-[1]W7Q4FY26!F40,"OOS")</f>
        <v>0</v>
      </c>
      <c r="T40" s="147" t="str">
        <f t="shared" si="6"/>
        <v/>
      </c>
      <c r="U40" s="175" t="str">
        <f>IFERROR(G40-[1]W7Q4FY26!G40,"OOS")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977B-7587-2E43-8116-ACDEFB4808D0}">
  <dimension ref="A1:V151"/>
  <sheetViews>
    <sheetView topLeftCell="A13" workbookViewId="0">
      <selection activeCell="L46" sqref="L46"/>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1">
        <v>17490000</v>
      </c>
      <c r="E2" s="172">
        <v>17290000</v>
      </c>
      <c r="F2" s="195">
        <v>17490000</v>
      </c>
      <c r="G2" s="174">
        <v>17290000</v>
      </c>
      <c r="M2" s="149">
        <f>IFERROR(C2-[1]W8Q4FY26!C2,"OOS")</f>
        <v>0</v>
      </c>
      <c r="N2" s="147" t="str">
        <f t="shared" ref="N2:N16" si="0">IF(M2=0,"",$A2 &amp; IF(M2&gt;0," tăng "," giảm ") &amp; TEXT(ABS(M2)/1000,"0") &amp; "K = " &amp; TEXT(C2/1000,"#.##0") &amp; "K")</f>
        <v/>
      </c>
      <c r="O2" s="175">
        <f>IFERROR(D2-[1]W8Q4FY26!D2,"OOS")</f>
        <v>0</v>
      </c>
      <c r="P2" s="147" t="str">
        <f t="shared" ref="P2:P40" si="1">IF(O2=0,"",$A2 &amp; IF(O2&gt;0," tăng "," giảm ") &amp; TEXT(ABS(O2)/1000,"0") &amp; "K = " &amp; TEXT(D2/1000,"#.##0") &amp; "K")</f>
        <v/>
      </c>
      <c r="Q2" s="175">
        <f>IFERROR(E2-[1]W8Q4FY26!E2,"OOS")</f>
        <v>0</v>
      </c>
      <c r="R2" s="147" t="str">
        <f t="shared" ref="R2:R40" si="2">IF(Q2=0,"",$A2 &amp; IF(Q2&gt;0," tăng "," giảm ") &amp; TEXT(ABS(Q2)/1000,"0") &amp; "K = " &amp; TEXT(E2/1000,"#.##0") &amp; "K")</f>
        <v/>
      </c>
      <c r="S2" s="175">
        <f>IFERROR(F2-[1]W8Q4FY26!F2,"OOS")</f>
        <v>0</v>
      </c>
      <c r="T2" s="147" t="str">
        <f t="shared" ref="T2:T16" si="3">IF(S2=0,"",$A2 &amp; IF(S2&gt;0," tăng "," giảm ") &amp; TEXT(ABS(S2)/1000,"0") &amp; "K = " &amp; TEXT(F2/1000,"#.##0") &amp; "K")</f>
        <v/>
      </c>
      <c r="U2" s="175">
        <f>IFERROR(G2-[1]W8Q4FY26!G2,"OOS")</f>
        <v>0</v>
      </c>
      <c r="V2" s="147" t="str">
        <f t="shared" ref="V2:V18" si="4">IF(U2=0,"",$A2 &amp; IF(U2&gt;0," tăng "," giảm ") &amp; TEXT(ABS(U2)/1000,"0") &amp; "K = " &amp; TEXT(G2/1000,"#.##0") &amp; "K")</f>
        <v/>
      </c>
    </row>
    <row r="3" spans="1:22" ht="16" customHeight="1" x14ac:dyDescent="0.2">
      <c r="A3" t="s">
        <v>129</v>
      </c>
      <c r="B3" s="169"/>
      <c r="C3" s="171">
        <v>24590000</v>
      </c>
      <c r="D3" s="170">
        <v>24490000</v>
      </c>
      <c r="E3" s="176">
        <v>23590000</v>
      </c>
      <c r="F3" s="196">
        <v>24590000</v>
      </c>
      <c r="G3" s="181">
        <v>23990000</v>
      </c>
      <c r="M3" s="149">
        <f>IFERROR(C3-[1]W8Q4FY26!C3,"OOS")</f>
        <v>0</v>
      </c>
      <c r="N3" s="147" t="str">
        <f t="shared" si="0"/>
        <v/>
      </c>
      <c r="O3" s="175">
        <f>IFERROR(D3-[1]W8Q4FY26!D3,"OOS")</f>
        <v>200000</v>
      </c>
      <c r="P3" s="147" t="str">
        <f t="shared" si="1"/>
        <v>iPhone 17  256GB tăng 200K = 24490.0K</v>
      </c>
      <c r="Q3" s="175">
        <f>IFERROR(E3-[1]W8Q4FY26!E3,"OOS")</f>
        <v>0</v>
      </c>
      <c r="R3" s="147" t="str">
        <f t="shared" si="2"/>
        <v/>
      </c>
      <c r="S3" s="175">
        <f>IFERROR(F3-[1]W8Q4FY26!F3,"OOS")</f>
        <v>100000</v>
      </c>
      <c r="T3" s="147" t="str">
        <f t="shared" si="3"/>
        <v>iPhone 17  256GB tăng 100K = 24590.0K</v>
      </c>
      <c r="U3" s="175">
        <f>IFERROR(G3-[1]W8Q4FY26!G3,"OOS")</f>
        <v>200000</v>
      </c>
      <c r="V3" s="147" t="str">
        <f t="shared" si="4"/>
        <v>iPhone 17  256GB tăng 200K = 23990.0K</v>
      </c>
    </row>
    <row r="4" spans="1:22" ht="16" customHeight="1" x14ac:dyDescent="0.2">
      <c r="A4" t="s">
        <v>130</v>
      </c>
      <c r="B4" s="169"/>
      <c r="C4" s="171">
        <v>22990000</v>
      </c>
      <c r="D4" s="171">
        <v>22990000</v>
      </c>
      <c r="E4" s="176">
        <v>22990000</v>
      </c>
      <c r="F4" s="178">
        <v>22990000</v>
      </c>
      <c r="G4" s="174">
        <v>22890000</v>
      </c>
      <c r="M4" s="149">
        <f>IFERROR(C4-[1]W8Q4FY26!C4,"OOS")</f>
        <v>0</v>
      </c>
      <c r="N4" s="147" t="str">
        <f t="shared" si="0"/>
        <v/>
      </c>
      <c r="O4" s="175">
        <f>IFERROR(D4-[1]W8Q4FY26!D4,"OOS")</f>
        <v>0</v>
      </c>
      <c r="P4" s="147" t="str">
        <f t="shared" si="1"/>
        <v/>
      </c>
      <c r="Q4" s="175">
        <f>IFERROR(E4-[1]W8Q4FY26!E4,"OOS")</f>
        <v>0</v>
      </c>
      <c r="R4" s="147" t="str">
        <f t="shared" si="2"/>
        <v/>
      </c>
      <c r="S4" s="175">
        <f>IFERROR(F4-[1]W8Q4FY26!F4,"OOS")</f>
        <v>0</v>
      </c>
      <c r="T4" s="147" t="str">
        <f t="shared" si="3"/>
        <v/>
      </c>
      <c r="U4" s="175">
        <f>IFERROR(G4-[1]W8Q4FY26!G4,"OOS")</f>
        <v>0</v>
      </c>
      <c r="V4" s="147" t="str">
        <f t="shared" si="4"/>
        <v/>
      </c>
    </row>
    <row r="5" spans="1:22" ht="16" customHeight="1" x14ac:dyDescent="0.2">
      <c r="A5" t="s">
        <v>131</v>
      </c>
      <c r="B5" s="169"/>
      <c r="C5" s="171">
        <v>31990000</v>
      </c>
      <c r="D5" s="171">
        <v>31990000</v>
      </c>
      <c r="E5" s="176">
        <v>30790000</v>
      </c>
      <c r="F5" s="178">
        <v>31990000</v>
      </c>
      <c r="G5" s="181">
        <v>31290000</v>
      </c>
      <c r="M5" s="149">
        <f>IFERROR(C5-[1]W8Q4FY26!C5,"OOS")</f>
        <v>0</v>
      </c>
      <c r="N5" s="147" t="str">
        <f t="shared" si="0"/>
        <v/>
      </c>
      <c r="O5" s="175">
        <f>IFERROR(D5-[1]W8Q4FY26!D5,"OOS")</f>
        <v>0</v>
      </c>
      <c r="P5" s="147" t="str">
        <f t="shared" si="1"/>
        <v/>
      </c>
      <c r="Q5" s="175">
        <f>IFERROR(E5-[1]W8Q4FY26!E5,"OOS")</f>
        <v>0</v>
      </c>
      <c r="R5" s="147" t="str">
        <f t="shared" si="2"/>
        <v/>
      </c>
      <c r="S5" s="175">
        <f>IFERROR(F5-[1]W8Q4FY26!F5,"OOS")</f>
        <v>0</v>
      </c>
      <c r="T5" s="147" t="str">
        <f t="shared" si="3"/>
        <v/>
      </c>
      <c r="U5" s="175">
        <f>IFERROR(G5-[1]W8Q4FY26!G5,"OOS")</f>
        <v>200000</v>
      </c>
      <c r="V5" s="147" t="str">
        <f t="shared" si="4"/>
        <v>iPhone 17 Pro 256GB tăng 200K = 31290.0K</v>
      </c>
    </row>
    <row r="6" spans="1:22" ht="16" customHeight="1" x14ac:dyDescent="0.2">
      <c r="A6" t="s">
        <v>132</v>
      </c>
      <c r="B6" s="169"/>
      <c r="C6" s="171">
        <v>34590000</v>
      </c>
      <c r="D6" s="171">
        <v>34590000</v>
      </c>
      <c r="E6" s="172">
        <v>33490000</v>
      </c>
      <c r="F6" s="178">
        <v>34590000</v>
      </c>
      <c r="G6" s="174">
        <v>33990000</v>
      </c>
      <c r="M6" s="149">
        <f>IFERROR(C6-[1]W8Q4FY26!C6,"OOS")</f>
        <v>0</v>
      </c>
      <c r="N6" s="147" t="str">
        <f t="shared" si="0"/>
        <v/>
      </c>
      <c r="O6" s="175">
        <f>IFERROR(D6-[1]W8Q4FY26!D6,"OOS")</f>
        <v>0</v>
      </c>
      <c r="P6" s="147" t="str">
        <f t="shared" si="1"/>
        <v/>
      </c>
      <c r="Q6" s="175">
        <f>IFERROR(E6-[1]W8Q4FY26!E6,"OOS")</f>
        <v>0</v>
      </c>
      <c r="R6" s="147" t="str">
        <f t="shared" si="2"/>
        <v/>
      </c>
      <c r="S6" s="175">
        <f>IFERROR(F6-[1]W8Q4FY26!F6,"OOS")</f>
        <v>0</v>
      </c>
      <c r="T6" s="147" t="str">
        <f t="shared" si="3"/>
        <v/>
      </c>
      <c r="U6" s="175">
        <f>IFERROR(G6-[1]W8Q4FY26!G6,"OOS")</f>
        <v>0</v>
      </c>
      <c r="V6" s="147" t="str">
        <f t="shared" si="4"/>
        <v/>
      </c>
    </row>
    <row r="7" spans="1:22" ht="16" customHeight="1" x14ac:dyDescent="0.2">
      <c r="A7" t="s">
        <v>133</v>
      </c>
      <c r="B7" s="169"/>
      <c r="C7" s="171" t="s">
        <v>31</v>
      </c>
      <c r="D7" s="182">
        <v>14990000</v>
      </c>
      <c r="E7" s="172">
        <v>13490000</v>
      </c>
      <c r="F7" s="197">
        <v>13690000</v>
      </c>
      <c r="G7" s="174" t="s">
        <v>31</v>
      </c>
      <c r="M7" s="149" t="str">
        <f>IFERROR(C7-[1]W8Q4FY26!C7,"OOS")</f>
        <v>OOS</v>
      </c>
      <c r="N7" s="147" t="e">
        <f t="shared" si="0"/>
        <v>#VALUE!</v>
      </c>
      <c r="O7" s="175">
        <f>IFERROR(D7-[1]W8Q4FY26!D7,"OOS")</f>
        <v>0</v>
      </c>
      <c r="P7" s="147" t="str">
        <f t="shared" si="1"/>
        <v/>
      </c>
      <c r="Q7" s="175">
        <f>IFERROR(E7-[1]W8Q4FY26!E7,"OOS")</f>
        <v>0</v>
      </c>
      <c r="R7" s="147" t="str">
        <f t="shared" si="2"/>
        <v/>
      </c>
      <c r="S7" s="175">
        <f>IFERROR(F7-[1]W8Q4FY26!F7,"OOS")</f>
        <v>0</v>
      </c>
      <c r="T7" s="147" t="str">
        <f t="shared" si="3"/>
        <v/>
      </c>
      <c r="U7" s="175" t="str">
        <f>IFERROR(G7-[1]W8Q4FY26!G7,"OOS")</f>
        <v>OOS</v>
      </c>
      <c r="V7" s="147" t="e">
        <f t="shared" si="4"/>
        <v>#VALUE!</v>
      </c>
    </row>
    <row r="8" spans="1:22" ht="16" customHeight="1" x14ac:dyDescent="0.2">
      <c r="A8" t="s">
        <v>246</v>
      </c>
      <c r="B8" s="184"/>
      <c r="C8" s="185">
        <v>20990000</v>
      </c>
      <c r="D8" s="185">
        <v>20990000</v>
      </c>
      <c r="E8" s="186">
        <v>20490000</v>
      </c>
      <c r="F8" s="178">
        <v>20890000</v>
      </c>
      <c r="G8" s="174">
        <v>20790000</v>
      </c>
      <c r="M8" s="149">
        <f>IFERROR(C8-[1]W8Q4FY26!C8,"OOS")</f>
        <v>0</v>
      </c>
      <c r="N8" s="147" t="str">
        <f t="shared" si="0"/>
        <v/>
      </c>
      <c r="O8" s="175">
        <f>IFERROR(D8-[1]W8Q4FY26!D8,"OOS")</f>
        <v>0</v>
      </c>
      <c r="P8" s="147" t="str">
        <f t="shared" si="1"/>
        <v/>
      </c>
      <c r="Q8" s="175">
        <f>IFERROR(E8-[1]W8Q4FY26!E8,"OOS")</f>
        <v>0</v>
      </c>
      <c r="R8" s="147" t="str">
        <f t="shared" si="2"/>
        <v/>
      </c>
      <c r="S8" s="175">
        <f>IFERROR(F8-[1]W8Q4FY26!F8,"OOS")</f>
        <v>0</v>
      </c>
      <c r="T8" s="147" t="str">
        <f t="shared" si="3"/>
        <v/>
      </c>
      <c r="U8" s="175">
        <f>IFERROR(G8-[1]W8Q4FY26!G8,"OOS")</f>
        <v>0</v>
      </c>
      <c r="V8" s="147" t="str">
        <f t="shared" si="4"/>
        <v/>
      </c>
    </row>
    <row r="9" spans="1:22" ht="16" customHeight="1" x14ac:dyDescent="0.2">
      <c r="A9" t="s">
        <v>135</v>
      </c>
      <c r="B9" s="39"/>
      <c r="C9" s="182">
        <v>24990000</v>
      </c>
      <c r="D9" s="182">
        <v>24990000</v>
      </c>
      <c r="E9" s="186">
        <v>24790000</v>
      </c>
      <c r="F9" s="178">
        <v>24890000</v>
      </c>
      <c r="G9" s="181">
        <v>23990000</v>
      </c>
      <c r="M9" s="149">
        <f>IFERROR(C9-[1]W8Q4FY26!C9,"OOS")</f>
        <v>0</v>
      </c>
      <c r="N9" s="147" t="str">
        <f t="shared" si="0"/>
        <v/>
      </c>
      <c r="O9" s="175">
        <f>IFERROR(D9-[1]W8Q4FY26!D9,"OOS")</f>
        <v>0</v>
      </c>
      <c r="P9" s="147" t="str">
        <f t="shared" si="1"/>
        <v/>
      </c>
      <c r="Q9" s="175">
        <f>IFERROR(E9-[1]W8Q4FY26!E9,"OOS")</f>
        <v>0</v>
      </c>
      <c r="R9" s="147" t="str">
        <f t="shared" si="2"/>
        <v/>
      </c>
      <c r="S9" s="175">
        <f>IFERROR(F9-[1]W8Q4FY26!F9,"OOS")</f>
        <v>0</v>
      </c>
      <c r="T9" s="147" t="str">
        <f t="shared" si="3"/>
        <v/>
      </c>
      <c r="U9" s="175">
        <f>IFERROR(G9-[1]W8Q4FY26!G9,"OOS")</f>
        <v>-200000</v>
      </c>
      <c r="V9" s="147" t="str">
        <f t="shared" si="4"/>
        <v>iPhone 16  Plus 128GB giảm 200K = 23990.0K</v>
      </c>
    </row>
    <row r="10" spans="1:22" ht="16" customHeight="1" x14ac:dyDescent="0.2">
      <c r="A10" t="s">
        <v>102</v>
      </c>
      <c r="B10" s="39"/>
      <c r="C10" s="182">
        <v>18990000</v>
      </c>
      <c r="D10" s="182">
        <v>18490000</v>
      </c>
      <c r="E10" s="176">
        <v>17790000</v>
      </c>
      <c r="F10" s="179">
        <v>18790000</v>
      </c>
      <c r="G10" s="174">
        <v>17990000</v>
      </c>
      <c r="M10" s="149">
        <f>IFERROR(C10-[1]W8Q4FY26!C10,"OOS")</f>
        <v>0</v>
      </c>
      <c r="N10" s="147" t="str">
        <f t="shared" si="0"/>
        <v/>
      </c>
      <c r="O10" s="175">
        <f>IFERROR(D10-[1]W8Q4FY26!D10,"OOS")</f>
        <v>0</v>
      </c>
      <c r="P10" s="147" t="str">
        <f t="shared" si="1"/>
        <v/>
      </c>
      <c r="Q10" s="175">
        <f>IFERROR(E10-[1]W8Q4FY26!E10,"OOS")</f>
        <v>0</v>
      </c>
      <c r="R10" s="147" t="str">
        <f t="shared" si="2"/>
        <v/>
      </c>
      <c r="S10" s="175">
        <f>IFERROR(F10-[1]W8Q4FY26!F10,"OOS")</f>
        <v>-100000</v>
      </c>
      <c r="T10" s="147" t="str">
        <f t="shared" si="3"/>
        <v>iPhone 15  128GB giảm 100K = 18790.0K</v>
      </c>
      <c r="U10" s="175">
        <f>IFERROR(G10-[1]W8Q4FY26!G10,"OOS")</f>
        <v>0</v>
      </c>
      <c r="V10" s="147" t="str">
        <f t="shared" si="4"/>
        <v/>
      </c>
    </row>
    <row r="11" spans="1:22" ht="16" customHeight="1" x14ac:dyDescent="0.2">
      <c r="A11" t="s">
        <v>103</v>
      </c>
      <c r="B11" s="39"/>
      <c r="C11" s="182" t="s">
        <v>31</v>
      </c>
      <c r="D11" s="182" t="s">
        <v>31</v>
      </c>
      <c r="E11" s="176" t="s">
        <v>31</v>
      </c>
      <c r="F11" s="174" t="s">
        <v>31</v>
      </c>
      <c r="G11" s="174" t="s">
        <v>31</v>
      </c>
      <c r="M11" s="149" t="str">
        <f>IFERROR(C11-[1]W8Q4FY26!C11,"OOS")</f>
        <v>OOS</v>
      </c>
      <c r="N11" s="147" t="e">
        <f t="shared" si="0"/>
        <v>#VALUE!</v>
      </c>
      <c r="O11" s="175" t="str">
        <f>IFERROR(D11-[1]W8Q4FY26!D11,"OOS")</f>
        <v>OOS</v>
      </c>
      <c r="P11" s="147" t="e">
        <f t="shared" si="1"/>
        <v>#VALUE!</v>
      </c>
      <c r="Q11" s="175" t="str">
        <f>IFERROR(E11-[1]W8Q4FY26!E11,"OOS")</f>
        <v>OOS</v>
      </c>
      <c r="R11" s="147" t="e">
        <f t="shared" si="2"/>
        <v>#VALUE!</v>
      </c>
      <c r="S11" s="175" t="str">
        <f>IFERROR(F11-[1]W8Q4FY26!F11,"OOS")</f>
        <v>OOS</v>
      </c>
      <c r="T11" s="147" t="e">
        <f t="shared" si="3"/>
        <v>#VALUE!</v>
      </c>
      <c r="U11" s="175" t="str">
        <f>IFERROR(G11-[1]W8Q4FY26!G11,"OOS")</f>
        <v>OOS</v>
      </c>
      <c r="V11" s="147" t="e">
        <f t="shared" si="4"/>
        <v>#VALUE!</v>
      </c>
    </row>
    <row r="12" spans="1:22" ht="16" customHeight="1" x14ac:dyDescent="0.2">
      <c r="A12" t="s">
        <v>40</v>
      </c>
      <c r="B12" s="39"/>
      <c r="C12" s="182" t="s">
        <v>31</v>
      </c>
      <c r="D12" s="182" t="s">
        <v>31</v>
      </c>
      <c r="E12" s="176" t="s">
        <v>31</v>
      </c>
      <c r="F12" s="178">
        <v>15290000</v>
      </c>
      <c r="G12" s="174" t="s">
        <v>31</v>
      </c>
      <c r="M12" s="149" t="str">
        <f>IFERROR(C12-[1]W8Q4FY26!C12,"OOS")</f>
        <v>OOS</v>
      </c>
      <c r="N12" s="147" t="e">
        <f t="shared" si="0"/>
        <v>#VALUE!</v>
      </c>
      <c r="O12" s="175" t="str">
        <f>IFERROR(D12-[1]W8Q4FY26!D12,"OOS")</f>
        <v>OOS</v>
      </c>
      <c r="P12" s="147" t="e">
        <f t="shared" si="1"/>
        <v>#VALUE!</v>
      </c>
      <c r="Q12" s="175" t="str">
        <f>IFERROR(E12-[1]W8Q4FY26!E12,"OOS")</f>
        <v>OOS</v>
      </c>
      <c r="R12" s="147" t="e">
        <f t="shared" si="2"/>
        <v>#VALUE!</v>
      </c>
      <c r="S12" s="175">
        <f>IFERROR(F12-[1]W8Q4FY26!F12,"OOS")</f>
        <v>0</v>
      </c>
      <c r="T12" s="147" t="str">
        <f t="shared" si="3"/>
        <v/>
      </c>
      <c r="U12" s="175" t="str">
        <f>IFERROR(G12-[1]W8Q4FY26!G12,"OOS")</f>
        <v>OOS</v>
      </c>
      <c r="V12" s="147" t="e">
        <f t="shared" si="4"/>
        <v>#VALUE!</v>
      </c>
    </row>
    <row r="13" spans="1:22" ht="16" customHeight="1" x14ac:dyDescent="0.2">
      <c r="A13" t="s">
        <v>37</v>
      </c>
      <c r="B13" s="39"/>
      <c r="C13" s="182" t="s">
        <v>31</v>
      </c>
      <c r="D13" s="182">
        <v>11990000</v>
      </c>
      <c r="E13" s="186" t="s">
        <v>31</v>
      </c>
      <c r="F13" s="178">
        <v>13790000</v>
      </c>
      <c r="G13" s="174">
        <v>12590000</v>
      </c>
      <c r="M13" s="149" t="str">
        <f>IFERROR(C13-[1]W8Q4FY26!C13,"OOS")</f>
        <v>OOS</v>
      </c>
      <c r="N13" s="147" t="e">
        <f t="shared" si="0"/>
        <v>#VALUE!</v>
      </c>
      <c r="O13" s="175">
        <f>IFERROR(D13-[1]W8Q4FY26!D13,"OOS")</f>
        <v>0</v>
      </c>
      <c r="P13" s="147" t="str">
        <f t="shared" si="1"/>
        <v/>
      </c>
      <c r="Q13" s="175" t="str">
        <f>IFERROR(E13-[1]W8Q4FY26!E13,"OOS")</f>
        <v>OOS</v>
      </c>
      <c r="R13" s="147" t="e">
        <f t="shared" si="2"/>
        <v>#VALUE!</v>
      </c>
      <c r="S13" s="175">
        <f>IFERROR(F13-[1]W8Q4FY26!F13,"OOS")</f>
        <v>0</v>
      </c>
      <c r="T13" s="147" t="str">
        <f t="shared" si="3"/>
        <v/>
      </c>
      <c r="U13" s="175">
        <f>IFERROR(G13-[1]W8Q4FY26!G13,"OOS")</f>
        <v>0</v>
      </c>
      <c r="V13" s="147" t="str">
        <f t="shared" si="4"/>
        <v/>
      </c>
    </row>
    <row r="14" spans="1:22" ht="16" customHeight="1" x14ac:dyDescent="0.2">
      <c r="A14" t="s">
        <v>138</v>
      </c>
      <c r="B14" s="39"/>
      <c r="C14" s="187">
        <v>14690000</v>
      </c>
      <c r="D14" s="187">
        <v>14490000</v>
      </c>
      <c r="E14" s="198">
        <v>13990000</v>
      </c>
      <c r="F14" s="179">
        <v>14690000</v>
      </c>
      <c r="G14" s="174">
        <v>15990000</v>
      </c>
      <c r="M14" s="149">
        <f>IFERROR(C14-[1]W8Q4FY26!C14,"OOS")</f>
        <v>-1600000</v>
      </c>
      <c r="N14" s="147" t="str">
        <f t="shared" si="0"/>
        <v>iPad Mini 7 128GB Wifi giảm 1600K = 14690.0K</v>
      </c>
      <c r="O14" s="175">
        <f>IFERROR(D14-[1]W8Q4FY26!D14,"OOS")</f>
        <v>-1500000</v>
      </c>
      <c r="P14" s="147" t="str">
        <f t="shared" si="1"/>
        <v>iPad Mini 7 128GB Wifi giảm 1500K = 14490.0K</v>
      </c>
      <c r="Q14" s="175">
        <f>IFERROR(E14-[1]W8Q4FY26!E14,"OOS")</f>
        <v>-2000000</v>
      </c>
      <c r="R14" s="147" t="str">
        <f t="shared" si="2"/>
        <v>iPad Mini 7 128GB Wifi giảm 2000K = 13990.0K</v>
      </c>
      <c r="S14" s="175">
        <f>IFERROR(F14-[1]W8Q4FY26!F14,"OOS")</f>
        <v>-1600000</v>
      </c>
      <c r="T14" s="147" t="str">
        <f t="shared" si="3"/>
        <v>iPad Mini 7 128GB Wifi giảm 1600K = 14690.0K</v>
      </c>
      <c r="U14" s="175">
        <f>IFERROR(G14-[1]W8Q4FY26!G14,"OOS")</f>
        <v>0</v>
      </c>
      <c r="V14" s="147" t="str">
        <f t="shared" si="4"/>
        <v/>
      </c>
    </row>
    <row r="15" spans="1:22" ht="16" customHeight="1" x14ac:dyDescent="0.2">
      <c r="A15" t="s">
        <v>139</v>
      </c>
      <c r="B15" s="39"/>
      <c r="C15" s="187">
        <v>12590000</v>
      </c>
      <c r="D15" s="187">
        <v>12490000</v>
      </c>
      <c r="E15" s="176">
        <v>11790000</v>
      </c>
      <c r="F15" s="179">
        <v>12490000</v>
      </c>
      <c r="G15" s="174">
        <v>11990000</v>
      </c>
      <c r="M15" s="149">
        <f>IFERROR(C15-[1]W8Q4FY26!C15,"OOS")</f>
        <v>600000</v>
      </c>
      <c r="N15" s="147" t="str">
        <f t="shared" si="0"/>
        <v>iPad Gen 11th  128GB Wifi tăng 600K = 12590.0K</v>
      </c>
      <c r="O15" s="175">
        <f>IFERROR(D15-[1]W8Q4FY26!D15,"OOS")</f>
        <v>500000</v>
      </c>
      <c r="P15" s="147" t="str">
        <f t="shared" si="1"/>
        <v>iPad Gen 11th  128GB Wifi tăng 500K = 12490.0K</v>
      </c>
      <c r="Q15" s="175">
        <f>IFERROR(E15-[1]W8Q4FY26!E15,"OOS")</f>
        <v>0</v>
      </c>
      <c r="R15" s="147" t="str">
        <f t="shared" si="2"/>
        <v/>
      </c>
      <c r="S15" s="175">
        <f>IFERROR(F15-[1]W8Q4FY26!F15,"OOS")</f>
        <v>500000</v>
      </c>
      <c r="T15" s="147" t="str">
        <f t="shared" si="3"/>
        <v>iPad Gen 11th  128GB Wifi tăng 500K = 12490.0K</v>
      </c>
      <c r="U15" s="175">
        <f>IFERROR(G15-[1]W8Q4FY26!G15,"OOS")</f>
        <v>0</v>
      </c>
      <c r="V15" s="147" t="str">
        <f t="shared" si="4"/>
        <v/>
      </c>
    </row>
    <row r="16" spans="1:22" ht="16" customHeight="1" x14ac:dyDescent="0.2">
      <c r="A16" t="s">
        <v>142</v>
      </c>
      <c r="B16" s="39"/>
      <c r="C16" s="182" t="s">
        <v>31</v>
      </c>
      <c r="D16" s="187">
        <v>16690000</v>
      </c>
      <c r="E16" s="176" t="s">
        <v>31</v>
      </c>
      <c r="F16" s="178">
        <v>17990000</v>
      </c>
      <c r="G16" s="174" t="s">
        <v>31</v>
      </c>
      <c r="M16" s="149" t="str">
        <f>IFERROR(C16-[1]W8Q4FY26!C16,"OOS")</f>
        <v>OOS</v>
      </c>
      <c r="N16" s="147" t="e">
        <f t="shared" si="0"/>
        <v>#VALUE!</v>
      </c>
      <c r="O16" s="175" t="str">
        <f>IFERROR(D16-[1]W8Q4FY26!D16,"OOS")</f>
        <v>OOS</v>
      </c>
      <c r="P16" s="147" t="e">
        <f t="shared" si="1"/>
        <v>#VALUE!</v>
      </c>
      <c r="Q16" s="175" t="str">
        <f>IFERROR(E16-[1]W8Q4FY26!E16,"OOS")</f>
        <v>OOS</v>
      </c>
      <c r="R16" s="147" t="e">
        <f t="shared" si="2"/>
        <v>#VALUE!</v>
      </c>
      <c r="S16" s="175">
        <f>IFERROR(F16-[1]W8Q4FY26!F16,"OOS")</f>
        <v>0</v>
      </c>
      <c r="T16" s="147" t="str">
        <f t="shared" si="3"/>
        <v/>
      </c>
      <c r="U16" s="175" t="str">
        <f>IFERROR(G16-[1]W8Q4FY26!G16,"OOS")</f>
        <v>OOS</v>
      </c>
      <c r="V16" s="147" t="e">
        <f t="shared" si="4"/>
        <v>#VALUE!</v>
      </c>
    </row>
    <row r="17" spans="1:22" ht="16" customHeight="1" x14ac:dyDescent="0.2">
      <c r="A17" t="s">
        <v>262</v>
      </c>
      <c r="B17" s="39"/>
      <c r="C17" s="187">
        <v>19690000</v>
      </c>
      <c r="D17" s="187">
        <v>19490000</v>
      </c>
      <c r="E17" s="188">
        <v>18290000</v>
      </c>
      <c r="F17" s="181">
        <v>19690000</v>
      </c>
      <c r="G17" s="181">
        <v>18490000</v>
      </c>
      <c r="M17" s="149">
        <f>IFERROR(C17-[1]W8Q4FY26!C17,"OOS")</f>
        <v>-1000000</v>
      </c>
      <c r="N17" s="147"/>
      <c r="O17" s="175">
        <f>IFERROR(D17-[1]W8Q4FY26!D17,"OOS")</f>
        <v>-800000</v>
      </c>
      <c r="P17" s="147" t="str">
        <f t="shared" si="1"/>
        <v>iPad Air M4  11" 128 GB Wifi giảm 800K = 19490.0K</v>
      </c>
      <c r="Q17" s="175">
        <f>IFERROR(E17-[1]W8Q4FY26!E17,"OOS")</f>
        <v>-1400000</v>
      </c>
      <c r="R17" s="147" t="str">
        <f t="shared" si="2"/>
        <v>iPad Air M4  11" 128 GB Wifi giảm 1400K = 18290.0K</v>
      </c>
      <c r="S17" s="175">
        <f>IFERROR(F17-[1]W8Q4FY26!F17,"OOS")</f>
        <v>-800000</v>
      </c>
      <c r="T17" s="147"/>
      <c r="U17" s="175">
        <f>IFERROR(G17-[1]W8Q4FY26!G17,"OOS")</f>
        <v>-800000</v>
      </c>
      <c r="V17" s="147" t="str">
        <f t="shared" si="4"/>
        <v>iPad Air M4  11" 128 GB Wifi giảm 800K = 18490.0K</v>
      </c>
    </row>
    <row r="18" spans="1:22" ht="16" customHeight="1" x14ac:dyDescent="0.2">
      <c r="A18" t="s">
        <v>144</v>
      </c>
      <c r="B18" s="39"/>
      <c r="C18" s="182" t="s">
        <v>31</v>
      </c>
      <c r="D18" s="182">
        <v>21990000</v>
      </c>
      <c r="E18" s="176" t="s">
        <v>31</v>
      </c>
      <c r="F18" s="178" t="s">
        <v>31</v>
      </c>
      <c r="G18" s="174" t="s">
        <v>31</v>
      </c>
      <c r="M18" s="149" t="str">
        <f>IFERROR(C18-[1]W8Q4FY26!C18,"OOS")</f>
        <v>OOS</v>
      </c>
      <c r="N18" s="147" t="e">
        <f>IF(M18=0,"",$A18 &amp; IF(M18&gt;0," tăng "," giảm ") &amp; TEXT(ABS(M18)/1000,"0") &amp; "K = " &amp; TEXT(C18/1000,"#.##0") &amp; "K")</f>
        <v>#VALUE!</v>
      </c>
      <c r="O18" s="175">
        <f>IFERROR(D18-[1]W8Q4FY26!D18,"OOS")</f>
        <v>0</v>
      </c>
      <c r="P18" s="147" t="str">
        <f t="shared" si="1"/>
        <v/>
      </c>
      <c r="Q18" s="175" t="str">
        <f>IFERROR(E18-[1]W8Q4FY26!E18,"OOS")</f>
        <v>OOS</v>
      </c>
      <c r="R18" s="147" t="e">
        <f t="shared" si="2"/>
        <v>#VALUE!</v>
      </c>
      <c r="S18" s="175" t="str">
        <f>IFERROR(F18-[1]W8Q4FY26!F18,"OOS")</f>
        <v>OOS</v>
      </c>
      <c r="T18" s="147" t="e">
        <f>IF(S18=0,"",$A18 &amp; IF(S18&gt;0," tăng "," giảm ") &amp; TEXT(ABS(S18)/1000,"0") &amp; "K = " &amp; TEXT(F18/1000,"#.##0") &amp; "K")</f>
        <v>#VALUE!</v>
      </c>
      <c r="U18" s="175" t="str">
        <f>IFERROR(G18-[1]W8Q4FY26!G18,"OOS")</f>
        <v>OOS</v>
      </c>
      <c r="V18" s="147" t="e">
        <f t="shared" si="4"/>
        <v>#VALUE!</v>
      </c>
    </row>
    <row r="19" spans="1:22" ht="16" customHeight="1" x14ac:dyDescent="0.2">
      <c r="A19" t="s">
        <v>263</v>
      </c>
      <c r="B19" s="39"/>
      <c r="C19" s="187">
        <v>25390000</v>
      </c>
      <c r="D19" s="187">
        <v>24990000</v>
      </c>
      <c r="E19" s="205">
        <v>23790000</v>
      </c>
      <c r="F19" s="187">
        <v>25190000</v>
      </c>
      <c r="G19" s="174">
        <v>24490000</v>
      </c>
      <c r="M19" s="149">
        <f>IFERROR(C19-[1]W8Q4FY26!C19,"OOS")</f>
        <v>-800000</v>
      </c>
      <c r="N19" s="147"/>
      <c r="O19" s="175">
        <f>IFERROR(D19-[1]W8Q4FY26!D19,"OOS")</f>
        <v>-800000</v>
      </c>
      <c r="P19" s="147" t="str">
        <f t="shared" si="1"/>
        <v>iPad Air M4  13" 128 GB Wifi giảm 800K = 24990.0K</v>
      </c>
      <c r="Q19" s="175">
        <f>IFERROR(E19-[1]W8Q4FY26!E19,"OOS")</f>
        <v>-1000000</v>
      </c>
      <c r="R19" s="147" t="str">
        <f t="shared" si="2"/>
        <v>iPad Air M4  13" 128 GB Wifi giảm 1000K = 23790.0K</v>
      </c>
      <c r="S19" s="175">
        <f>IFERROR(F19-[1]W8Q4FY26!F19,"OOS")</f>
        <v>-800000</v>
      </c>
      <c r="T19" s="147"/>
      <c r="U19" s="175">
        <f>IFERROR(G19-[1]W8Q4FY26!G19,"OOS")</f>
        <v>0</v>
      </c>
      <c r="V19" s="147"/>
    </row>
    <row r="20" spans="1:22" ht="16" customHeight="1" x14ac:dyDescent="0.2">
      <c r="A20" t="s">
        <v>151</v>
      </c>
      <c r="B20" s="39"/>
      <c r="C20" s="182">
        <v>34490000</v>
      </c>
      <c r="D20" s="182">
        <v>33990000</v>
      </c>
      <c r="E20" s="186">
        <v>32990000</v>
      </c>
      <c r="F20" s="178">
        <v>34290000</v>
      </c>
      <c r="G20" s="174">
        <v>32990000</v>
      </c>
      <c r="M20" s="149">
        <f>IFERROR(C20-[1]W8Q4FY26!C20,"OOS")</f>
        <v>0</v>
      </c>
      <c r="N20" s="147" t="str">
        <f t="shared" ref="N20:N40" si="5">IF(M20=0,"",$A20 &amp; IF(M20&gt;0," tăng "," giảm ") &amp; TEXT(ABS(M20)/1000,"0") &amp; "K = " &amp; TEXT(C20/1000,"#.##0") &amp; "K")</f>
        <v/>
      </c>
      <c r="O20" s="175">
        <f>IFERROR(D20-[1]W8Q4FY26!D20,"OOS")</f>
        <v>0</v>
      </c>
      <c r="P20" s="147" t="str">
        <f t="shared" si="1"/>
        <v/>
      </c>
      <c r="Q20" s="175">
        <f>IFERROR(E20-[1]W8Q4FY26!E20,"OOS")</f>
        <v>0</v>
      </c>
      <c r="R20" s="147" t="str">
        <f t="shared" si="2"/>
        <v/>
      </c>
      <c r="S20" s="175">
        <f>IFERROR(F20-[1]W8Q4FY26!F20,"OOS")</f>
        <v>0</v>
      </c>
      <c r="T20" s="147" t="str">
        <f t="shared" ref="T20:T40" si="6">IF(S20=0,"",$A20 &amp; IF(S20&gt;0," tăng "," giảm ") &amp; TEXT(ABS(S20)/1000,"0") &amp; "K = " &amp; TEXT(F20/1000,"#.##0") &amp; "K")</f>
        <v/>
      </c>
      <c r="U20" s="175">
        <f>IFERROR(G20-[1]W8Q4FY26!G20,"OOS")</f>
        <v>0</v>
      </c>
      <c r="V20" s="147" t="str">
        <f t="shared" ref="V20:V41" si="7">IF(U20=0,"",$A20 &amp; IF(U20&gt;0," tăng "," giảm ") &amp; TEXT(ABS(U20)/1000,"0") &amp; "K = " &amp; TEXT(G20/1000,"#.##0") &amp; "K")</f>
        <v/>
      </c>
    </row>
    <row r="21" spans="1:22" ht="16" customHeight="1" x14ac:dyDescent="0.2">
      <c r="A21" t="s">
        <v>152</v>
      </c>
      <c r="B21" s="39"/>
      <c r="C21" s="182">
        <v>43790000</v>
      </c>
      <c r="D21" s="186">
        <v>43290000</v>
      </c>
      <c r="E21" s="186">
        <v>42990000</v>
      </c>
      <c r="F21" s="178">
        <v>43590000</v>
      </c>
      <c r="G21" s="174">
        <v>44590000</v>
      </c>
      <c r="M21" s="149">
        <f>IFERROR(C21-[1]W8Q4FY26!C21,"OOS")</f>
        <v>0</v>
      </c>
      <c r="N21" s="147" t="str">
        <f t="shared" si="5"/>
        <v/>
      </c>
      <c r="O21" s="175">
        <f>IFERROR(D21-[1]W8Q4FY26!D21,"OOS")</f>
        <v>0</v>
      </c>
      <c r="P21" s="147" t="str">
        <f t="shared" si="1"/>
        <v/>
      </c>
      <c r="Q21" s="175">
        <f>IFERROR(E21-[1]W8Q4FY26!E21,"OOS")</f>
        <v>0</v>
      </c>
      <c r="R21" s="147" t="str">
        <f t="shared" si="2"/>
        <v/>
      </c>
      <c r="S21" s="175">
        <f>IFERROR(F21-[1]W8Q4FY26!F21,"OOS")</f>
        <v>0</v>
      </c>
      <c r="T21" s="147" t="str">
        <f t="shared" si="6"/>
        <v/>
      </c>
      <c r="U21" s="175">
        <f>IFERROR(G21-[1]W8Q4FY26!G21,"OOS")</f>
        <v>0</v>
      </c>
      <c r="V21" s="147" t="str">
        <f t="shared" si="7"/>
        <v/>
      </c>
    </row>
    <row r="22" spans="1:22" ht="16" customHeight="1" x14ac:dyDescent="0.2">
      <c r="A22" t="s">
        <v>153</v>
      </c>
      <c r="B22" s="39"/>
      <c r="C22" s="187">
        <v>6590000</v>
      </c>
      <c r="D22" s="182">
        <v>6490000</v>
      </c>
      <c r="E22" s="198">
        <v>5990000</v>
      </c>
      <c r="F22" s="179">
        <v>6490000</v>
      </c>
      <c r="G22" s="181">
        <v>6290000</v>
      </c>
      <c r="M22" s="149">
        <f>IFERROR(C22-[1]W8Q4FY26!C22,"OOS")</f>
        <v>200000</v>
      </c>
      <c r="N22" s="147" t="str">
        <f t="shared" si="5"/>
        <v>AW SE 3 (40mm GPS) tăng 200K = 6590.0K</v>
      </c>
      <c r="O22" s="175">
        <f>IFERROR(D22-[1]W8Q4FY26!D22,"OOS")</f>
        <v>0</v>
      </c>
      <c r="P22" s="147" t="str">
        <f t="shared" si="1"/>
        <v/>
      </c>
      <c r="Q22" s="175">
        <f>IFERROR(E22-[1]W8Q4FY26!E22,"OOS")</f>
        <v>-200000</v>
      </c>
      <c r="R22" s="147" t="str">
        <f t="shared" si="2"/>
        <v>AW SE 3 (40mm GPS) giảm 200K = 5990.0K</v>
      </c>
      <c r="S22" s="175">
        <f>IFERROR(F22-[1]W8Q4FY26!F22,"OOS")</f>
        <v>100000</v>
      </c>
      <c r="T22" s="147" t="str">
        <f t="shared" si="6"/>
        <v>AW SE 3 (40mm GPS) tăng 100K = 6490.0K</v>
      </c>
      <c r="U22" s="175">
        <f>IFERROR(G22-[1]W8Q4FY26!G22,"OOS")</f>
        <v>40000</v>
      </c>
      <c r="V22" s="147" t="str">
        <f t="shared" si="7"/>
        <v>AW SE 3 (40mm GPS) tăng 40K = 6290.0K</v>
      </c>
    </row>
    <row r="23" spans="1:22" ht="16" customHeight="1" x14ac:dyDescent="0.2">
      <c r="A23" t="s">
        <v>154</v>
      </c>
      <c r="B23" s="39"/>
      <c r="C23" s="187">
        <v>8190000</v>
      </c>
      <c r="D23" s="182">
        <v>7990000</v>
      </c>
      <c r="E23" s="176">
        <v>7790000</v>
      </c>
      <c r="F23" s="178">
        <v>7990000</v>
      </c>
      <c r="G23" s="174">
        <v>7690000</v>
      </c>
      <c r="M23" s="149">
        <f>IFERROR(C23-[1]W8Q4FY26!C23,"OOS")</f>
        <v>200000</v>
      </c>
      <c r="N23" s="147" t="str">
        <f t="shared" si="5"/>
        <v>AW SE 3 (40mm LTE) tăng 200K = 8190.0K</v>
      </c>
      <c r="O23" s="175">
        <f>IFERROR(D23-[1]W8Q4FY26!D23,"OOS")</f>
        <v>0</v>
      </c>
      <c r="P23" s="147" t="str">
        <f t="shared" si="1"/>
        <v/>
      </c>
      <c r="Q23" s="175">
        <f>IFERROR(E23-[1]W8Q4FY26!E23,"OOS")</f>
        <v>0</v>
      </c>
      <c r="R23" s="147" t="str">
        <f t="shared" si="2"/>
        <v/>
      </c>
      <c r="S23" s="175">
        <f>IFERROR(F23-[1]W8Q4FY26!F23,"OOS")</f>
        <v>0</v>
      </c>
      <c r="T23" s="147" t="str">
        <f t="shared" si="6"/>
        <v/>
      </c>
      <c r="U23" s="175">
        <f>IFERROR(G23-[1]W8Q4FY26!G23,"OOS")</f>
        <v>0</v>
      </c>
      <c r="V23" s="147" t="str">
        <f t="shared" si="7"/>
        <v/>
      </c>
    </row>
    <row r="24" spans="1:22" ht="16" customHeight="1" x14ac:dyDescent="0.2">
      <c r="A24" t="s">
        <v>155</v>
      </c>
      <c r="B24" s="39"/>
      <c r="C24" s="187">
        <v>7490000</v>
      </c>
      <c r="D24" s="182">
        <v>7290000</v>
      </c>
      <c r="E24" s="198">
        <v>6490000</v>
      </c>
      <c r="F24" s="179">
        <v>7390000</v>
      </c>
      <c r="G24" s="190">
        <v>6990000</v>
      </c>
      <c r="M24" s="149">
        <f>IFERROR(C24-[1]W8Q4FY26!C24,"OOS")</f>
        <v>200000</v>
      </c>
      <c r="N24" s="147" t="str">
        <f t="shared" si="5"/>
        <v>AW SE 3 (44mm GPS) tăng 200K = 7490.0K</v>
      </c>
      <c r="O24" s="175">
        <f>IFERROR(D24-[1]W8Q4FY26!D24,"OOS")</f>
        <v>0</v>
      </c>
      <c r="P24" s="147" t="str">
        <f t="shared" si="1"/>
        <v/>
      </c>
      <c r="Q24" s="175">
        <f>IFERROR(E24-[1]W8Q4FY26!E24,"OOS")</f>
        <v>-500000</v>
      </c>
      <c r="R24" s="147" t="str">
        <f t="shared" si="2"/>
        <v>AW SE 3 (44mm GPS) giảm 500K = 6490.0K</v>
      </c>
      <c r="S24" s="175">
        <f>IFERROR(F24-[1]W8Q4FY26!F24,"OOS")</f>
        <v>100000</v>
      </c>
      <c r="T24" s="147" t="str">
        <f t="shared" si="6"/>
        <v>AW SE 3 (44mm GPS) tăng 100K = 7390.0K</v>
      </c>
      <c r="U24" s="175">
        <f>IFERROR(G24-[1]W8Q4FY26!G24,"OOS")</f>
        <v>0</v>
      </c>
      <c r="V24" s="147" t="str">
        <f t="shared" si="7"/>
        <v/>
      </c>
    </row>
    <row r="25" spans="1:22" ht="16" customHeight="1" x14ac:dyDescent="0.2">
      <c r="A25" t="s">
        <v>156</v>
      </c>
      <c r="B25" s="39"/>
      <c r="C25" s="182" t="s">
        <v>31</v>
      </c>
      <c r="D25" s="182">
        <v>8790000</v>
      </c>
      <c r="E25" s="198">
        <v>7990000</v>
      </c>
      <c r="F25" s="178">
        <v>8490000</v>
      </c>
      <c r="G25" s="174">
        <v>8490000</v>
      </c>
      <c r="M25" s="149" t="str">
        <f>IFERROR(C25-[1]W8Q4FY26!C25,"OOS")</f>
        <v>OOS</v>
      </c>
      <c r="N25" s="147" t="e">
        <f t="shared" si="5"/>
        <v>#VALUE!</v>
      </c>
      <c r="O25" s="175">
        <f>IFERROR(D25-[1]W8Q4FY26!D25,"OOS")</f>
        <v>0</v>
      </c>
      <c r="P25" s="147" t="str">
        <f t="shared" si="1"/>
        <v/>
      </c>
      <c r="Q25" s="175">
        <f>IFERROR(E25-[1]W8Q4FY26!E25,"OOS")</f>
        <v>-600000</v>
      </c>
      <c r="R25" s="147" t="str">
        <f t="shared" si="2"/>
        <v>AW SE 3 (44mm LTE) giảm 600K = 7990.0K</v>
      </c>
      <c r="S25" s="175">
        <f>IFERROR(F25-[1]W8Q4FY26!F25,"OOS")</f>
        <v>0</v>
      </c>
      <c r="T25" s="147" t="str">
        <f t="shared" si="6"/>
        <v/>
      </c>
      <c r="U25" s="175">
        <f>IFERROR(G25-[1]W8Q4FY26!G25,"OOS")</f>
        <v>0</v>
      </c>
      <c r="V25" s="147" t="str">
        <f t="shared" si="7"/>
        <v/>
      </c>
    </row>
    <row r="26" spans="1:22" ht="16" customHeight="1" x14ac:dyDescent="0.2">
      <c r="A26" t="s">
        <v>157</v>
      </c>
      <c r="B26" s="39"/>
      <c r="C26" s="187">
        <v>9390000</v>
      </c>
      <c r="D26" s="182">
        <v>9190000</v>
      </c>
      <c r="E26" s="198">
        <v>8690000</v>
      </c>
      <c r="F26" s="179">
        <v>9090000</v>
      </c>
      <c r="G26" s="174">
        <v>8890000</v>
      </c>
      <c r="M26" s="149">
        <f>IFERROR(C26-[1]W8Q4FY26!C26,"OOS")</f>
        <v>200000</v>
      </c>
      <c r="N26" s="147" t="str">
        <f t="shared" si="5"/>
        <v>AW S11 (42mm GPS) tăng 200K = 9390.0K</v>
      </c>
      <c r="O26" s="175">
        <f>IFERROR(D26-[1]W8Q4FY26!D26,"OOS")</f>
        <v>0</v>
      </c>
      <c r="P26" s="147" t="str">
        <f t="shared" si="1"/>
        <v/>
      </c>
      <c r="Q26" s="175">
        <f>IFERROR(E26-[1]W8Q4FY26!E26,"OOS")</f>
        <v>-300000</v>
      </c>
      <c r="R26" s="147" t="str">
        <f t="shared" si="2"/>
        <v>AW S11 (42mm GPS) giảm 300K = 8690.0K</v>
      </c>
      <c r="S26" s="175">
        <f>IFERROR(F26-[1]W8Q4FY26!F26,"OOS")</f>
        <v>-100000</v>
      </c>
      <c r="T26" s="147" t="str">
        <f t="shared" si="6"/>
        <v>AW S11 (42mm GPS) giảm 100K = 9090.0K</v>
      </c>
      <c r="U26" s="175">
        <f>IFERROR(G26-[1]W8Q4FY26!G26,"OOS")</f>
        <v>0</v>
      </c>
      <c r="V26" s="147" t="str">
        <f t="shared" si="7"/>
        <v/>
      </c>
    </row>
    <row r="27" spans="1:22" ht="16" customHeight="1" x14ac:dyDescent="0.2">
      <c r="A27" t="s">
        <v>158</v>
      </c>
      <c r="B27" s="39"/>
      <c r="C27" s="182">
        <v>11790000</v>
      </c>
      <c r="D27" s="182">
        <v>12090000</v>
      </c>
      <c r="E27" s="186">
        <v>11990000</v>
      </c>
      <c r="F27" s="178">
        <v>11990000</v>
      </c>
      <c r="G27" s="174">
        <v>11790000</v>
      </c>
      <c r="M27" s="149">
        <f>IFERROR(C27-[1]W8Q4FY26!C27,"OOS")</f>
        <v>0</v>
      </c>
      <c r="N27" s="147" t="str">
        <f t="shared" si="5"/>
        <v/>
      </c>
      <c r="O27" s="175">
        <f>IFERROR(D27-[1]W8Q4FY26!D27,"OOS")</f>
        <v>0</v>
      </c>
      <c r="P27" s="147" t="str">
        <f t="shared" si="1"/>
        <v/>
      </c>
      <c r="Q27" s="175">
        <f>IFERROR(E27-[1]W8Q4FY26!E27,"OOS")</f>
        <v>0</v>
      </c>
      <c r="R27" s="147" t="str">
        <f t="shared" si="2"/>
        <v/>
      </c>
      <c r="S27" s="175">
        <f>IFERROR(F27-[1]W8Q4FY26!F27,"OOS")</f>
        <v>0</v>
      </c>
      <c r="T27" s="147" t="str">
        <f t="shared" si="6"/>
        <v/>
      </c>
      <c r="U27" s="175">
        <f>IFERROR(G27-[1]W8Q4FY26!G27,"OOS")</f>
        <v>0</v>
      </c>
      <c r="V27" s="147" t="str">
        <f t="shared" si="7"/>
        <v/>
      </c>
    </row>
    <row r="28" spans="1:22" ht="16" customHeight="1" x14ac:dyDescent="0.2">
      <c r="A28" t="s">
        <v>159</v>
      </c>
      <c r="B28" s="39"/>
      <c r="C28" s="187">
        <v>10190000</v>
      </c>
      <c r="D28" s="182">
        <v>9990000</v>
      </c>
      <c r="E28" s="186">
        <v>9690000</v>
      </c>
      <c r="F28" s="179">
        <v>9790000</v>
      </c>
      <c r="G28" s="174">
        <v>9690000</v>
      </c>
      <c r="M28" s="149">
        <f>IFERROR(C28-[1]W8Q4FY26!C28,"OOS")</f>
        <v>200000</v>
      </c>
      <c r="N28" s="147" t="str">
        <f t="shared" si="5"/>
        <v>AW S11 (46mm GPS) tăng 200K = 10190.0K</v>
      </c>
      <c r="O28" s="175">
        <f>IFERROR(D28-[1]W8Q4FY26!D28,"OOS")</f>
        <v>0</v>
      </c>
      <c r="P28" s="147" t="str">
        <f t="shared" si="1"/>
        <v/>
      </c>
      <c r="Q28" s="175">
        <f>IFERROR(E28-[1]W8Q4FY26!E28,"OOS")</f>
        <v>0</v>
      </c>
      <c r="R28" s="147" t="str">
        <f t="shared" si="2"/>
        <v/>
      </c>
      <c r="S28" s="175">
        <f>IFERROR(F28-[1]W8Q4FY26!F28,"OOS")</f>
        <v>-100000</v>
      </c>
      <c r="T28" s="147" t="str">
        <f t="shared" si="6"/>
        <v>AW S11 (46mm GPS) giảm 100K = 9790.0K</v>
      </c>
      <c r="U28" s="175">
        <f>IFERROR(G28-[1]W8Q4FY26!G28,"OOS")</f>
        <v>0</v>
      </c>
      <c r="V28" s="147" t="str">
        <f t="shared" si="7"/>
        <v/>
      </c>
    </row>
    <row r="29" spans="1:22" ht="16" customHeight="1" x14ac:dyDescent="0.2">
      <c r="A29" t="s">
        <v>160</v>
      </c>
      <c r="B29" s="39"/>
      <c r="C29" s="182">
        <v>12990000</v>
      </c>
      <c r="D29" s="182">
        <v>12890000</v>
      </c>
      <c r="E29" s="186">
        <v>15390000</v>
      </c>
      <c r="F29" s="178">
        <v>12890000</v>
      </c>
      <c r="G29" s="174">
        <v>12690000</v>
      </c>
      <c r="M29" s="149">
        <f>IFERROR(C29-[1]W8Q4FY26!C29,"OOS")</f>
        <v>0</v>
      </c>
      <c r="N29" s="147" t="str">
        <f t="shared" si="5"/>
        <v/>
      </c>
      <c r="O29" s="175">
        <f>IFERROR(D29-[1]W8Q4FY26!D29,"OOS")</f>
        <v>0</v>
      </c>
      <c r="P29" s="147" t="str">
        <f t="shared" si="1"/>
        <v/>
      </c>
      <c r="Q29" s="175">
        <f>IFERROR(E29-[1]W8Q4FY26!E29,"OOS")</f>
        <v>0</v>
      </c>
      <c r="R29" s="147" t="str">
        <f t="shared" si="2"/>
        <v/>
      </c>
      <c r="S29" s="175">
        <f>IFERROR(F29-[1]W8Q4FY26!F29,"OOS")</f>
        <v>0</v>
      </c>
      <c r="T29" s="147" t="str">
        <f t="shared" si="6"/>
        <v/>
      </c>
      <c r="U29" s="175">
        <f>IFERROR(G29-[1]W8Q4FY26!G29,"OOS")</f>
        <v>0</v>
      </c>
      <c r="V29" s="147" t="str">
        <f t="shared" si="7"/>
        <v/>
      </c>
    </row>
    <row r="30" spans="1:22" ht="16" customHeight="1" x14ac:dyDescent="0.2">
      <c r="A30" t="s">
        <v>161</v>
      </c>
      <c r="B30" s="39"/>
      <c r="C30" s="182">
        <v>19490000</v>
      </c>
      <c r="D30" s="182">
        <v>18890000</v>
      </c>
      <c r="E30" s="198">
        <v>17990000</v>
      </c>
      <c r="F30" s="179">
        <v>18990000</v>
      </c>
      <c r="G30" s="174">
        <v>18990000</v>
      </c>
      <c r="M30" s="149">
        <f>IFERROR(C30-[1]W8Q4FY26!C30,"OOS")</f>
        <v>0</v>
      </c>
      <c r="N30" s="147" t="str">
        <f t="shared" si="5"/>
        <v/>
      </c>
      <c r="O30" s="175">
        <f>IFERROR(D30-[1]W8Q4FY26!D30,"OOS")</f>
        <v>0</v>
      </c>
      <c r="P30" s="147" t="str">
        <f t="shared" si="1"/>
        <v/>
      </c>
      <c r="Q30" s="175">
        <f>IFERROR(E30-[1]W8Q4FY26!E30,"OOS")</f>
        <v>-400000</v>
      </c>
      <c r="R30" s="147" t="str">
        <f t="shared" si="2"/>
        <v>AW Ultra 3 (49mm) giảm 400K = 17990.0K</v>
      </c>
      <c r="S30" s="175">
        <f>IFERROR(F30-[1]W8Q4FY26!F30,"OOS")</f>
        <v>-100000</v>
      </c>
      <c r="T30" s="147" t="str">
        <f t="shared" si="6"/>
        <v>AW Ultra 3 (49mm) giảm 100K = 18990.0K</v>
      </c>
      <c r="U30" s="175">
        <f>IFERROR(G30-[1]W8Q4FY26!G30,"OOS")</f>
        <v>0</v>
      </c>
      <c r="V30" s="147" t="str">
        <f t="shared" si="7"/>
        <v/>
      </c>
    </row>
    <row r="31" spans="1:22" ht="16" customHeight="1" x14ac:dyDescent="0.2">
      <c r="A31" t="s">
        <v>120</v>
      </c>
      <c r="B31" s="39"/>
      <c r="C31" s="182" t="s">
        <v>31</v>
      </c>
      <c r="D31" s="182">
        <v>5390000</v>
      </c>
      <c r="E31" s="176" t="s">
        <v>31</v>
      </c>
      <c r="F31" s="178" t="s">
        <v>31</v>
      </c>
      <c r="G31" s="174" t="s">
        <v>31</v>
      </c>
      <c r="M31" s="149" t="str">
        <f>IFERROR(C31-[1]W8Q4FY26!C31,"OOS")</f>
        <v>OOS</v>
      </c>
      <c r="N31" s="147" t="e">
        <f t="shared" si="5"/>
        <v>#VALUE!</v>
      </c>
      <c r="O31" s="175">
        <f>IFERROR(D31-[1]W8Q4FY26!D31,"OOS")</f>
        <v>0</v>
      </c>
      <c r="P31" s="147" t="str">
        <f t="shared" si="1"/>
        <v/>
      </c>
      <c r="Q31" s="175" t="str">
        <f>IFERROR(E31-[1]W8Q4FY26!E31,"OOS")</f>
        <v>OOS</v>
      </c>
      <c r="R31" s="147" t="e">
        <f t="shared" si="2"/>
        <v>#VALUE!</v>
      </c>
      <c r="S31" s="175" t="str">
        <f>IFERROR(F31-[1]W8Q4FY26!F31,"OOS")</f>
        <v>OOS</v>
      </c>
      <c r="T31" s="147" t="e">
        <f t="shared" si="6"/>
        <v>#VALUE!</v>
      </c>
      <c r="U31" s="175" t="str">
        <f>IFERROR(G31-[1]W8Q4FY26!G31,"OOS")</f>
        <v>OOS</v>
      </c>
      <c r="V31" s="147" t="e">
        <f t="shared" si="7"/>
        <v>#VALUE!</v>
      </c>
    </row>
    <row r="32" spans="1:22" ht="15" customHeight="1" x14ac:dyDescent="0.2">
      <c r="A32" t="s">
        <v>162</v>
      </c>
      <c r="B32" s="39"/>
      <c r="C32" s="187">
        <v>4390000</v>
      </c>
      <c r="D32" s="182">
        <v>4290000</v>
      </c>
      <c r="E32" s="188">
        <v>4190000</v>
      </c>
      <c r="F32" s="178">
        <v>4290000</v>
      </c>
      <c r="G32" s="174">
        <v>4390000</v>
      </c>
      <c r="M32" s="149">
        <f>IFERROR(C32-[1]W8Q4FY26!C32,"OOS")</f>
        <v>100000</v>
      </c>
      <c r="N32" s="147" t="str">
        <f t="shared" si="5"/>
        <v>AirPods 4 ANC tăng 100K = 4390.0K</v>
      </c>
      <c r="O32" s="175">
        <f>IFERROR(D32-[1]W8Q4FY26!D32,"OOS")</f>
        <v>0</v>
      </c>
      <c r="P32" s="147" t="str">
        <f t="shared" si="1"/>
        <v/>
      </c>
      <c r="Q32" s="175">
        <f>IFERROR(E32-[1]W8Q4FY26!E32,"OOS")</f>
        <v>-100000</v>
      </c>
      <c r="R32" s="147" t="str">
        <f t="shared" si="2"/>
        <v>AirPods 4 ANC giảm 100K = 4190.0K</v>
      </c>
      <c r="S32" s="175">
        <f>IFERROR(F32-[1]W8Q4FY26!F32,"OOS")</f>
        <v>0</v>
      </c>
      <c r="T32" s="147" t="str">
        <f t="shared" si="6"/>
        <v/>
      </c>
      <c r="U32" s="175">
        <f>IFERROR(G32-[1]W8Q4FY26!G32,"OOS")</f>
        <v>0</v>
      </c>
      <c r="V32" s="147" t="str">
        <f t="shared" si="7"/>
        <v/>
      </c>
    </row>
    <row r="33" spans="1:22" ht="15" customHeight="1" x14ac:dyDescent="0.2">
      <c r="A33" t="s">
        <v>163</v>
      </c>
      <c r="B33" s="39"/>
      <c r="C33" s="187">
        <v>3190000</v>
      </c>
      <c r="D33" s="182">
        <v>2990000</v>
      </c>
      <c r="E33" s="188">
        <v>2890000</v>
      </c>
      <c r="F33" s="178">
        <v>3090000</v>
      </c>
      <c r="G33" s="174">
        <v>2990000</v>
      </c>
      <c r="M33" s="149">
        <f>IFERROR(C33-[1]W8Q4FY26!C33,"OOS")</f>
        <v>100000</v>
      </c>
      <c r="N33" s="147" t="str">
        <f t="shared" si="5"/>
        <v>AirPods 4 with charging case tăng 100K = 3190.0K</v>
      </c>
      <c r="O33" s="175">
        <f>IFERROR(D33-[1]W8Q4FY26!D33,"OOS")</f>
        <v>0</v>
      </c>
      <c r="P33" s="147" t="str">
        <f t="shared" si="1"/>
        <v/>
      </c>
      <c r="Q33" s="175">
        <f>IFERROR(E33-[1]W8Q4FY26!E33,"OOS")</f>
        <v>-100000</v>
      </c>
      <c r="R33" s="147" t="str">
        <f t="shared" si="2"/>
        <v>AirPods 4 with charging case giảm 100K = 2890.0K</v>
      </c>
      <c r="S33" s="175">
        <f>IFERROR(F33-[1]W8Q4FY26!F33,"OOS")</f>
        <v>0</v>
      </c>
      <c r="T33" s="147" t="str">
        <f t="shared" si="6"/>
        <v/>
      </c>
      <c r="U33" s="175">
        <f>IFERROR(G33-[1]W8Q4FY26!G33,"OOS")</f>
        <v>0</v>
      </c>
      <c r="V33" s="147" t="str">
        <f t="shared" si="7"/>
        <v/>
      </c>
    </row>
    <row r="34" spans="1:22" ht="15" customHeight="1" x14ac:dyDescent="0.2">
      <c r="A34" t="s">
        <v>164</v>
      </c>
      <c r="B34" s="39"/>
      <c r="C34" s="182">
        <v>6190000</v>
      </c>
      <c r="D34" s="182">
        <v>6190000</v>
      </c>
      <c r="E34" s="172">
        <v>5890000</v>
      </c>
      <c r="F34" s="178">
        <v>6190000</v>
      </c>
      <c r="G34" s="174">
        <v>5990000</v>
      </c>
      <c r="M34" s="149">
        <f>IFERROR(C34-[1]W8Q4FY26!C34,"OOS")</f>
        <v>0</v>
      </c>
      <c r="N34" s="147" t="str">
        <f t="shared" si="5"/>
        <v/>
      </c>
      <c r="O34" s="175">
        <f>IFERROR(D34-[1]W8Q4FY26!D34,"OOS")</f>
        <v>0</v>
      </c>
      <c r="P34" s="147" t="str">
        <f t="shared" si="1"/>
        <v/>
      </c>
      <c r="Q34" s="175">
        <f>IFERROR(E34-[1]W8Q4FY26!E34,"OOS")</f>
        <v>0</v>
      </c>
      <c r="R34" s="147" t="str">
        <f t="shared" si="2"/>
        <v/>
      </c>
      <c r="S34" s="175">
        <f>IFERROR(F34-[1]W8Q4FY26!F34,"OOS")</f>
        <v>0</v>
      </c>
      <c r="T34" s="147" t="str">
        <f t="shared" si="6"/>
        <v/>
      </c>
      <c r="U34" s="175">
        <f>IFERROR(G34-[1]W8Q4FY26!G34,"OOS")</f>
        <v>0</v>
      </c>
      <c r="V34" s="147" t="str">
        <f t="shared" si="7"/>
        <v/>
      </c>
    </row>
    <row r="35" spans="1:22" ht="15" customHeight="1" x14ac:dyDescent="0.2">
      <c r="A35" t="s">
        <v>259</v>
      </c>
      <c r="B35" s="39"/>
      <c r="C35" s="182">
        <v>35490000</v>
      </c>
      <c r="D35" s="182">
        <v>35490000</v>
      </c>
      <c r="E35" s="174" t="s">
        <v>31</v>
      </c>
      <c r="F35" s="174">
        <v>35490000</v>
      </c>
      <c r="G35" s="174">
        <v>34990000</v>
      </c>
      <c r="M35" s="149">
        <f>IFERROR(C35-[1]W8Q4FY26!C35,"OOS")</f>
        <v>0</v>
      </c>
      <c r="N35" s="147" t="str">
        <f t="shared" si="5"/>
        <v/>
      </c>
      <c r="O35" s="175">
        <f>IFERROR(D35-[1]W8Q4FY26!D35,"OOS")</f>
        <v>0</v>
      </c>
      <c r="P35" s="147" t="str">
        <f t="shared" si="1"/>
        <v/>
      </c>
      <c r="Q35" s="175" t="str">
        <f>IFERROR(E35-[1]W8Q4FY26!E35,"OOS")</f>
        <v>OOS</v>
      </c>
      <c r="R35" s="147" t="e">
        <f t="shared" si="2"/>
        <v>#VALUE!</v>
      </c>
      <c r="S35" s="175">
        <f>IFERROR(F35-[1]W8Q4FY26!F35,"OOS")</f>
        <v>0</v>
      </c>
      <c r="T35" s="147" t="str">
        <f t="shared" si="6"/>
        <v/>
      </c>
      <c r="U35" s="175">
        <f>IFERROR(G35-[1]W8Q4FY26!G35,"OOS")</f>
        <v>0</v>
      </c>
      <c r="V35" s="147" t="str">
        <f t="shared" si="7"/>
        <v/>
      </c>
    </row>
    <row r="36" spans="1:22" ht="16" customHeight="1" x14ac:dyDescent="0.2">
      <c r="A36" t="s">
        <v>260</v>
      </c>
      <c r="B36" s="39"/>
      <c r="C36" s="187">
        <v>18990000</v>
      </c>
      <c r="D36" s="182">
        <v>18790000</v>
      </c>
      <c r="E36" s="174" t="s">
        <v>31</v>
      </c>
      <c r="F36" s="174">
        <v>18290000</v>
      </c>
      <c r="G36" s="181">
        <v>18290000</v>
      </c>
      <c r="M36" s="149">
        <f>IFERROR(C36-[1]W8Q4FY26!C36,"OOS")</f>
        <v>200000</v>
      </c>
      <c r="N36" s="147" t="str">
        <f t="shared" si="5"/>
        <v>MacBook NEO A18 Pro ( 8/256GB) tăng 200K = 18990.0K</v>
      </c>
      <c r="O36" s="175">
        <f>IFERROR(D36-[1]W8Q4FY26!D36,"OOS")</f>
        <v>0</v>
      </c>
      <c r="P36" s="147" t="str">
        <f t="shared" si="1"/>
        <v/>
      </c>
      <c r="Q36" s="175" t="str">
        <f>IFERROR(E36-[1]W8Q4FY26!E36,"OOS")</f>
        <v>OOS</v>
      </c>
      <c r="R36" s="147" t="e">
        <f t="shared" si="2"/>
        <v>#VALUE!</v>
      </c>
      <c r="S36" s="175">
        <f>IFERROR(F36-[1]W8Q4FY26!F36,"OOS")</f>
        <v>0</v>
      </c>
      <c r="T36" s="147" t="str">
        <f t="shared" si="6"/>
        <v/>
      </c>
      <c r="U36" s="175">
        <f>IFERROR(G36-[1]W8Q4FY26!G36,"OOS")</f>
        <v>-60000</v>
      </c>
      <c r="V36" s="147" t="str">
        <f t="shared" si="7"/>
        <v>MacBook NEO A18 Pro ( 8/256GB) giảm 60K = 18290.0K</v>
      </c>
    </row>
    <row r="37" spans="1:22" ht="16" customHeight="1" x14ac:dyDescent="0.2">
      <c r="A37" t="s">
        <v>166</v>
      </c>
      <c r="B37" s="39"/>
      <c r="C37" s="182" t="s">
        <v>31</v>
      </c>
      <c r="D37" s="182" t="s">
        <v>31</v>
      </c>
      <c r="E37" s="174" t="s">
        <v>31</v>
      </c>
      <c r="F37" s="178" t="s">
        <v>31</v>
      </c>
      <c r="G37" s="174" t="s">
        <v>31</v>
      </c>
      <c r="M37" s="149" t="str">
        <f>IFERROR(C37-[1]W8Q4FY26!C37,"OOS")</f>
        <v>OOS</v>
      </c>
      <c r="N37" s="147" t="e">
        <f t="shared" si="5"/>
        <v>#VALUE!</v>
      </c>
      <c r="O37" s="175" t="str">
        <f>IFERROR(D37-[1]W8Q4FY26!D37,"OOS")</f>
        <v>OOS</v>
      </c>
      <c r="P37" s="147" t="e">
        <f t="shared" si="1"/>
        <v>#VALUE!</v>
      </c>
      <c r="Q37" s="175" t="str">
        <f>IFERROR(E37-[1]W8Q4FY26!E37,"OOS")</f>
        <v>OOS</v>
      </c>
      <c r="R37" s="147" t="e">
        <f t="shared" si="2"/>
        <v>#VALUE!</v>
      </c>
      <c r="S37" s="175" t="str">
        <f>IFERROR(F37-[1]W8Q4FY26!F37,"OOS")</f>
        <v>OOS</v>
      </c>
      <c r="T37" s="147" t="e">
        <f t="shared" si="6"/>
        <v>#VALUE!</v>
      </c>
      <c r="U37" s="175" t="str">
        <f>IFERROR(G37-[1]W8Q4FY26!G37,"OOS")</f>
        <v>OOS</v>
      </c>
      <c r="V37" s="147" t="e">
        <f t="shared" si="7"/>
        <v>#VALUE!</v>
      </c>
    </row>
    <row r="38" spans="1:22" ht="16" customHeight="1" x14ac:dyDescent="0.2">
      <c r="A38" t="s">
        <v>267</v>
      </c>
      <c r="B38" s="39"/>
      <c r="C38" s="182">
        <v>41290000</v>
      </c>
      <c r="D38" s="182">
        <v>40990000</v>
      </c>
      <c r="E38" s="174" t="s">
        <v>31</v>
      </c>
      <c r="F38" s="178">
        <v>41290000</v>
      </c>
      <c r="G38" s="174">
        <v>40990000</v>
      </c>
      <c r="M38" s="149">
        <f>IFERROR(C38-[1]W8Q4FY26!C38,"OOS")</f>
        <v>0</v>
      </c>
      <c r="N38" s="147" t="str">
        <f t="shared" si="5"/>
        <v/>
      </c>
      <c r="O38" s="175">
        <f>IFERROR(D38-[1]W8Q4FY26!D38,"OOS")</f>
        <v>0</v>
      </c>
      <c r="P38" s="147" t="str">
        <f t="shared" si="1"/>
        <v/>
      </c>
      <c r="Q38" s="175" t="str">
        <f>IFERROR(E38-[1]W8Q4FY26!E38,"OOS")</f>
        <v>OOS</v>
      </c>
      <c r="R38" s="147" t="e">
        <f t="shared" si="2"/>
        <v>#VALUE!</v>
      </c>
      <c r="S38" s="175">
        <f>IFERROR(F38-[1]W8Q4FY26!F38,"OOS")</f>
        <v>0</v>
      </c>
      <c r="T38" s="147" t="str">
        <f t="shared" si="6"/>
        <v/>
      </c>
      <c r="U38" s="175">
        <f>IFERROR(G38-[1]W8Q4FY26!G38,"OOS")</f>
        <v>0</v>
      </c>
      <c r="V38" s="147" t="str">
        <f t="shared" si="7"/>
        <v/>
      </c>
    </row>
    <row r="39" spans="1:22" ht="16" customHeight="1" x14ac:dyDescent="0.2">
      <c r="A39" t="s">
        <v>169</v>
      </c>
      <c r="B39" s="39"/>
      <c r="C39" s="182" t="s">
        <v>31</v>
      </c>
      <c r="D39" s="182">
        <v>52990000</v>
      </c>
      <c r="E39" s="174" t="s">
        <v>31</v>
      </c>
      <c r="F39" s="178" t="s">
        <v>31</v>
      </c>
      <c r="G39" s="174">
        <v>49990000</v>
      </c>
      <c r="M39" s="149" t="str">
        <f>IFERROR(C39-[1]W8Q4FY26!C39,"OOS")</f>
        <v>OOS</v>
      </c>
      <c r="N39" s="147" t="e">
        <f t="shared" si="5"/>
        <v>#VALUE!</v>
      </c>
      <c r="O39" s="175">
        <f>IFERROR(D39-[1]W8Q4FY26!D39,"OOS")</f>
        <v>0</v>
      </c>
      <c r="P39" s="147" t="str">
        <f t="shared" si="1"/>
        <v/>
      </c>
      <c r="Q39" s="175" t="str">
        <f>IFERROR(E39-[1]W8Q4FY26!E39,"OOS")</f>
        <v>OOS</v>
      </c>
      <c r="R39" s="147" t="e">
        <f t="shared" si="2"/>
        <v>#VALUE!</v>
      </c>
      <c r="S39" s="175" t="str">
        <f>IFERROR(F39-[1]W8Q4FY26!F39,"OOS")</f>
        <v>OOS</v>
      </c>
      <c r="T39" s="147" t="e">
        <f t="shared" si="6"/>
        <v>#VALUE!</v>
      </c>
      <c r="U39" s="175">
        <f>IFERROR(G39-[1]W8Q4FY26!G39,"OOS")</f>
        <v>0</v>
      </c>
      <c r="V39" s="147" t="str">
        <f t="shared" si="7"/>
        <v/>
      </c>
    </row>
    <row r="40" spans="1:22" ht="16" customHeight="1" x14ac:dyDescent="0.2">
      <c r="A40" t="s">
        <v>265</v>
      </c>
      <c r="B40" s="39"/>
      <c r="C40" s="182" t="s">
        <v>31</v>
      </c>
      <c r="D40" s="182">
        <v>79990000</v>
      </c>
      <c r="E40" s="174" t="s">
        <v>31</v>
      </c>
      <c r="F40" s="178">
        <v>80990000</v>
      </c>
      <c r="G40" s="174" t="s">
        <v>31</v>
      </c>
      <c r="M40" s="149" t="str">
        <f>IFERROR(C40-[1]W8Q4FY26!C40,"OOS")</f>
        <v>OOS</v>
      </c>
      <c r="N40" s="147" t="e">
        <f t="shared" si="5"/>
        <v>#VALUE!</v>
      </c>
      <c r="O40" s="175">
        <f>IFERROR(D40-[1]W8Q4FY26!D40,"OOS")</f>
        <v>0</v>
      </c>
      <c r="P40" s="147" t="str">
        <f t="shared" si="1"/>
        <v/>
      </c>
      <c r="Q40" s="175" t="str">
        <f>IFERROR(E40-[1]W8Q4FY26!E40,"OOS")</f>
        <v>OOS</v>
      </c>
      <c r="R40" s="147" t="e">
        <f t="shared" si="2"/>
        <v>#VALUE!</v>
      </c>
      <c r="S40" s="175">
        <f>IFERROR(F40-[1]W8Q4FY26!F40,"OOS")</f>
        <v>0</v>
      </c>
      <c r="T40" s="147" t="str">
        <f t="shared" si="6"/>
        <v/>
      </c>
      <c r="U40" s="175" t="str">
        <f>IFERROR(G40-[1]W8Q4FY26!G40,"OOS")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7745-B10B-B84F-9965-B36C2B629DEB}">
  <dimension ref="A1:V151"/>
  <sheetViews>
    <sheetView workbookViewId="0">
      <selection activeCell="C12" sqref="C12"/>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1">
        <v>17490000</v>
      </c>
      <c r="E2" s="172">
        <v>17290000</v>
      </c>
      <c r="F2" s="195">
        <v>17490000</v>
      </c>
      <c r="G2" s="174">
        <v>17290000</v>
      </c>
      <c r="M2" s="149">
        <f>IFERROR(C2-[1]W9Q4FY26!C2,"OOS")</f>
        <v>0</v>
      </c>
      <c r="N2" s="147" t="str">
        <f t="shared" ref="N2:N16" si="0">IF(M2=0,"",$A2 &amp; IF(M2&gt;0," tăng "," giảm ") &amp; TEXT(ABS(M2)/1000,"0") &amp; "K = " &amp; TEXT(C2/1000,"#.##0") &amp; "K")</f>
        <v/>
      </c>
      <c r="O2" s="175">
        <f>IFERROR(D2-[1]W9Q4FY26!D2,"OOS")</f>
        <v>0</v>
      </c>
      <c r="P2" s="147" t="str">
        <f t="shared" ref="P2:P40" si="1">IF(O2=0,"",$A2 &amp; IF(O2&gt;0," tăng "," giảm ") &amp; TEXT(ABS(O2)/1000,"0") &amp; "K = " &amp; TEXT(D2/1000,"#.##0") &amp; "K")</f>
        <v/>
      </c>
      <c r="Q2" s="175">
        <f>IFERROR(E2-[1]W9Q4FY26!E2,"OOS")</f>
        <v>0</v>
      </c>
      <c r="R2" s="147" t="str">
        <f t="shared" ref="R2:R40" si="2">IF(Q2=0,"",$A2 &amp; IF(Q2&gt;0," tăng "," giảm ") &amp; TEXT(ABS(Q2)/1000,"0") &amp; "K = " &amp; TEXT(E2/1000,"#.##0") &amp; "K")</f>
        <v/>
      </c>
      <c r="S2" s="175">
        <f>IFERROR(F2-[1]W9Q4FY26!F2,"OOS")</f>
        <v>0</v>
      </c>
      <c r="T2" s="147" t="str">
        <f t="shared" ref="T2:T16" si="3">IF(S2=0,"",$A2 &amp; IF(S2&gt;0," tăng "," giảm ") &amp; TEXT(ABS(S2)/1000,"0") &amp; "K = " &amp; TEXT(F2/1000,"#.##0") &amp; "K")</f>
        <v/>
      </c>
      <c r="U2" s="175">
        <f>IFERROR(G2-[1]W9Q4FY26!G2,"OOS")</f>
        <v>0</v>
      </c>
      <c r="V2" s="147" t="str">
        <f t="shared" ref="V2:V18" si="4">IF(U2=0,"",$A2 &amp; IF(U2&gt;0," tăng "," giảm ") &amp; TEXT(ABS(U2)/1000,"0") &amp; "K = " &amp; TEXT(G2/1000,"#.##0") &amp; "K")</f>
        <v/>
      </c>
    </row>
    <row r="3" spans="1:22" ht="16" customHeight="1" x14ac:dyDescent="0.2">
      <c r="A3" t="s">
        <v>129</v>
      </c>
      <c r="B3" s="169"/>
      <c r="C3" s="171">
        <v>24590000</v>
      </c>
      <c r="D3" s="171">
        <v>24490000</v>
      </c>
      <c r="E3" s="176">
        <v>23590000</v>
      </c>
      <c r="F3" s="177">
        <v>24590000</v>
      </c>
      <c r="G3" s="174">
        <v>23990000</v>
      </c>
      <c r="M3" s="149">
        <f>IFERROR(C3-[1]W9Q4FY26!C3,"OOS")</f>
        <v>0</v>
      </c>
      <c r="N3" s="147" t="str">
        <f t="shared" si="0"/>
        <v/>
      </c>
      <c r="O3" s="175">
        <f>IFERROR(D3-[1]W9Q4FY26!D3,"OOS")</f>
        <v>0</v>
      </c>
      <c r="P3" s="147" t="str">
        <f t="shared" si="1"/>
        <v/>
      </c>
      <c r="Q3" s="175">
        <f>IFERROR(E3-[1]W9Q4FY26!E3,"OOS")</f>
        <v>0</v>
      </c>
      <c r="R3" s="147" t="str">
        <f t="shared" si="2"/>
        <v/>
      </c>
      <c r="S3" s="175">
        <f>IFERROR(F3-[1]W9Q4FY26!F3,"OOS")</f>
        <v>0</v>
      </c>
      <c r="T3" s="147" t="str">
        <f t="shared" si="3"/>
        <v/>
      </c>
      <c r="U3" s="175">
        <f>IFERROR(G3-[1]W9Q4FY26!G3,"OOS")</f>
        <v>0</v>
      </c>
      <c r="V3" s="147" t="str">
        <f t="shared" si="4"/>
        <v/>
      </c>
    </row>
    <row r="4" spans="1:22" ht="16" customHeight="1" x14ac:dyDescent="0.2">
      <c r="A4" t="s">
        <v>130</v>
      </c>
      <c r="B4" s="169"/>
      <c r="C4" s="171">
        <v>22990000</v>
      </c>
      <c r="D4" s="171">
        <v>22990000</v>
      </c>
      <c r="E4" s="188">
        <v>23290000</v>
      </c>
      <c r="F4" s="178">
        <v>22990000</v>
      </c>
      <c r="G4" s="174">
        <v>22890000</v>
      </c>
      <c r="M4" s="149">
        <f>IFERROR(C4-[1]W9Q4FY26!C4,"OOS")</f>
        <v>0</v>
      </c>
      <c r="N4" s="147" t="str">
        <f t="shared" si="0"/>
        <v/>
      </c>
      <c r="O4" s="175">
        <f>IFERROR(D4-[1]W9Q4FY26!D4,"OOS")</f>
        <v>0</v>
      </c>
      <c r="P4" s="147" t="str">
        <f t="shared" si="1"/>
        <v/>
      </c>
      <c r="Q4" s="175">
        <f>IFERROR(E4-[1]W9Q4FY26!E4,"OOS")</f>
        <v>300000</v>
      </c>
      <c r="R4" s="147" t="str">
        <f t="shared" si="2"/>
        <v>iPhone Air 256G tăng 300K = 23290.0K</v>
      </c>
      <c r="S4" s="175">
        <f>IFERROR(F4-[1]W9Q4FY26!F4,"OOS")</f>
        <v>0</v>
      </c>
      <c r="T4" s="147" t="str">
        <f t="shared" si="3"/>
        <v/>
      </c>
      <c r="U4" s="175">
        <f>IFERROR(G4-[1]W9Q4FY26!G4,"OOS")</f>
        <v>0</v>
      </c>
      <c r="V4" s="147" t="str">
        <f t="shared" si="4"/>
        <v/>
      </c>
    </row>
    <row r="5" spans="1:22" ht="16" customHeight="1" x14ac:dyDescent="0.2">
      <c r="A5" t="s">
        <v>131</v>
      </c>
      <c r="B5" s="169"/>
      <c r="C5" s="171">
        <v>31990000</v>
      </c>
      <c r="D5" s="170">
        <v>31790000</v>
      </c>
      <c r="E5" s="176">
        <v>30790000</v>
      </c>
      <c r="F5" s="179">
        <v>31790000</v>
      </c>
      <c r="G5" s="174">
        <v>31290000</v>
      </c>
      <c r="M5" s="149">
        <f>IFERROR(C5-[1]W9Q4FY26!C5,"OOS")</f>
        <v>0</v>
      </c>
      <c r="N5" s="147" t="str">
        <f t="shared" si="0"/>
        <v/>
      </c>
      <c r="O5" s="175">
        <f>IFERROR(D5-[1]W9Q4FY26!D5,"OOS")</f>
        <v>-200000</v>
      </c>
      <c r="P5" s="147" t="str">
        <f t="shared" si="1"/>
        <v>iPhone 17 Pro 256GB giảm 200K = 31790.0K</v>
      </c>
      <c r="Q5" s="175">
        <f>IFERROR(E5-[1]W9Q4FY26!E5,"OOS")</f>
        <v>0</v>
      </c>
      <c r="R5" s="147" t="str">
        <f t="shared" si="2"/>
        <v/>
      </c>
      <c r="S5" s="175">
        <f>IFERROR(F5-[1]W9Q4FY26!F5,"OOS")</f>
        <v>-200000</v>
      </c>
      <c r="T5" s="147" t="str">
        <f t="shared" si="3"/>
        <v>iPhone 17 Pro 256GB giảm 200K = 31790.0K</v>
      </c>
      <c r="U5" s="175">
        <f>IFERROR(G5-[1]W9Q4FY26!G5,"OOS")</f>
        <v>0</v>
      </c>
      <c r="V5" s="147" t="str">
        <f t="shared" si="4"/>
        <v/>
      </c>
    </row>
    <row r="6" spans="1:22" ht="16" customHeight="1" x14ac:dyDescent="0.2">
      <c r="A6" t="s">
        <v>132</v>
      </c>
      <c r="B6" s="169"/>
      <c r="C6" s="171">
        <v>34590000</v>
      </c>
      <c r="D6" s="171">
        <v>34590000</v>
      </c>
      <c r="E6" s="172">
        <v>33490000</v>
      </c>
      <c r="F6" s="178">
        <v>34590000</v>
      </c>
      <c r="G6" s="174">
        <v>33990000</v>
      </c>
      <c r="M6" s="149">
        <f>IFERROR(C6-[1]W9Q4FY26!C6,"OOS")</f>
        <v>0</v>
      </c>
      <c r="N6" s="147" t="str">
        <f t="shared" si="0"/>
        <v/>
      </c>
      <c r="O6" s="175">
        <f>IFERROR(D6-[1]W9Q4FY26!D6,"OOS")</f>
        <v>0</v>
      </c>
      <c r="P6" s="147" t="str">
        <f t="shared" si="1"/>
        <v/>
      </c>
      <c r="Q6" s="175">
        <f>IFERROR(E6-[1]W9Q4FY26!E6,"OOS")</f>
        <v>0</v>
      </c>
      <c r="R6" s="147" t="str">
        <f t="shared" si="2"/>
        <v/>
      </c>
      <c r="S6" s="175">
        <f>IFERROR(F6-[1]W9Q4FY26!F6,"OOS")</f>
        <v>0</v>
      </c>
      <c r="T6" s="147" t="str">
        <f t="shared" si="3"/>
        <v/>
      </c>
      <c r="U6" s="175">
        <f>IFERROR(G6-[1]W9Q4FY26!G6,"OOS")</f>
        <v>0</v>
      </c>
      <c r="V6" s="147" t="str">
        <f t="shared" si="4"/>
        <v/>
      </c>
    </row>
    <row r="7" spans="1:22" ht="16" customHeight="1" x14ac:dyDescent="0.2">
      <c r="A7" t="s">
        <v>133</v>
      </c>
      <c r="B7" s="169"/>
      <c r="C7" s="171" t="s">
        <v>31</v>
      </c>
      <c r="D7" s="182">
        <v>14990000</v>
      </c>
      <c r="E7" s="172">
        <v>13490000</v>
      </c>
      <c r="F7" s="197">
        <v>13690000</v>
      </c>
      <c r="G7" s="174" t="s">
        <v>31</v>
      </c>
      <c r="M7" s="149" t="str">
        <f>IFERROR(C7-[1]W9Q4FY26!C7,"OOS")</f>
        <v>OOS</v>
      </c>
      <c r="N7" s="147" t="e">
        <f t="shared" si="0"/>
        <v>#VALUE!</v>
      </c>
      <c r="O7" s="175">
        <f>IFERROR(D7-[1]W9Q4FY26!D7,"OOS")</f>
        <v>0</v>
      </c>
      <c r="P7" s="147" t="str">
        <f t="shared" si="1"/>
        <v/>
      </c>
      <c r="Q7" s="175">
        <f>IFERROR(E7-[1]W9Q4FY26!E7,"OOS")</f>
        <v>0</v>
      </c>
      <c r="R7" s="147" t="str">
        <f t="shared" si="2"/>
        <v/>
      </c>
      <c r="S7" s="175">
        <f>IFERROR(F7-[1]W9Q4FY26!F7,"OOS")</f>
        <v>0</v>
      </c>
      <c r="T7" s="147" t="str">
        <f t="shared" si="3"/>
        <v/>
      </c>
      <c r="U7" s="175" t="str">
        <f>IFERROR(G7-[1]W9Q4FY26!G7,"OOS")</f>
        <v>OOS</v>
      </c>
      <c r="V7" s="147" t="e">
        <f t="shared" si="4"/>
        <v>#VALUE!</v>
      </c>
    </row>
    <row r="8" spans="1:22" ht="16" customHeight="1" x14ac:dyDescent="0.2">
      <c r="A8" t="s">
        <v>246</v>
      </c>
      <c r="B8" s="184"/>
      <c r="C8" s="185">
        <v>20990000</v>
      </c>
      <c r="D8" s="200">
        <v>20790000</v>
      </c>
      <c r="E8" s="186">
        <v>20490000</v>
      </c>
      <c r="F8" s="179">
        <v>20790000</v>
      </c>
      <c r="G8" s="174">
        <v>20790000</v>
      </c>
      <c r="M8" s="149">
        <f>IFERROR(C8-[1]W9Q4FY26!C8,"OOS")</f>
        <v>0</v>
      </c>
      <c r="N8" s="147" t="str">
        <f t="shared" si="0"/>
        <v/>
      </c>
      <c r="O8" s="175">
        <f>IFERROR(D8-[1]W9Q4FY26!D8,"OOS")</f>
        <v>-200000</v>
      </c>
      <c r="P8" s="147" t="str">
        <f t="shared" si="1"/>
        <v>iPhone 16 128GB giảm 200K = 20790.0K</v>
      </c>
      <c r="Q8" s="175">
        <f>IFERROR(E8-[1]W9Q4FY26!E8,"OOS")</f>
        <v>0</v>
      </c>
      <c r="R8" s="147" t="str">
        <f t="shared" si="2"/>
        <v/>
      </c>
      <c r="S8" s="175">
        <f>IFERROR(F8-[1]W9Q4FY26!F8,"OOS")</f>
        <v>-100000</v>
      </c>
      <c r="T8" s="147" t="str">
        <f t="shared" si="3"/>
        <v>iPhone 16 128GB giảm 100K = 20790.0K</v>
      </c>
      <c r="U8" s="175">
        <f>IFERROR(G8-[1]W9Q4FY26!G8,"OOS")</f>
        <v>0</v>
      </c>
      <c r="V8" s="147" t="str">
        <f t="shared" si="4"/>
        <v/>
      </c>
    </row>
    <row r="9" spans="1:22" ht="16" customHeight="1" x14ac:dyDescent="0.2">
      <c r="A9" t="s">
        <v>135</v>
      </c>
      <c r="B9" s="39"/>
      <c r="C9" s="182">
        <v>24990000</v>
      </c>
      <c r="D9" s="187">
        <v>24790000</v>
      </c>
      <c r="E9" s="186">
        <v>24790000</v>
      </c>
      <c r="F9" s="179">
        <v>24790000</v>
      </c>
      <c r="G9" s="181">
        <v>24790000</v>
      </c>
      <c r="M9" s="149">
        <f>IFERROR(C9-[1]W9Q4FY26!C9,"OOS")</f>
        <v>0</v>
      </c>
      <c r="N9" s="147" t="str">
        <f t="shared" si="0"/>
        <v/>
      </c>
      <c r="O9" s="175">
        <f>IFERROR(D9-[1]W9Q4FY26!D9,"OOS")</f>
        <v>-200000</v>
      </c>
      <c r="P9" s="147" t="str">
        <f t="shared" si="1"/>
        <v>iPhone 16  Plus 128GB giảm 200K = 24790.0K</v>
      </c>
      <c r="Q9" s="175">
        <f>IFERROR(E9-[1]W9Q4FY26!E9,"OOS")</f>
        <v>0</v>
      </c>
      <c r="R9" s="147" t="str">
        <f t="shared" si="2"/>
        <v/>
      </c>
      <c r="S9" s="175">
        <f>IFERROR(F9-[1]W9Q4FY26!F9,"OOS")</f>
        <v>-100000</v>
      </c>
      <c r="T9" s="147" t="str">
        <f t="shared" si="3"/>
        <v>iPhone 16  Plus 128GB giảm 100K = 24790.0K</v>
      </c>
      <c r="U9" s="175">
        <f>IFERROR(G9-[1]W9Q4FY26!G9,"OOS")</f>
        <v>800000</v>
      </c>
      <c r="V9" s="147" t="str">
        <f t="shared" si="4"/>
        <v>iPhone 16  Plus 128GB tăng 800K = 24790.0K</v>
      </c>
    </row>
    <row r="10" spans="1:22" ht="16" customHeight="1" x14ac:dyDescent="0.2">
      <c r="A10" t="s">
        <v>102</v>
      </c>
      <c r="B10" s="39"/>
      <c r="C10" s="182">
        <v>18990000</v>
      </c>
      <c r="D10" s="187">
        <v>18790000</v>
      </c>
      <c r="E10" s="176">
        <v>17790000</v>
      </c>
      <c r="F10" s="178">
        <v>18790000</v>
      </c>
      <c r="G10" s="174">
        <v>17990000</v>
      </c>
      <c r="M10" s="149">
        <f>IFERROR(C10-[1]W9Q4FY26!C10,"OOS")</f>
        <v>0</v>
      </c>
      <c r="N10" s="147" t="str">
        <f t="shared" si="0"/>
        <v/>
      </c>
      <c r="O10" s="175">
        <f>IFERROR(D10-[1]W9Q4FY26!D10,"OOS")</f>
        <v>300000</v>
      </c>
      <c r="P10" s="147" t="str">
        <f t="shared" si="1"/>
        <v>iPhone 15  128GB tăng 300K = 18790.0K</v>
      </c>
      <c r="Q10" s="175">
        <f>IFERROR(E10-[1]W9Q4FY26!E10,"OOS")</f>
        <v>0</v>
      </c>
      <c r="R10" s="147" t="str">
        <f t="shared" si="2"/>
        <v/>
      </c>
      <c r="S10" s="175">
        <f>IFERROR(F10-[1]W9Q4FY26!F10,"OOS")</f>
        <v>0</v>
      </c>
      <c r="T10" s="147" t="str">
        <f t="shared" si="3"/>
        <v/>
      </c>
      <c r="U10" s="175">
        <f>IFERROR(G10-[1]W9Q4FY26!G10,"OOS")</f>
        <v>0</v>
      </c>
      <c r="V10" s="147" t="str">
        <f t="shared" si="4"/>
        <v/>
      </c>
    </row>
    <row r="11" spans="1:22" ht="16" customHeight="1" x14ac:dyDescent="0.2">
      <c r="A11" t="s">
        <v>103</v>
      </c>
      <c r="B11" s="39"/>
      <c r="C11" s="182" t="s">
        <v>31</v>
      </c>
      <c r="D11" s="182" t="s">
        <v>31</v>
      </c>
      <c r="E11" s="176" t="s">
        <v>31</v>
      </c>
      <c r="F11" s="174" t="s">
        <v>31</v>
      </c>
      <c r="G11" s="174" t="s">
        <v>31</v>
      </c>
      <c r="M11" s="149" t="str">
        <f>IFERROR(C11-[1]W9Q4FY26!C11,"OOS")</f>
        <v>OOS</v>
      </c>
      <c r="N11" s="147" t="e">
        <f t="shared" si="0"/>
        <v>#VALUE!</v>
      </c>
      <c r="O11" s="175" t="str">
        <f>IFERROR(D11-[1]W9Q4FY26!D11,"OOS")</f>
        <v>OOS</v>
      </c>
      <c r="P11" s="147" t="e">
        <f t="shared" si="1"/>
        <v>#VALUE!</v>
      </c>
      <c r="Q11" s="175" t="str">
        <f>IFERROR(E11-[1]W9Q4FY26!E11,"OOS")</f>
        <v>OOS</v>
      </c>
      <c r="R11" s="147" t="e">
        <f t="shared" si="2"/>
        <v>#VALUE!</v>
      </c>
      <c r="S11" s="175" t="str">
        <f>IFERROR(F11-[1]W9Q4FY26!F11,"OOS")</f>
        <v>OOS</v>
      </c>
      <c r="T11" s="147" t="e">
        <f t="shared" si="3"/>
        <v>#VALUE!</v>
      </c>
      <c r="U11" s="175" t="str">
        <f>IFERROR(G11-[1]W9Q4FY26!G11,"OOS")</f>
        <v>OOS</v>
      </c>
      <c r="V11" s="147" t="e">
        <f t="shared" si="4"/>
        <v>#VALUE!</v>
      </c>
    </row>
    <row r="12" spans="1:22" ht="16" customHeight="1" x14ac:dyDescent="0.2">
      <c r="A12" t="s">
        <v>40</v>
      </c>
      <c r="B12" s="39"/>
      <c r="C12" s="182" t="s">
        <v>31</v>
      </c>
      <c r="D12" s="182" t="s">
        <v>31</v>
      </c>
      <c r="E12" s="176" t="s">
        <v>31</v>
      </c>
      <c r="F12" s="178">
        <v>15290000</v>
      </c>
      <c r="G12" s="174" t="s">
        <v>31</v>
      </c>
      <c r="M12" s="149" t="str">
        <f>IFERROR(C12-[1]W9Q4FY26!C12,"OOS")</f>
        <v>OOS</v>
      </c>
      <c r="N12" s="147" t="e">
        <f t="shared" si="0"/>
        <v>#VALUE!</v>
      </c>
      <c r="O12" s="175" t="str">
        <f>IFERROR(D12-[1]W9Q4FY26!D12,"OOS")</f>
        <v>OOS</v>
      </c>
      <c r="P12" s="147" t="e">
        <f t="shared" si="1"/>
        <v>#VALUE!</v>
      </c>
      <c r="Q12" s="175" t="str">
        <f>IFERROR(E12-[1]W9Q4FY26!E12,"OOS")</f>
        <v>OOS</v>
      </c>
      <c r="R12" s="147" t="e">
        <f t="shared" si="2"/>
        <v>#VALUE!</v>
      </c>
      <c r="S12" s="175">
        <f>IFERROR(F12-[1]W9Q4FY26!F12,"OOS")</f>
        <v>0</v>
      </c>
      <c r="T12" s="147" t="str">
        <f t="shared" si="3"/>
        <v/>
      </c>
      <c r="U12" s="175" t="str">
        <f>IFERROR(G12-[1]W9Q4FY26!G12,"OOS")</f>
        <v>OOS</v>
      </c>
      <c r="V12" s="147" t="e">
        <f t="shared" si="4"/>
        <v>#VALUE!</v>
      </c>
    </row>
    <row r="13" spans="1:22" ht="16" customHeight="1" x14ac:dyDescent="0.2">
      <c r="A13" t="s">
        <v>37</v>
      </c>
      <c r="B13" s="39"/>
      <c r="C13" s="182" t="s">
        <v>31</v>
      </c>
      <c r="D13" s="182">
        <v>11990000</v>
      </c>
      <c r="E13" s="186" t="s">
        <v>31</v>
      </c>
      <c r="F13" s="178">
        <v>13790000</v>
      </c>
      <c r="G13" s="174">
        <v>12590000</v>
      </c>
      <c r="M13" s="149" t="str">
        <f>IFERROR(C13-[1]W9Q4FY26!C13,"OOS")</f>
        <v>OOS</v>
      </c>
      <c r="N13" s="147" t="e">
        <f t="shared" si="0"/>
        <v>#VALUE!</v>
      </c>
      <c r="O13" s="175">
        <f>IFERROR(D13-[1]W9Q4FY26!D13,"OOS")</f>
        <v>0</v>
      </c>
      <c r="P13" s="147" t="str">
        <f t="shared" si="1"/>
        <v/>
      </c>
      <c r="Q13" s="175" t="str">
        <f>IFERROR(E13-[1]W9Q4FY26!E13,"OOS")</f>
        <v>OOS</v>
      </c>
      <c r="R13" s="147" t="e">
        <f t="shared" si="2"/>
        <v>#VALUE!</v>
      </c>
      <c r="S13" s="175">
        <f>IFERROR(F13-[1]W9Q4FY26!F13,"OOS")</f>
        <v>0</v>
      </c>
      <c r="T13" s="147" t="str">
        <f t="shared" si="3"/>
        <v/>
      </c>
      <c r="U13" s="175">
        <f>IFERROR(G13-[1]W9Q4FY26!G13,"OOS")</f>
        <v>0</v>
      </c>
      <c r="V13" s="147" t="str">
        <f t="shared" si="4"/>
        <v/>
      </c>
    </row>
    <row r="14" spans="1:22" ht="16" customHeight="1" x14ac:dyDescent="0.2">
      <c r="A14" t="s">
        <v>138</v>
      </c>
      <c r="B14" s="39"/>
      <c r="C14" s="182">
        <v>14690000</v>
      </c>
      <c r="D14" s="182">
        <v>14490000</v>
      </c>
      <c r="E14" s="186">
        <v>13990000</v>
      </c>
      <c r="F14" s="178">
        <v>14690000</v>
      </c>
      <c r="G14" s="181">
        <v>14190000</v>
      </c>
      <c r="M14" s="149">
        <f>IFERROR(C14-[1]W9Q4FY26!C14,"OOS")</f>
        <v>0</v>
      </c>
      <c r="N14" s="147" t="str">
        <f t="shared" si="0"/>
        <v/>
      </c>
      <c r="O14" s="175">
        <f>IFERROR(D14-[1]W9Q4FY26!D14,"OOS")</f>
        <v>0</v>
      </c>
      <c r="P14" s="147" t="str">
        <f t="shared" si="1"/>
        <v/>
      </c>
      <c r="Q14" s="175">
        <f>IFERROR(E14-[1]W9Q4FY26!E14,"OOS")</f>
        <v>0</v>
      </c>
      <c r="R14" s="147" t="str">
        <f t="shared" si="2"/>
        <v/>
      </c>
      <c r="S14" s="175">
        <f>IFERROR(F14-[1]W9Q4FY26!F14,"OOS")</f>
        <v>0</v>
      </c>
      <c r="T14" s="147" t="str">
        <f t="shared" si="3"/>
        <v/>
      </c>
      <c r="U14" s="175">
        <f>IFERROR(G14-[1]W9Q4FY26!G14,"OOS")</f>
        <v>-1800000</v>
      </c>
      <c r="V14" s="147" t="str">
        <f t="shared" si="4"/>
        <v>iPad Mini 7 128GB Wifi giảm 1800K = 14190.0K</v>
      </c>
    </row>
    <row r="15" spans="1:22" ht="16" customHeight="1" x14ac:dyDescent="0.2">
      <c r="A15" t="s">
        <v>139</v>
      </c>
      <c r="B15" s="39"/>
      <c r="C15" s="182">
        <v>12590000</v>
      </c>
      <c r="D15" s="182">
        <v>12490000</v>
      </c>
      <c r="E15" s="176">
        <v>11790000</v>
      </c>
      <c r="F15" s="178">
        <v>12490000</v>
      </c>
      <c r="G15" s="174">
        <v>11990000</v>
      </c>
      <c r="M15" s="149">
        <f>IFERROR(C15-[1]W9Q4FY26!C15,"OOS")</f>
        <v>0</v>
      </c>
      <c r="N15" s="147" t="str">
        <f t="shared" si="0"/>
        <v/>
      </c>
      <c r="O15" s="175">
        <f>IFERROR(D15-[1]W9Q4FY26!D15,"OOS")</f>
        <v>0</v>
      </c>
      <c r="P15" s="147" t="str">
        <f t="shared" si="1"/>
        <v/>
      </c>
      <c r="Q15" s="175">
        <f>IFERROR(E15-[1]W9Q4FY26!E15,"OOS")</f>
        <v>0</v>
      </c>
      <c r="R15" s="147" t="str">
        <f t="shared" si="2"/>
        <v/>
      </c>
      <c r="S15" s="175">
        <f>IFERROR(F15-[1]W9Q4FY26!F15,"OOS")</f>
        <v>0</v>
      </c>
      <c r="T15" s="147" t="str">
        <f t="shared" si="3"/>
        <v/>
      </c>
      <c r="U15" s="175">
        <f>IFERROR(G15-[1]W9Q4FY26!G15,"OOS")</f>
        <v>0</v>
      </c>
      <c r="V15" s="147" t="str">
        <f t="shared" si="4"/>
        <v/>
      </c>
    </row>
    <row r="16" spans="1:22" ht="16" customHeight="1" x14ac:dyDescent="0.2">
      <c r="A16" t="s">
        <v>142</v>
      </c>
      <c r="B16" s="39"/>
      <c r="C16" s="182" t="s">
        <v>31</v>
      </c>
      <c r="D16" s="187" t="s">
        <v>31</v>
      </c>
      <c r="E16" s="176" t="s">
        <v>31</v>
      </c>
      <c r="F16" s="178">
        <v>17990000</v>
      </c>
      <c r="G16" s="174" t="s">
        <v>31</v>
      </c>
      <c r="M16" s="149" t="str">
        <f>IFERROR(C16-[1]W9Q4FY26!C16,"OOS")</f>
        <v>OOS</v>
      </c>
      <c r="N16" s="147" t="e">
        <f t="shared" si="0"/>
        <v>#VALUE!</v>
      </c>
      <c r="O16" s="175" t="str">
        <f>IFERROR(D16-[1]W9Q4FY26!D16,"OOS")</f>
        <v>OOS</v>
      </c>
      <c r="P16" s="147" t="e">
        <f t="shared" si="1"/>
        <v>#VALUE!</v>
      </c>
      <c r="Q16" s="175" t="str">
        <f>IFERROR(E16-[1]W9Q4FY26!E16,"OOS")</f>
        <v>OOS</v>
      </c>
      <c r="R16" s="147" t="e">
        <f t="shared" si="2"/>
        <v>#VALUE!</v>
      </c>
      <c r="S16" s="175">
        <f>IFERROR(F16-[1]W9Q4FY26!F16,"OOS")</f>
        <v>0</v>
      </c>
      <c r="T16" s="147" t="str">
        <f t="shared" si="3"/>
        <v/>
      </c>
      <c r="U16" s="175" t="str">
        <f>IFERROR(G16-[1]W9Q4FY26!G16,"OOS")</f>
        <v>OOS</v>
      </c>
      <c r="V16" s="147" t="e">
        <f t="shared" si="4"/>
        <v>#VALUE!</v>
      </c>
    </row>
    <row r="17" spans="1:22" ht="16" customHeight="1" x14ac:dyDescent="0.2">
      <c r="A17" t="s">
        <v>262</v>
      </c>
      <c r="B17" s="39"/>
      <c r="C17" s="182">
        <v>19690000</v>
      </c>
      <c r="D17" s="182">
        <v>19490000</v>
      </c>
      <c r="E17" s="176">
        <v>18290000</v>
      </c>
      <c r="F17" s="174">
        <v>19690000</v>
      </c>
      <c r="G17" s="174">
        <v>18490000</v>
      </c>
      <c r="M17" s="149">
        <f>IFERROR(C17-[1]W9Q4FY26!C17,"OOS")</f>
        <v>0</v>
      </c>
      <c r="N17" s="147"/>
      <c r="O17" s="175">
        <f>IFERROR(D17-[1]W9Q4FY26!D17,"OOS")</f>
        <v>0</v>
      </c>
      <c r="P17" s="147" t="str">
        <f t="shared" si="1"/>
        <v/>
      </c>
      <c r="Q17" s="175">
        <f>IFERROR(E17-[1]W9Q4FY26!E17,"OOS")</f>
        <v>0</v>
      </c>
      <c r="R17" s="147" t="str">
        <f t="shared" si="2"/>
        <v/>
      </c>
      <c r="S17" s="175">
        <f>IFERROR(F17-[1]W9Q4FY26!F17,"OOS")</f>
        <v>0</v>
      </c>
      <c r="T17" s="147"/>
      <c r="U17" s="175">
        <f>IFERROR(G17-[1]W9Q4FY26!G17,"OOS")</f>
        <v>0</v>
      </c>
      <c r="V17" s="147" t="str">
        <f t="shared" si="4"/>
        <v/>
      </c>
    </row>
    <row r="18" spans="1:22" ht="16" customHeight="1" x14ac:dyDescent="0.2">
      <c r="A18" t="s">
        <v>144</v>
      </c>
      <c r="B18" s="39"/>
      <c r="C18" s="182" t="s">
        <v>31</v>
      </c>
      <c r="D18" s="182">
        <v>21990000</v>
      </c>
      <c r="E18" s="176" t="s">
        <v>31</v>
      </c>
      <c r="F18" s="178" t="s">
        <v>31</v>
      </c>
      <c r="G18" s="174" t="s">
        <v>31</v>
      </c>
      <c r="M18" s="149" t="str">
        <f>IFERROR(C18-[1]W9Q4FY26!C18,"OOS")</f>
        <v>OOS</v>
      </c>
      <c r="N18" s="147" t="e">
        <f>IF(M18=0,"",$A18 &amp; IF(M18&gt;0," tăng "," giảm ") &amp; TEXT(ABS(M18)/1000,"0") &amp; "K = " &amp; TEXT(C18/1000,"#.##0") &amp; "K")</f>
        <v>#VALUE!</v>
      </c>
      <c r="O18" s="175">
        <f>IFERROR(D18-[1]W9Q4FY26!D18,"OOS")</f>
        <v>0</v>
      </c>
      <c r="P18" s="147" t="str">
        <f t="shared" si="1"/>
        <v/>
      </c>
      <c r="Q18" s="175" t="str">
        <f>IFERROR(E18-[1]W9Q4FY26!E18,"OOS")</f>
        <v>OOS</v>
      </c>
      <c r="R18" s="147" t="e">
        <f t="shared" si="2"/>
        <v>#VALUE!</v>
      </c>
      <c r="S18" s="175" t="str">
        <f>IFERROR(F18-[1]W9Q4FY26!F18,"OOS")</f>
        <v>OOS</v>
      </c>
      <c r="T18" s="147" t="e">
        <f>IF(S18=0,"",$A18 &amp; IF(S18&gt;0," tăng "," giảm ") &amp; TEXT(ABS(S18)/1000,"0") &amp; "K = " &amp; TEXT(F18/1000,"#.##0") &amp; "K")</f>
        <v>#VALUE!</v>
      </c>
      <c r="U18" s="175" t="str">
        <f>IFERROR(G18-[1]W9Q4FY26!G18,"OOS")</f>
        <v>OOS</v>
      </c>
      <c r="V18" s="147" t="e">
        <f t="shared" si="4"/>
        <v>#VALUE!</v>
      </c>
    </row>
    <row r="19" spans="1:22" ht="16" customHeight="1" x14ac:dyDescent="0.2">
      <c r="A19" t="s">
        <v>263</v>
      </c>
      <c r="B19" s="39"/>
      <c r="C19" s="182">
        <v>25390000</v>
      </c>
      <c r="D19" s="182">
        <v>24990000</v>
      </c>
      <c r="E19" s="189">
        <v>23790000</v>
      </c>
      <c r="F19" s="182">
        <v>25190000</v>
      </c>
      <c r="G19" s="174">
        <v>24490000</v>
      </c>
      <c r="M19" s="149">
        <f>IFERROR(C19-[1]W9Q4FY26!C19,"OOS")</f>
        <v>0</v>
      </c>
      <c r="N19" s="147"/>
      <c r="O19" s="175">
        <f>IFERROR(D19-[1]W9Q4FY26!D19,"OOS")</f>
        <v>0</v>
      </c>
      <c r="P19" s="147" t="str">
        <f t="shared" si="1"/>
        <v/>
      </c>
      <c r="Q19" s="175">
        <f>IFERROR(E19-[1]W9Q4FY26!E19,"OOS")</f>
        <v>0</v>
      </c>
      <c r="R19" s="147" t="str">
        <f t="shared" si="2"/>
        <v/>
      </c>
      <c r="S19" s="175">
        <f>IFERROR(F19-[1]W9Q4FY26!F19,"OOS")</f>
        <v>0</v>
      </c>
      <c r="T19" s="147"/>
      <c r="U19" s="175">
        <f>IFERROR(G19-[1]W9Q4FY26!G19,"OOS")</f>
        <v>0</v>
      </c>
      <c r="V19" s="147"/>
    </row>
    <row r="20" spans="1:22" ht="16" customHeight="1" x14ac:dyDescent="0.2">
      <c r="A20" t="s">
        <v>151</v>
      </c>
      <c r="B20" s="39"/>
      <c r="C20" s="182">
        <v>34490000</v>
      </c>
      <c r="D20" s="182">
        <v>33990000</v>
      </c>
      <c r="E20" s="186">
        <v>32990000</v>
      </c>
      <c r="F20" s="178">
        <v>34290000</v>
      </c>
      <c r="G20" s="174">
        <v>32990000</v>
      </c>
      <c r="M20" s="149">
        <f>IFERROR(C20-[1]W9Q4FY26!C20,"OOS")</f>
        <v>0</v>
      </c>
      <c r="N20" s="147" t="str">
        <f t="shared" ref="N20:N40" si="5">IF(M20=0,"",$A20 &amp; IF(M20&gt;0," tăng "," giảm ") &amp; TEXT(ABS(M20)/1000,"0") &amp; "K = " &amp; TEXT(C20/1000,"#.##0") &amp; "K")</f>
        <v/>
      </c>
      <c r="O20" s="175">
        <f>IFERROR(D20-[1]W9Q4FY26!D20,"OOS")</f>
        <v>0</v>
      </c>
      <c r="P20" s="147" t="str">
        <f t="shared" si="1"/>
        <v/>
      </c>
      <c r="Q20" s="175">
        <f>IFERROR(E20-[1]W9Q4FY26!E20,"OOS")</f>
        <v>0</v>
      </c>
      <c r="R20" s="147" t="str">
        <f t="shared" si="2"/>
        <v/>
      </c>
      <c r="S20" s="175">
        <f>IFERROR(F20-[1]W9Q4FY26!F20,"OOS")</f>
        <v>0</v>
      </c>
      <c r="T20" s="147" t="str">
        <f t="shared" ref="T20:T40" si="6">IF(S20=0,"",$A20 &amp; IF(S20&gt;0," tăng "," giảm ") &amp; TEXT(ABS(S20)/1000,"0") &amp; "K = " &amp; TEXT(F20/1000,"#.##0") &amp; "K")</f>
        <v/>
      </c>
      <c r="U20" s="175">
        <f>IFERROR(G20-[1]W9Q4FY26!G20,"OOS")</f>
        <v>0</v>
      </c>
      <c r="V20" s="147" t="str">
        <f t="shared" ref="V20:V41" si="7">IF(U20=0,"",$A20 &amp; IF(U20&gt;0," tăng "," giảm ") &amp; TEXT(ABS(U20)/1000,"0") &amp; "K = " &amp; TEXT(G20/1000,"#.##0") &amp; "K")</f>
        <v/>
      </c>
    </row>
    <row r="21" spans="1:22" ht="16" customHeight="1" x14ac:dyDescent="0.2">
      <c r="A21" t="s">
        <v>152</v>
      </c>
      <c r="B21" s="39"/>
      <c r="C21" s="182">
        <v>43790000</v>
      </c>
      <c r="D21" s="186">
        <v>43290000</v>
      </c>
      <c r="E21" s="186">
        <v>42990000</v>
      </c>
      <c r="F21" s="178">
        <v>43590000</v>
      </c>
      <c r="G21" s="174">
        <v>44590000</v>
      </c>
      <c r="M21" s="149">
        <f>IFERROR(C21-[1]W9Q4FY26!C21,"OOS")</f>
        <v>0</v>
      </c>
      <c r="N21" s="147" t="str">
        <f t="shared" si="5"/>
        <v/>
      </c>
      <c r="O21" s="175">
        <f>IFERROR(D21-[1]W9Q4FY26!D21,"OOS")</f>
        <v>0</v>
      </c>
      <c r="P21" s="147" t="str">
        <f t="shared" si="1"/>
        <v/>
      </c>
      <c r="Q21" s="175">
        <f>IFERROR(E21-[1]W9Q4FY26!E21,"OOS")</f>
        <v>0</v>
      </c>
      <c r="R21" s="147" t="str">
        <f t="shared" si="2"/>
        <v/>
      </c>
      <c r="S21" s="175">
        <f>IFERROR(F21-[1]W9Q4FY26!F21,"OOS")</f>
        <v>0</v>
      </c>
      <c r="T21" s="147" t="str">
        <f t="shared" si="6"/>
        <v/>
      </c>
      <c r="U21" s="175">
        <f>IFERROR(G21-[1]W9Q4FY26!G21,"OOS")</f>
        <v>0</v>
      </c>
      <c r="V21" s="147" t="str">
        <f t="shared" si="7"/>
        <v/>
      </c>
    </row>
    <row r="22" spans="1:22" ht="16" customHeight="1" x14ac:dyDescent="0.2">
      <c r="A22" t="s">
        <v>153</v>
      </c>
      <c r="B22" s="39"/>
      <c r="C22" s="182">
        <v>6590000</v>
      </c>
      <c r="D22" s="182">
        <v>6490000</v>
      </c>
      <c r="E22" s="186">
        <v>5990000</v>
      </c>
      <c r="F22" s="179">
        <v>6290000</v>
      </c>
      <c r="G22" s="174">
        <v>6290000</v>
      </c>
      <c r="M22" s="149">
        <f>IFERROR(C22-[1]W9Q4FY26!C22,"OOS")</f>
        <v>0</v>
      </c>
      <c r="N22" s="147" t="str">
        <f t="shared" si="5"/>
        <v/>
      </c>
      <c r="O22" s="175">
        <f>IFERROR(D22-[1]W9Q4FY26!D22,"OOS")</f>
        <v>0</v>
      </c>
      <c r="P22" s="147" t="str">
        <f t="shared" si="1"/>
        <v/>
      </c>
      <c r="Q22" s="175">
        <f>IFERROR(E22-[1]W9Q4FY26!E22,"OOS")</f>
        <v>0</v>
      </c>
      <c r="R22" s="147" t="str">
        <f t="shared" si="2"/>
        <v/>
      </c>
      <c r="S22" s="175">
        <f>IFERROR(F22-[1]W9Q4FY26!F22,"OOS")</f>
        <v>-200000</v>
      </c>
      <c r="T22" s="147" t="str">
        <f t="shared" si="6"/>
        <v>AW SE 3 (40mm GPS) giảm 200K = 6290.0K</v>
      </c>
      <c r="U22" s="175">
        <f>IFERROR(G22-[1]W9Q4FY26!G22,"OOS")</f>
        <v>0</v>
      </c>
      <c r="V22" s="147" t="str">
        <f t="shared" si="7"/>
        <v/>
      </c>
    </row>
    <row r="23" spans="1:22" ht="16" customHeight="1" x14ac:dyDescent="0.2">
      <c r="A23" t="s">
        <v>154</v>
      </c>
      <c r="B23" s="39"/>
      <c r="C23" s="182">
        <v>8190000</v>
      </c>
      <c r="D23" s="182">
        <v>7990000</v>
      </c>
      <c r="E23" s="176">
        <v>7790000</v>
      </c>
      <c r="F23" s="178">
        <v>7990000</v>
      </c>
      <c r="G23" s="174">
        <v>7690000</v>
      </c>
      <c r="M23" s="149">
        <f>IFERROR(C23-[1]W9Q4FY26!C23,"OOS")</f>
        <v>0</v>
      </c>
      <c r="N23" s="147" t="str">
        <f t="shared" si="5"/>
        <v/>
      </c>
      <c r="O23" s="175">
        <f>IFERROR(D23-[1]W9Q4FY26!D23,"OOS")</f>
        <v>0</v>
      </c>
      <c r="P23" s="147" t="str">
        <f t="shared" si="1"/>
        <v/>
      </c>
      <c r="Q23" s="175">
        <f>IFERROR(E23-[1]W9Q4FY26!E23,"OOS")</f>
        <v>0</v>
      </c>
      <c r="R23" s="147" t="str">
        <f t="shared" si="2"/>
        <v/>
      </c>
      <c r="S23" s="175">
        <f>IFERROR(F23-[1]W9Q4FY26!F23,"OOS")</f>
        <v>0</v>
      </c>
      <c r="T23" s="147" t="str">
        <f t="shared" si="6"/>
        <v/>
      </c>
      <c r="U23" s="175">
        <f>IFERROR(G23-[1]W9Q4FY26!G23,"OOS")</f>
        <v>0</v>
      </c>
      <c r="V23" s="147" t="str">
        <f t="shared" si="7"/>
        <v/>
      </c>
    </row>
    <row r="24" spans="1:22" ht="16" customHeight="1" x14ac:dyDescent="0.2">
      <c r="A24" t="s">
        <v>155</v>
      </c>
      <c r="B24" s="39"/>
      <c r="C24" s="182">
        <v>7490000</v>
      </c>
      <c r="D24" s="182">
        <v>7290000</v>
      </c>
      <c r="E24" s="186">
        <v>6490000</v>
      </c>
      <c r="F24" s="179">
        <v>7290000</v>
      </c>
      <c r="G24" s="190">
        <v>6990000</v>
      </c>
      <c r="M24" s="149">
        <f>IFERROR(C24-[1]W9Q4FY26!C24,"OOS")</f>
        <v>0</v>
      </c>
      <c r="N24" s="147" t="str">
        <f t="shared" si="5"/>
        <v/>
      </c>
      <c r="O24" s="175">
        <f>IFERROR(D24-[1]W9Q4FY26!D24,"OOS")</f>
        <v>0</v>
      </c>
      <c r="P24" s="147" t="str">
        <f t="shared" si="1"/>
        <v/>
      </c>
      <c r="Q24" s="175">
        <f>IFERROR(E24-[1]W9Q4FY26!E24,"OOS")</f>
        <v>0</v>
      </c>
      <c r="R24" s="147" t="str">
        <f t="shared" si="2"/>
        <v/>
      </c>
      <c r="S24" s="175">
        <f>IFERROR(F24-[1]W9Q4FY26!F24,"OOS")</f>
        <v>-100000</v>
      </c>
      <c r="T24" s="147" t="str">
        <f t="shared" si="6"/>
        <v>AW SE 3 (44mm GPS) giảm 100K = 7290.0K</v>
      </c>
      <c r="U24" s="175">
        <f>IFERROR(G24-[1]W9Q4FY26!G24,"OOS")</f>
        <v>0</v>
      </c>
      <c r="V24" s="147" t="str">
        <f t="shared" si="7"/>
        <v/>
      </c>
    </row>
    <row r="25" spans="1:22" ht="16" customHeight="1" x14ac:dyDescent="0.2">
      <c r="A25" t="s">
        <v>156</v>
      </c>
      <c r="B25" s="39"/>
      <c r="C25" s="182" t="s">
        <v>31</v>
      </c>
      <c r="D25" s="182">
        <v>8790000</v>
      </c>
      <c r="E25" s="186">
        <v>7990000</v>
      </c>
      <c r="F25" s="178">
        <v>8490000</v>
      </c>
      <c r="G25" s="174">
        <v>8490000</v>
      </c>
      <c r="M25" s="149" t="str">
        <f>IFERROR(C25-[1]W9Q4FY26!C25,"OOS")</f>
        <v>OOS</v>
      </c>
      <c r="N25" s="147" t="e">
        <f t="shared" si="5"/>
        <v>#VALUE!</v>
      </c>
      <c r="O25" s="175">
        <f>IFERROR(D25-[1]W9Q4FY26!D25,"OOS")</f>
        <v>0</v>
      </c>
      <c r="P25" s="147" t="str">
        <f t="shared" si="1"/>
        <v/>
      </c>
      <c r="Q25" s="175">
        <f>IFERROR(E25-[1]W9Q4FY26!E25,"OOS")</f>
        <v>0</v>
      </c>
      <c r="R25" s="147" t="str">
        <f t="shared" si="2"/>
        <v/>
      </c>
      <c r="S25" s="175">
        <f>IFERROR(F25-[1]W9Q4FY26!F25,"OOS")</f>
        <v>0</v>
      </c>
      <c r="T25" s="147" t="str">
        <f t="shared" si="6"/>
        <v/>
      </c>
      <c r="U25" s="175">
        <f>IFERROR(G25-[1]W9Q4FY26!G25,"OOS")</f>
        <v>0</v>
      </c>
      <c r="V25" s="147" t="str">
        <f t="shared" si="7"/>
        <v/>
      </c>
    </row>
    <row r="26" spans="1:22" ht="16" customHeight="1" x14ac:dyDescent="0.2">
      <c r="A26" t="s">
        <v>157</v>
      </c>
      <c r="B26" s="39"/>
      <c r="C26" s="182">
        <v>9390000</v>
      </c>
      <c r="D26" s="182">
        <v>9190000</v>
      </c>
      <c r="E26" s="186">
        <v>8690000</v>
      </c>
      <c r="F26" s="179">
        <v>8990000</v>
      </c>
      <c r="G26" s="174">
        <v>8890000</v>
      </c>
      <c r="M26" s="149">
        <f>IFERROR(C26-[1]W9Q4FY26!C26,"OOS")</f>
        <v>0</v>
      </c>
      <c r="N26" s="147" t="str">
        <f t="shared" si="5"/>
        <v/>
      </c>
      <c r="O26" s="175">
        <f>IFERROR(D26-[1]W9Q4FY26!D26,"OOS")</f>
        <v>0</v>
      </c>
      <c r="P26" s="147" t="str">
        <f t="shared" si="1"/>
        <v/>
      </c>
      <c r="Q26" s="175">
        <f>IFERROR(E26-[1]W9Q4FY26!E26,"OOS")</f>
        <v>0</v>
      </c>
      <c r="R26" s="147" t="str">
        <f t="shared" si="2"/>
        <v/>
      </c>
      <c r="S26" s="175">
        <f>IFERROR(F26-[1]W9Q4FY26!F26,"OOS")</f>
        <v>-100000</v>
      </c>
      <c r="T26" s="147" t="str">
        <f t="shared" si="6"/>
        <v>AW S11 (42mm GPS) giảm 100K = 8990.0K</v>
      </c>
      <c r="U26" s="175">
        <f>IFERROR(G26-[1]W9Q4FY26!G26,"OOS")</f>
        <v>0</v>
      </c>
      <c r="V26" s="147" t="str">
        <f t="shared" si="7"/>
        <v/>
      </c>
    </row>
    <row r="27" spans="1:22" ht="16" customHeight="1" x14ac:dyDescent="0.2">
      <c r="A27" t="s">
        <v>158</v>
      </c>
      <c r="B27" s="39"/>
      <c r="C27" s="187">
        <v>12290000</v>
      </c>
      <c r="D27" s="182">
        <v>12090000</v>
      </c>
      <c r="E27" s="186">
        <v>11990000</v>
      </c>
      <c r="F27" s="179" t="s">
        <v>31</v>
      </c>
      <c r="G27" s="174">
        <v>11790000</v>
      </c>
      <c r="M27" s="149">
        <f>IFERROR(C27-[1]W9Q4FY26!C27,"OOS")</f>
        <v>500000</v>
      </c>
      <c r="N27" s="147" t="str">
        <f t="shared" si="5"/>
        <v>AW S11 (42mm CEL) tăng 500K = 12290.0K</v>
      </c>
      <c r="O27" s="175">
        <f>IFERROR(D27-[1]W9Q4FY26!D27,"OOS")</f>
        <v>0</v>
      </c>
      <c r="P27" s="147" t="str">
        <f t="shared" si="1"/>
        <v/>
      </c>
      <c r="Q27" s="175">
        <f>IFERROR(E27-[1]W9Q4FY26!E27,"OOS")</f>
        <v>0</v>
      </c>
      <c r="R27" s="147" t="str">
        <f t="shared" si="2"/>
        <v/>
      </c>
      <c r="S27" s="175" t="str">
        <f>IFERROR(F27-[1]W9Q4FY26!F27,"OOS")</f>
        <v>OOS</v>
      </c>
      <c r="T27" s="147" t="e">
        <f t="shared" si="6"/>
        <v>#VALUE!</v>
      </c>
      <c r="U27" s="175">
        <f>IFERROR(G27-[1]W9Q4FY26!G27,"OOS")</f>
        <v>0</v>
      </c>
      <c r="V27" s="147" t="str">
        <f t="shared" si="7"/>
        <v/>
      </c>
    </row>
    <row r="28" spans="1:22" ht="16" customHeight="1" x14ac:dyDescent="0.2">
      <c r="A28" t="s">
        <v>159</v>
      </c>
      <c r="B28" s="39"/>
      <c r="C28" s="182">
        <v>10190000</v>
      </c>
      <c r="D28" s="182">
        <v>9990000</v>
      </c>
      <c r="E28" s="186">
        <v>9690000</v>
      </c>
      <c r="F28" s="179">
        <v>9990000</v>
      </c>
      <c r="G28" s="174">
        <v>9690000</v>
      </c>
      <c r="M28" s="149">
        <f>IFERROR(C28-[1]W9Q4FY26!C28,"OOS")</f>
        <v>0</v>
      </c>
      <c r="N28" s="147" t="str">
        <f t="shared" si="5"/>
        <v/>
      </c>
      <c r="O28" s="175">
        <f>IFERROR(D28-[1]W9Q4FY26!D28,"OOS")</f>
        <v>0</v>
      </c>
      <c r="P28" s="147" t="str">
        <f t="shared" si="1"/>
        <v/>
      </c>
      <c r="Q28" s="175">
        <f>IFERROR(E28-[1]W9Q4FY26!E28,"OOS")</f>
        <v>0</v>
      </c>
      <c r="R28" s="147" t="str">
        <f t="shared" si="2"/>
        <v/>
      </c>
      <c r="S28" s="175">
        <f>IFERROR(F28-[1]W9Q4FY26!F28,"OOS")</f>
        <v>200000</v>
      </c>
      <c r="T28" s="147" t="str">
        <f t="shared" si="6"/>
        <v>AW S11 (46mm GPS) tăng 200K = 9990.0K</v>
      </c>
      <c r="U28" s="175">
        <f>IFERROR(G28-[1]W9Q4FY26!G28,"OOS")</f>
        <v>0</v>
      </c>
      <c r="V28" s="147" t="str">
        <f t="shared" si="7"/>
        <v/>
      </c>
    </row>
    <row r="29" spans="1:22" ht="16" customHeight="1" x14ac:dyDescent="0.2">
      <c r="A29" t="s">
        <v>160</v>
      </c>
      <c r="B29" s="39"/>
      <c r="C29" s="187">
        <v>13190000</v>
      </c>
      <c r="D29" s="182">
        <v>12890000</v>
      </c>
      <c r="E29" s="186">
        <v>15390000</v>
      </c>
      <c r="F29" s="178">
        <v>12890000</v>
      </c>
      <c r="G29" s="174">
        <v>12690000</v>
      </c>
      <c r="M29" s="149">
        <f>IFERROR(C29-[1]W9Q4FY26!C29,"OOS")</f>
        <v>200000</v>
      </c>
      <c r="N29" s="147" t="str">
        <f t="shared" si="5"/>
        <v>AW S11 (46mm CEL) tăng 200K = 13190.0K</v>
      </c>
      <c r="O29" s="175">
        <f>IFERROR(D29-[1]W9Q4FY26!D29,"OOS")</f>
        <v>0</v>
      </c>
      <c r="P29" s="147" t="str">
        <f t="shared" si="1"/>
        <v/>
      </c>
      <c r="Q29" s="175">
        <f>IFERROR(E29-[1]W9Q4FY26!E29,"OOS")</f>
        <v>0</v>
      </c>
      <c r="R29" s="147" t="str">
        <f t="shared" si="2"/>
        <v/>
      </c>
      <c r="S29" s="175">
        <f>IFERROR(F29-[1]W9Q4FY26!F29,"OOS")</f>
        <v>0</v>
      </c>
      <c r="T29" s="147" t="str">
        <f t="shared" si="6"/>
        <v/>
      </c>
      <c r="U29" s="175">
        <f>IFERROR(G29-[1]W9Q4FY26!G29,"OOS")</f>
        <v>0</v>
      </c>
      <c r="V29" s="147" t="str">
        <f t="shared" si="7"/>
        <v/>
      </c>
    </row>
    <row r="30" spans="1:22" ht="16" customHeight="1" x14ac:dyDescent="0.2">
      <c r="A30" t="s">
        <v>161</v>
      </c>
      <c r="B30" s="39"/>
      <c r="C30" s="187">
        <v>19490000</v>
      </c>
      <c r="D30" s="182">
        <v>18890000</v>
      </c>
      <c r="E30" s="186">
        <v>17990000</v>
      </c>
      <c r="F30" s="178">
        <v>18990000</v>
      </c>
      <c r="G30" s="174">
        <v>18990000</v>
      </c>
      <c r="M30" s="149" t="str">
        <f>IFERROR(C30-[1]W9Q4FY26!C30,"OOS")</f>
        <v>OOS</v>
      </c>
      <c r="N30" s="147" t="e">
        <f t="shared" si="5"/>
        <v>#VALUE!</v>
      </c>
      <c r="O30" s="175">
        <f>IFERROR(D30-[1]W9Q4FY26!D30,"OOS")</f>
        <v>0</v>
      </c>
      <c r="P30" s="147" t="str">
        <f t="shared" si="1"/>
        <v/>
      </c>
      <c r="Q30" s="175">
        <f>IFERROR(E30-[1]W9Q4FY26!E30,"OOS")</f>
        <v>0</v>
      </c>
      <c r="R30" s="147" t="str">
        <f t="shared" si="2"/>
        <v/>
      </c>
      <c r="S30" s="175">
        <f>IFERROR(F30-[1]W9Q4FY26!F30,"OOS")</f>
        <v>0</v>
      </c>
      <c r="T30" s="147" t="str">
        <f t="shared" si="6"/>
        <v/>
      </c>
      <c r="U30" s="175">
        <f>IFERROR(G30-[1]W9Q4FY26!G30,"OOS")</f>
        <v>0</v>
      </c>
      <c r="V30" s="147" t="str">
        <f t="shared" si="7"/>
        <v/>
      </c>
    </row>
    <row r="31" spans="1:22" ht="16" customHeight="1" x14ac:dyDescent="0.2">
      <c r="A31" t="s">
        <v>120</v>
      </c>
      <c r="B31" s="39"/>
      <c r="C31" s="182" t="s">
        <v>31</v>
      </c>
      <c r="D31" s="182">
        <v>5390000</v>
      </c>
      <c r="E31" s="176" t="s">
        <v>31</v>
      </c>
      <c r="F31" s="178" t="s">
        <v>31</v>
      </c>
      <c r="G31" s="174" t="s">
        <v>31</v>
      </c>
      <c r="M31" s="149" t="str">
        <f>IFERROR(C31-[1]W9Q4FY26!C31,"OOS")</f>
        <v>OOS</v>
      </c>
      <c r="N31" s="147" t="e">
        <f t="shared" si="5"/>
        <v>#VALUE!</v>
      </c>
      <c r="O31" s="175">
        <f>IFERROR(D31-[1]W9Q4FY26!D31,"OOS")</f>
        <v>0</v>
      </c>
      <c r="P31" s="147" t="str">
        <f t="shared" si="1"/>
        <v/>
      </c>
      <c r="Q31" s="175" t="str">
        <f>IFERROR(E31-[1]W9Q4FY26!E31,"OOS")</f>
        <v>OOS</v>
      </c>
      <c r="R31" s="147" t="e">
        <f t="shared" si="2"/>
        <v>#VALUE!</v>
      </c>
      <c r="S31" s="175" t="str">
        <f>IFERROR(F31-[1]W9Q4FY26!F31,"OOS")</f>
        <v>OOS</v>
      </c>
      <c r="T31" s="147" t="e">
        <f t="shared" si="6"/>
        <v>#VALUE!</v>
      </c>
      <c r="U31" s="175" t="str">
        <f>IFERROR(G31-[1]W9Q4FY26!G31,"OOS")</f>
        <v>OOS</v>
      </c>
      <c r="V31" s="147" t="e">
        <f t="shared" si="7"/>
        <v>#VALUE!</v>
      </c>
    </row>
    <row r="32" spans="1:22" ht="15" customHeight="1" x14ac:dyDescent="0.2">
      <c r="A32" t="s">
        <v>162</v>
      </c>
      <c r="B32" s="39"/>
      <c r="C32" s="182">
        <v>4390000</v>
      </c>
      <c r="D32" s="187">
        <v>4590000</v>
      </c>
      <c r="E32" s="176">
        <v>4190000</v>
      </c>
      <c r="F32" s="178">
        <v>4290000</v>
      </c>
      <c r="G32" s="174">
        <v>4390000</v>
      </c>
      <c r="M32" s="149">
        <f>IFERROR(C32-[1]W9Q4FY26!C32,"OOS")</f>
        <v>0</v>
      </c>
      <c r="N32" s="147" t="str">
        <f t="shared" si="5"/>
        <v/>
      </c>
      <c r="O32" s="175">
        <f>IFERROR(D32-[1]W9Q4FY26!D32,"OOS")</f>
        <v>300000</v>
      </c>
      <c r="P32" s="147" t="str">
        <f t="shared" si="1"/>
        <v>AirPods 4 ANC tăng 300K = 4590.0K</v>
      </c>
      <c r="Q32" s="175">
        <f>IFERROR(E32-[1]W9Q4FY26!E32,"OOS")</f>
        <v>0</v>
      </c>
      <c r="R32" s="147" t="str">
        <f t="shared" si="2"/>
        <v/>
      </c>
      <c r="S32" s="175">
        <f>IFERROR(F32-[1]W9Q4FY26!F32,"OOS")</f>
        <v>0</v>
      </c>
      <c r="T32" s="147" t="str">
        <f t="shared" si="6"/>
        <v/>
      </c>
      <c r="U32" s="175">
        <f>IFERROR(G32-[1]W9Q4FY26!G32,"OOS")</f>
        <v>0</v>
      </c>
      <c r="V32" s="147" t="str">
        <f t="shared" si="7"/>
        <v/>
      </c>
    </row>
    <row r="33" spans="1:22" ht="15" customHeight="1" x14ac:dyDescent="0.2">
      <c r="A33" t="s">
        <v>163</v>
      </c>
      <c r="B33" s="39"/>
      <c r="C33" s="187">
        <v>2990000</v>
      </c>
      <c r="D33" s="187">
        <v>3490000</v>
      </c>
      <c r="E33" s="176">
        <v>2890000</v>
      </c>
      <c r="F33" s="178">
        <v>3090000</v>
      </c>
      <c r="G33" s="174">
        <v>2990000</v>
      </c>
      <c r="M33" s="149">
        <f>IFERROR(C33-[1]W9Q4FY26!C33,"OOS")</f>
        <v>-200000</v>
      </c>
      <c r="N33" s="147" t="str">
        <f t="shared" si="5"/>
        <v>AirPods 4 with charging case giảm 200K = 2990.0K</v>
      </c>
      <c r="O33" s="175">
        <f>IFERROR(D33-[1]W9Q4FY26!D33,"OOS")</f>
        <v>500000</v>
      </c>
      <c r="P33" s="147" t="str">
        <f t="shared" si="1"/>
        <v>AirPods 4 with charging case tăng 500K = 3490.0K</v>
      </c>
      <c r="Q33" s="175">
        <f>IFERROR(E33-[1]W9Q4FY26!E33,"OOS")</f>
        <v>0</v>
      </c>
      <c r="R33" s="147" t="str">
        <f t="shared" si="2"/>
        <v/>
      </c>
      <c r="S33" s="175">
        <f>IFERROR(F33-[1]W9Q4FY26!F33,"OOS")</f>
        <v>0</v>
      </c>
      <c r="T33" s="147" t="str">
        <f t="shared" si="6"/>
        <v/>
      </c>
      <c r="U33" s="175">
        <f>IFERROR(G33-[1]W9Q4FY26!G33,"OOS")</f>
        <v>0</v>
      </c>
      <c r="V33" s="147" t="str">
        <f t="shared" si="7"/>
        <v/>
      </c>
    </row>
    <row r="34" spans="1:22" ht="15" customHeight="1" x14ac:dyDescent="0.2">
      <c r="A34" t="s">
        <v>164</v>
      </c>
      <c r="B34" s="39"/>
      <c r="C34" s="182">
        <v>6190000</v>
      </c>
      <c r="D34" s="187">
        <v>6590000</v>
      </c>
      <c r="E34" s="172">
        <v>5890000</v>
      </c>
      <c r="F34" s="178">
        <v>6190000</v>
      </c>
      <c r="G34" s="174">
        <v>5990000</v>
      </c>
      <c r="M34" s="149">
        <f>IFERROR(C34-[1]W9Q4FY26!C34,"OOS")</f>
        <v>0</v>
      </c>
      <c r="N34" s="147" t="str">
        <f t="shared" si="5"/>
        <v/>
      </c>
      <c r="O34" s="175">
        <f>IFERROR(D34-[1]W9Q4FY26!D34,"OOS")</f>
        <v>400000</v>
      </c>
      <c r="P34" s="147" t="str">
        <f t="shared" si="1"/>
        <v>AirPods Pro 3 tăng 400K = 6590.0K</v>
      </c>
      <c r="Q34" s="175">
        <f>IFERROR(E34-[1]W9Q4FY26!E34,"OOS")</f>
        <v>0</v>
      </c>
      <c r="R34" s="147" t="str">
        <f t="shared" si="2"/>
        <v/>
      </c>
      <c r="S34" s="175">
        <f>IFERROR(F34-[1]W9Q4FY26!F34,"OOS")</f>
        <v>0</v>
      </c>
      <c r="T34" s="147" t="str">
        <f t="shared" si="6"/>
        <v/>
      </c>
      <c r="U34" s="175">
        <f>IFERROR(G34-[1]W9Q4FY26!G34,"OOS")</f>
        <v>0</v>
      </c>
      <c r="V34" s="147" t="str">
        <f t="shared" si="7"/>
        <v/>
      </c>
    </row>
    <row r="35" spans="1:22" ht="15" customHeight="1" x14ac:dyDescent="0.2">
      <c r="A35" t="s">
        <v>259</v>
      </c>
      <c r="B35" s="39"/>
      <c r="C35" s="182">
        <v>35490000</v>
      </c>
      <c r="D35" s="187">
        <v>34990000</v>
      </c>
      <c r="E35" s="174" t="s">
        <v>31</v>
      </c>
      <c r="F35" s="181">
        <v>34990000</v>
      </c>
      <c r="G35" s="174">
        <v>34990000</v>
      </c>
      <c r="M35" s="149">
        <f>IFERROR(C35-[1]W9Q4FY26!C35,"OOS")</f>
        <v>0</v>
      </c>
      <c r="N35" s="147" t="str">
        <f t="shared" si="5"/>
        <v/>
      </c>
      <c r="O35" s="175">
        <f>IFERROR(D35-[1]W9Q4FY26!D35,"OOS")</f>
        <v>-500000</v>
      </c>
      <c r="P35" s="147" t="str">
        <f t="shared" si="1"/>
        <v>MacBook Air 13" M5 16/512GB giảm 500K = 34990.0K</v>
      </c>
      <c r="Q35" s="175" t="str">
        <f>IFERROR(E35-[1]W9Q4FY26!E35,"OOS")</f>
        <v>OOS</v>
      </c>
      <c r="R35" s="147" t="e">
        <f t="shared" si="2"/>
        <v>#VALUE!</v>
      </c>
      <c r="S35" s="175">
        <f>IFERROR(F35-[1]W9Q4FY26!F35,"OOS")</f>
        <v>-500000</v>
      </c>
      <c r="T35" s="147" t="str">
        <f t="shared" si="6"/>
        <v>MacBook Air 13" M5 16/512GB giảm 500K = 34990.0K</v>
      </c>
      <c r="U35" s="175">
        <f>IFERROR(G35-[1]W9Q4FY26!G35,"OOS")</f>
        <v>0</v>
      </c>
      <c r="V35" s="147" t="str">
        <f t="shared" si="7"/>
        <v/>
      </c>
    </row>
    <row r="36" spans="1:22" ht="16" customHeight="1" x14ac:dyDescent="0.2">
      <c r="A36" t="s">
        <v>260</v>
      </c>
      <c r="B36" s="39"/>
      <c r="C36" s="182">
        <v>18990000</v>
      </c>
      <c r="D36" s="182">
        <v>18790000</v>
      </c>
      <c r="E36" s="174" t="s">
        <v>31</v>
      </c>
      <c r="F36" s="174">
        <v>18290000</v>
      </c>
      <c r="G36" s="181">
        <v>18350000</v>
      </c>
      <c r="M36" s="149">
        <f>IFERROR(C36-[1]W9Q4FY26!C36,"OOS")</f>
        <v>0</v>
      </c>
      <c r="N36" s="147" t="str">
        <f t="shared" si="5"/>
        <v/>
      </c>
      <c r="O36" s="175">
        <f>IFERROR(D36-[1]W9Q4FY26!D36,"OOS")</f>
        <v>0</v>
      </c>
      <c r="P36" s="147" t="str">
        <f t="shared" si="1"/>
        <v/>
      </c>
      <c r="Q36" s="175" t="str">
        <f>IFERROR(E36-[1]W9Q4FY26!E36,"OOS")</f>
        <v>OOS</v>
      </c>
      <c r="R36" s="147" t="e">
        <f t="shared" si="2"/>
        <v>#VALUE!</v>
      </c>
      <c r="S36" s="175">
        <f>IFERROR(F36-[1]W9Q4FY26!F36,"OOS")</f>
        <v>0</v>
      </c>
      <c r="T36" s="147" t="str">
        <f t="shared" si="6"/>
        <v/>
      </c>
      <c r="U36" s="175">
        <f>IFERROR(G36-[1]W9Q4FY26!G36,"OOS")</f>
        <v>60000</v>
      </c>
      <c r="V36" s="147" t="str">
        <f t="shared" si="7"/>
        <v>MacBook NEO A18 Pro ( 8/256GB) tăng 60K = 18350.0K</v>
      </c>
    </row>
    <row r="37" spans="1:22" ht="16" customHeight="1" x14ac:dyDescent="0.2">
      <c r="A37" t="s">
        <v>166</v>
      </c>
      <c r="B37" s="39"/>
      <c r="C37" s="182" t="s">
        <v>31</v>
      </c>
      <c r="D37" s="182" t="s">
        <v>31</v>
      </c>
      <c r="E37" s="174" t="s">
        <v>31</v>
      </c>
      <c r="F37" s="178" t="s">
        <v>31</v>
      </c>
      <c r="G37" s="174" t="s">
        <v>31</v>
      </c>
      <c r="M37" s="149" t="str">
        <f>IFERROR(C37-[1]W9Q4FY26!C37,"OOS")</f>
        <v>OOS</v>
      </c>
      <c r="N37" s="147" t="e">
        <f t="shared" si="5"/>
        <v>#VALUE!</v>
      </c>
      <c r="O37" s="175" t="str">
        <f>IFERROR(D37-[1]W9Q4FY26!D37,"OOS")</f>
        <v>OOS</v>
      </c>
      <c r="P37" s="147" t="e">
        <f t="shared" si="1"/>
        <v>#VALUE!</v>
      </c>
      <c r="Q37" s="175" t="str">
        <f>IFERROR(E37-[1]W9Q4FY26!E37,"OOS")</f>
        <v>OOS</v>
      </c>
      <c r="R37" s="147" t="e">
        <f t="shared" si="2"/>
        <v>#VALUE!</v>
      </c>
      <c r="S37" s="175" t="str">
        <f>IFERROR(F37-[1]W9Q4FY26!F37,"OOS")</f>
        <v>OOS</v>
      </c>
      <c r="T37" s="147" t="e">
        <f t="shared" si="6"/>
        <v>#VALUE!</v>
      </c>
      <c r="U37" s="175" t="str">
        <f>IFERROR(G37-[1]W9Q4FY26!G37,"OOS")</f>
        <v>OOS</v>
      </c>
      <c r="V37" s="147" t="e">
        <f t="shared" si="7"/>
        <v>#VALUE!</v>
      </c>
    </row>
    <row r="38" spans="1:22" ht="16" customHeight="1" x14ac:dyDescent="0.2">
      <c r="A38" t="s">
        <v>267</v>
      </c>
      <c r="B38" s="39"/>
      <c r="C38" s="182">
        <v>41290000</v>
      </c>
      <c r="D38" s="182">
        <v>40990000</v>
      </c>
      <c r="E38" s="174" t="s">
        <v>31</v>
      </c>
      <c r="F38" s="178">
        <v>41290000</v>
      </c>
      <c r="G38" s="174">
        <v>40990000</v>
      </c>
      <c r="M38" s="149">
        <f>IFERROR(C38-[1]W9Q4FY26!C38,"OOS")</f>
        <v>0</v>
      </c>
      <c r="N38" s="147" t="str">
        <f t="shared" si="5"/>
        <v/>
      </c>
      <c r="O38" s="175">
        <f>IFERROR(D38-[1]W9Q4FY26!D38,"OOS")</f>
        <v>0</v>
      </c>
      <c r="P38" s="147" t="str">
        <f t="shared" si="1"/>
        <v/>
      </c>
      <c r="Q38" s="175" t="str">
        <f>IFERROR(E38-[1]W9Q4FY26!E38,"OOS")</f>
        <v>OOS</v>
      </c>
      <c r="R38" s="147" t="e">
        <f t="shared" si="2"/>
        <v>#VALUE!</v>
      </c>
      <c r="S38" s="175">
        <f>IFERROR(F38-[1]W9Q4FY26!F38,"OOS")</f>
        <v>0</v>
      </c>
      <c r="T38" s="147" t="str">
        <f t="shared" si="6"/>
        <v/>
      </c>
      <c r="U38" s="175">
        <f>IFERROR(G38-[1]W9Q4FY26!G38,"OOS")</f>
        <v>0</v>
      </c>
      <c r="V38" s="147" t="str">
        <f t="shared" si="7"/>
        <v/>
      </c>
    </row>
    <row r="39" spans="1:22" ht="16" customHeight="1" x14ac:dyDescent="0.2">
      <c r="A39" t="s">
        <v>169</v>
      </c>
      <c r="B39" s="39"/>
      <c r="C39" s="182" t="s">
        <v>31</v>
      </c>
      <c r="D39" s="182">
        <v>52990000</v>
      </c>
      <c r="E39" s="174" t="s">
        <v>31</v>
      </c>
      <c r="F39" s="178" t="s">
        <v>31</v>
      </c>
      <c r="G39" s="174">
        <v>49990000</v>
      </c>
      <c r="M39" s="149" t="str">
        <f>IFERROR(C39-[1]W9Q4FY26!C39,"OOS")</f>
        <v>OOS</v>
      </c>
      <c r="N39" s="147" t="e">
        <f t="shared" si="5"/>
        <v>#VALUE!</v>
      </c>
      <c r="O39" s="175">
        <f>IFERROR(D39-[1]W9Q4FY26!D39,"OOS")</f>
        <v>0</v>
      </c>
      <c r="P39" s="147" t="str">
        <f t="shared" si="1"/>
        <v/>
      </c>
      <c r="Q39" s="175" t="str">
        <f>IFERROR(E39-[1]W9Q4FY26!E39,"OOS")</f>
        <v>OOS</v>
      </c>
      <c r="R39" s="147" t="e">
        <f t="shared" si="2"/>
        <v>#VALUE!</v>
      </c>
      <c r="S39" s="175" t="str">
        <f>IFERROR(F39-[1]W9Q4FY26!F39,"OOS")</f>
        <v>OOS</v>
      </c>
      <c r="T39" s="147" t="e">
        <f t="shared" si="6"/>
        <v>#VALUE!</v>
      </c>
      <c r="U39" s="175">
        <f>IFERROR(G39-[1]W9Q4FY26!G39,"OOS")</f>
        <v>0</v>
      </c>
      <c r="V39" s="147" t="str">
        <f t="shared" si="7"/>
        <v/>
      </c>
    </row>
    <row r="40" spans="1:22" ht="16" customHeight="1" x14ac:dyDescent="0.2">
      <c r="A40" t="s">
        <v>265</v>
      </c>
      <c r="B40" s="39"/>
      <c r="C40" s="182" t="s">
        <v>31</v>
      </c>
      <c r="D40" s="182">
        <v>79990000</v>
      </c>
      <c r="E40" s="174" t="s">
        <v>31</v>
      </c>
      <c r="F40" s="178">
        <v>80990000</v>
      </c>
      <c r="G40" s="174" t="s">
        <v>31</v>
      </c>
      <c r="M40" s="149" t="str">
        <f>IFERROR(C40-[1]W9Q4FY26!C40,"OOS")</f>
        <v>OOS</v>
      </c>
      <c r="N40" s="147" t="e">
        <f t="shared" si="5"/>
        <v>#VALUE!</v>
      </c>
      <c r="O40" s="175">
        <f>IFERROR(D40-[1]W9Q4FY26!D40,"OOS")</f>
        <v>0</v>
      </c>
      <c r="P40" s="147" t="str">
        <f t="shared" si="1"/>
        <v/>
      </c>
      <c r="Q40" s="175" t="str">
        <f>IFERROR(E40-[1]W9Q4FY26!E40,"OOS")</f>
        <v>OOS</v>
      </c>
      <c r="R40" s="147" t="e">
        <f t="shared" si="2"/>
        <v>#VALUE!</v>
      </c>
      <c r="S40" s="175">
        <f>IFERROR(F40-[1]W9Q4FY26!F40,"OOS")</f>
        <v>0</v>
      </c>
      <c r="T40" s="147" t="str">
        <f t="shared" si="6"/>
        <v/>
      </c>
      <c r="U40" s="175" t="str">
        <f>IFERROR(G40-[1]W9Q4FY26!G40,"OOS")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CCEE-B08B-2441-B0AF-37BB68DC7FFC}">
  <dimension ref="A1:V151"/>
  <sheetViews>
    <sheetView tabSelected="1" workbookViewId="0">
      <selection activeCell="I19" sqref="I19"/>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7" t="s">
        <v>1</v>
      </c>
      <c r="C1" s="81" t="s">
        <v>0</v>
      </c>
      <c r="D1" s="81" t="s">
        <v>2</v>
      </c>
      <c r="E1" s="116" t="s">
        <v>6</v>
      </c>
      <c r="F1" s="82" t="s">
        <v>3</v>
      </c>
      <c r="G1" s="82" t="s">
        <v>100</v>
      </c>
      <c r="M1" s="144" t="s">
        <v>248</v>
      </c>
      <c r="N1" s="144" t="s">
        <v>249</v>
      </c>
      <c r="O1" s="145" t="s">
        <v>250</v>
      </c>
      <c r="P1" s="145" t="s">
        <v>251</v>
      </c>
      <c r="Q1" s="145" t="s">
        <v>252</v>
      </c>
      <c r="R1" s="145" t="s">
        <v>253</v>
      </c>
      <c r="S1" s="145" t="s">
        <v>254</v>
      </c>
      <c r="T1" s="145" t="s">
        <v>255</v>
      </c>
      <c r="U1" s="145" t="s">
        <v>256</v>
      </c>
      <c r="V1" s="146" t="s">
        <v>257</v>
      </c>
    </row>
    <row r="2" spans="1:22" ht="16" customHeight="1" x14ac:dyDescent="0.2">
      <c r="A2" t="s">
        <v>258</v>
      </c>
      <c r="B2" s="169"/>
      <c r="C2" s="171">
        <v>17590000</v>
      </c>
      <c r="D2" s="170">
        <v>21490000</v>
      </c>
      <c r="E2" s="180">
        <v>20490000</v>
      </c>
      <c r="F2" s="173">
        <v>20590000</v>
      </c>
      <c r="G2" s="174">
        <v>17290000</v>
      </c>
      <c r="M2" s="149">
        <f>IFERROR(C2-[3]W10Q4FY26!C2,"OOS")</f>
        <v>0</v>
      </c>
      <c r="N2" s="147" t="str">
        <f t="shared" ref="N2:N16" si="0">IF(M2=0,"",$A2 &amp; IF(M2&gt;0," tăng "," giảm ") &amp; TEXT(ABS(M2)/1000,"0") &amp; "K = " &amp; TEXT(C2/1000,"#.##0") &amp; "K")</f>
        <v/>
      </c>
      <c r="O2" s="175">
        <f>IFERROR(D2-[3]W10Q4FY26!D2,"OOS")</f>
        <v>4000000</v>
      </c>
      <c r="P2" s="147" t="str">
        <f t="shared" ref="P2:P40" si="1">IF(O2=0,"",$A2 &amp; IF(O2&gt;0," tăng "," giảm ") &amp; TEXT(ABS(O2)/1000,"0") &amp; "K = " &amp; TEXT(D2/1000,"#.##0") &amp; "K")</f>
        <v>iPhone 17e 256GB tăng 4000K = 21490.0K</v>
      </c>
      <c r="Q2" s="175">
        <f>IFERROR(E2-[3]W10Q4FY26!E2,"OOS")</f>
        <v>3200000</v>
      </c>
      <c r="R2" s="147" t="str">
        <f t="shared" ref="R2:R40" si="2">IF(Q2=0,"",$A2 &amp; IF(Q2&gt;0," tăng "," giảm ") &amp; TEXT(ABS(Q2)/1000,"0") &amp; "K = " &amp; TEXT(E2/1000,"#.##0") &amp; "K")</f>
        <v>iPhone 17e 256GB tăng 3200K = 20490.0K</v>
      </c>
      <c r="S2" s="175">
        <f>IFERROR(F2-[3]W10Q4FY26!F2,"OOS")</f>
        <v>3100000</v>
      </c>
      <c r="T2" s="147" t="str">
        <f t="shared" ref="T2:T16" si="3">IF(S2=0,"",$A2 &amp; IF(S2&gt;0," tăng "," giảm ") &amp; TEXT(ABS(S2)/1000,"0") &amp; "K = " &amp; TEXT(F2/1000,"#.##0") &amp; "K")</f>
        <v>iPhone 17e 256GB tăng 3100K = 20590.0K</v>
      </c>
      <c r="U2" s="175">
        <f>IFERROR(G2-[3]W10Q4FY26!G2,"OOS")</f>
        <v>0</v>
      </c>
      <c r="V2" s="147" t="str">
        <f t="shared" ref="V2:V18" si="4">IF(U2=0,"",$A2 &amp; IF(U2&gt;0," tăng "," giảm ") &amp; TEXT(ABS(U2)/1000,"0") &amp; "K = " &amp; TEXT(G2/1000,"#.##0") &amp; "K")</f>
        <v/>
      </c>
    </row>
    <row r="3" spans="1:22" ht="16" customHeight="1" x14ac:dyDescent="0.2">
      <c r="A3" t="s">
        <v>129</v>
      </c>
      <c r="B3" s="169"/>
      <c r="C3" s="171">
        <v>24590000</v>
      </c>
      <c r="D3" s="170">
        <v>28490000</v>
      </c>
      <c r="E3" s="188">
        <v>27990000</v>
      </c>
      <c r="F3" s="196">
        <v>28490000</v>
      </c>
      <c r="G3" s="181">
        <v>28490000</v>
      </c>
      <c r="M3" s="149">
        <f>IFERROR(C3-[3]W10Q4FY26!C3,"OOS")</f>
        <v>0</v>
      </c>
      <c r="N3" s="147" t="str">
        <f t="shared" si="0"/>
        <v/>
      </c>
      <c r="O3" s="175">
        <f>IFERROR(D3-[3]W10Q4FY26!D3,"OOS")</f>
        <v>4000000</v>
      </c>
      <c r="P3" s="147" t="str">
        <f t="shared" si="1"/>
        <v>iPhone 17  256GB tăng 4000K = 28490.0K</v>
      </c>
      <c r="Q3" s="175">
        <f>IFERROR(E3-[3]W10Q4FY26!E3,"OOS")</f>
        <v>4400000</v>
      </c>
      <c r="R3" s="147" t="str">
        <f t="shared" si="2"/>
        <v>iPhone 17  256GB tăng 4400K = 27990.0K</v>
      </c>
      <c r="S3" s="175">
        <f>IFERROR(F3-[3]W10Q4FY26!F3,"OOS")</f>
        <v>3900000</v>
      </c>
      <c r="T3" s="147" t="str">
        <f t="shared" si="3"/>
        <v>iPhone 17  256GB tăng 3900K = 28490.0K</v>
      </c>
      <c r="U3" s="175">
        <f>IFERROR(G3-[3]W10Q4FY26!G3,"OOS")</f>
        <v>4500000</v>
      </c>
      <c r="V3" s="147" t="str">
        <f t="shared" si="4"/>
        <v>iPhone 17  256GB tăng 4500K = 28490.0K</v>
      </c>
    </row>
    <row r="4" spans="1:22" ht="16" customHeight="1" x14ac:dyDescent="0.2">
      <c r="A4" t="s">
        <v>130</v>
      </c>
      <c r="B4" s="169"/>
      <c r="C4" s="171">
        <v>22990000</v>
      </c>
      <c r="D4" s="170">
        <v>25890000</v>
      </c>
      <c r="E4" s="188">
        <v>26490000</v>
      </c>
      <c r="F4" s="178">
        <v>22990000</v>
      </c>
      <c r="G4" s="181" t="s">
        <v>31</v>
      </c>
      <c r="M4" s="149">
        <f>IFERROR(C4-[3]W10Q4FY26!C4,"OOS")</f>
        <v>0</v>
      </c>
      <c r="N4" s="147" t="str">
        <f t="shared" si="0"/>
        <v/>
      </c>
      <c r="O4" s="175">
        <f>IFERROR(D4-[3]W10Q4FY26!D4,"OOS")</f>
        <v>2900000</v>
      </c>
      <c r="P4" s="147" t="str">
        <f t="shared" si="1"/>
        <v>iPhone Air 256G tăng 2900K = 25890.0K</v>
      </c>
      <c r="Q4" s="175">
        <f>IFERROR(E4-[3]W10Q4FY26!E4,"OOS")</f>
        <v>3200000</v>
      </c>
      <c r="R4" s="147" t="str">
        <f t="shared" si="2"/>
        <v>iPhone Air 256G tăng 3200K = 26490.0K</v>
      </c>
      <c r="S4" s="175">
        <f>IFERROR(F4-[3]W10Q4FY26!F4,"OOS")</f>
        <v>0</v>
      </c>
      <c r="T4" s="147" t="str">
        <f t="shared" si="3"/>
        <v/>
      </c>
      <c r="U4" s="175" t="str">
        <f>IFERROR(G4-[3]W10Q4FY26!G4,"OOS")</f>
        <v>OOS</v>
      </c>
      <c r="V4" s="147" t="e">
        <f t="shared" si="4"/>
        <v>#VALUE!</v>
      </c>
    </row>
    <row r="5" spans="1:22" ht="16" customHeight="1" x14ac:dyDescent="0.2">
      <c r="A5" t="s">
        <v>131</v>
      </c>
      <c r="B5" s="169"/>
      <c r="C5" s="171">
        <v>31990000</v>
      </c>
      <c r="D5" s="171">
        <v>31790000</v>
      </c>
      <c r="E5" s="176">
        <v>30790000</v>
      </c>
      <c r="F5" s="178">
        <v>31790000</v>
      </c>
      <c r="G5" s="181">
        <v>31490000</v>
      </c>
      <c r="M5" s="149">
        <f>IFERROR(C5-[3]W10Q4FY26!C5,"OOS")</f>
        <v>0</v>
      </c>
      <c r="N5" s="147" t="str">
        <f t="shared" si="0"/>
        <v/>
      </c>
      <c r="O5" s="175">
        <f>IFERROR(D5-[3]W10Q4FY26!D5,"OOS")</f>
        <v>0</v>
      </c>
      <c r="P5" s="147" t="str">
        <f t="shared" si="1"/>
        <v/>
      </c>
      <c r="Q5" s="175">
        <f>IFERROR(E5-[3]W10Q4FY26!E5,"OOS")</f>
        <v>0</v>
      </c>
      <c r="R5" s="147" t="str">
        <f t="shared" si="2"/>
        <v/>
      </c>
      <c r="S5" s="175">
        <f>IFERROR(F5-[3]W10Q4FY26!F5,"OOS")</f>
        <v>0</v>
      </c>
      <c r="T5" s="147" t="str">
        <f t="shared" si="3"/>
        <v/>
      </c>
      <c r="U5" s="175">
        <f>IFERROR(G5-[3]W10Q4FY26!G5,"OOS")</f>
        <v>200000</v>
      </c>
      <c r="V5" s="147" t="str">
        <f t="shared" si="4"/>
        <v>iPhone 17 Pro 256GB tăng 200K = 31490.0K</v>
      </c>
    </row>
    <row r="6" spans="1:22" ht="16" customHeight="1" x14ac:dyDescent="0.2">
      <c r="A6" t="s">
        <v>132</v>
      </c>
      <c r="B6" s="169"/>
      <c r="C6" s="171">
        <v>34590000</v>
      </c>
      <c r="D6" s="171">
        <v>34590000</v>
      </c>
      <c r="E6" s="180">
        <v>33990000</v>
      </c>
      <c r="F6" s="178">
        <v>34590000</v>
      </c>
      <c r="G6" s="181">
        <v>33790000</v>
      </c>
      <c r="M6" s="149">
        <f>IFERROR(C6-[3]W10Q4FY26!C6,"OOS")</f>
        <v>0</v>
      </c>
      <c r="N6" s="147" t="str">
        <f t="shared" si="0"/>
        <v/>
      </c>
      <c r="O6" s="175">
        <f>IFERROR(D6-[3]W10Q4FY26!D6,"OOS")</f>
        <v>0</v>
      </c>
      <c r="P6" s="147" t="str">
        <f t="shared" si="1"/>
        <v/>
      </c>
      <c r="Q6" s="175">
        <f>IFERROR(E6-[3]W10Q4FY26!E6,"OOS")</f>
        <v>500000</v>
      </c>
      <c r="R6" s="147" t="str">
        <f t="shared" si="2"/>
        <v>iPhone 17 Pro Max 256GB tăng 500K = 33990.0K</v>
      </c>
      <c r="S6" s="175">
        <f>IFERROR(F6-[3]W10Q4FY26!F6,"OOS")</f>
        <v>0</v>
      </c>
      <c r="T6" s="147" t="str">
        <f t="shared" si="3"/>
        <v/>
      </c>
      <c r="U6" s="175">
        <f>IFERROR(G6-[3]W10Q4FY26!G6,"OOS")</f>
        <v>-200000</v>
      </c>
      <c r="V6" s="147" t="str">
        <f t="shared" si="4"/>
        <v>iPhone 17 Pro Max 256GB giảm 200K = 33790.0K</v>
      </c>
    </row>
    <row r="7" spans="1:22" ht="16" customHeight="1" x14ac:dyDescent="0.2">
      <c r="A7" t="s">
        <v>133</v>
      </c>
      <c r="B7" s="169"/>
      <c r="C7" s="171" t="s">
        <v>31</v>
      </c>
      <c r="D7" s="187" t="s">
        <v>31</v>
      </c>
      <c r="E7" s="172">
        <v>13490000</v>
      </c>
      <c r="F7" s="197">
        <v>13690000</v>
      </c>
      <c r="G7" s="174" t="s">
        <v>31</v>
      </c>
      <c r="M7" s="149" t="str">
        <f>IFERROR(C7-[3]W10Q4FY26!C7,"OOS")</f>
        <v>OOS</v>
      </c>
      <c r="N7" s="147" t="e">
        <f t="shared" si="0"/>
        <v>#VALUE!</v>
      </c>
      <c r="O7" s="175" t="str">
        <f>IFERROR(D7-[3]W10Q4FY26!D7,"OOS")</f>
        <v>OOS</v>
      </c>
      <c r="P7" s="147" t="e">
        <f t="shared" si="1"/>
        <v>#VALUE!</v>
      </c>
      <c r="Q7" s="175">
        <f>IFERROR(E7-[3]W10Q4FY26!E7,"OOS")</f>
        <v>0</v>
      </c>
      <c r="R7" s="147" t="str">
        <f t="shared" si="2"/>
        <v/>
      </c>
      <c r="S7" s="175">
        <f>IFERROR(F7-[3]W10Q4FY26!F7,"OOS")</f>
        <v>0</v>
      </c>
      <c r="T7" s="147" t="str">
        <f t="shared" si="3"/>
        <v/>
      </c>
      <c r="U7" s="175" t="str">
        <f>IFERROR(G7-[3]W10Q4FY26!G7,"OOS")</f>
        <v>OOS</v>
      </c>
      <c r="V7" s="147" t="e">
        <f t="shared" si="4"/>
        <v>#VALUE!</v>
      </c>
    </row>
    <row r="8" spans="1:22" ht="16" customHeight="1" x14ac:dyDescent="0.2">
      <c r="A8" t="s">
        <v>246</v>
      </c>
      <c r="B8" s="184"/>
      <c r="C8" s="185">
        <v>20990000</v>
      </c>
      <c r="D8" s="200">
        <v>23990000</v>
      </c>
      <c r="E8" s="198">
        <v>24490000</v>
      </c>
      <c r="F8" s="179">
        <v>24490000</v>
      </c>
      <c r="G8" s="181" t="s">
        <v>31</v>
      </c>
      <c r="M8" s="149">
        <f>IFERROR(C8-[3]W10Q4FY26!C8,"OOS")</f>
        <v>0</v>
      </c>
      <c r="N8" s="147" t="str">
        <f t="shared" si="0"/>
        <v/>
      </c>
      <c r="O8" s="175">
        <f>IFERROR(D8-[3]W10Q4FY26!D8,"OOS")</f>
        <v>3200000</v>
      </c>
      <c r="P8" s="147" t="str">
        <f t="shared" si="1"/>
        <v>iPhone 16 128GB tăng 3200K = 23990.0K</v>
      </c>
      <c r="Q8" s="175">
        <f>IFERROR(E8-[3]W10Q4FY26!E8,"OOS")</f>
        <v>4000000</v>
      </c>
      <c r="R8" s="147" t="str">
        <f t="shared" si="2"/>
        <v>iPhone 16 128GB tăng 4000K = 24490.0K</v>
      </c>
      <c r="S8" s="175">
        <f>IFERROR(F8-[3]W10Q4FY26!F8,"OOS")</f>
        <v>3700000</v>
      </c>
      <c r="T8" s="147" t="str">
        <f t="shared" si="3"/>
        <v>iPhone 16 128GB tăng 3700K = 24490.0K</v>
      </c>
      <c r="U8" s="175" t="str">
        <f>IFERROR(G8-[3]W10Q4FY26!G8,"OOS")</f>
        <v>OOS</v>
      </c>
      <c r="V8" s="147" t="e">
        <f t="shared" si="4"/>
        <v>#VALUE!</v>
      </c>
    </row>
    <row r="9" spans="1:22" ht="16" customHeight="1" x14ac:dyDescent="0.2">
      <c r="A9" t="s">
        <v>135</v>
      </c>
      <c r="B9" s="39"/>
      <c r="C9" s="182">
        <v>24990000</v>
      </c>
      <c r="D9" s="182">
        <v>24790000</v>
      </c>
      <c r="E9" s="186">
        <v>24790000</v>
      </c>
      <c r="F9" s="178">
        <v>24790000</v>
      </c>
      <c r="G9" s="174">
        <v>24790000</v>
      </c>
      <c r="M9" s="149">
        <f>IFERROR(C9-[3]W10Q4FY26!C9,"OOS")</f>
        <v>0</v>
      </c>
      <c r="N9" s="147" t="str">
        <f t="shared" si="0"/>
        <v/>
      </c>
      <c r="O9" s="175">
        <f>IFERROR(D9-[3]W10Q4FY26!D9,"OOS")</f>
        <v>0</v>
      </c>
      <c r="P9" s="147" t="str">
        <f t="shared" si="1"/>
        <v/>
      </c>
      <c r="Q9" s="175">
        <f>IFERROR(E9-[3]W10Q4FY26!E9,"OOS")</f>
        <v>0</v>
      </c>
      <c r="R9" s="147" t="str">
        <f t="shared" si="2"/>
        <v/>
      </c>
      <c r="S9" s="175">
        <f>IFERROR(F9-[3]W10Q4FY26!F9,"OOS")</f>
        <v>0</v>
      </c>
      <c r="T9" s="147" t="str">
        <f t="shared" si="3"/>
        <v/>
      </c>
      <c r="U9" s="175">
        <f>IFERROR(G9-[3]W10Q4FY26!G9,"OOS")</f>
        <v>0</v>
      </c>
      <c r="V9" s="147" t="str">
        <f t="shared" si="4"/>
        <v/>
      </c>
    </row>
    <row r="10" spans="1:22" ht="16" customHeight="1" x14ac:dyDescent="0.2">
      <c r="A10" t="s">
        <v>102</v>
      </c>
      <c r="B10" s="39"/>
      <c r="C10" s="182">
        <v>18990000</v>
      </c>
      <c r="D10" s="187">
        <v>21790000</v>
      </c>
      <c r="E10" s="188">
        <v>21990000</v>
      </c>
      <c r="F10" s="179">
        <v>21790000</v>
      </c>
      <c r="G10" s="181">
        <v>21790000</v>
      </c>
      <c r="M10" s="149">
        <f>IFERROR(C10-[3]W10Q4FY26!C10,"OOS")</f>
        <v>0</v>
      </c>
      <c r="N10" s="147" t="str">
        <f t="shared" si="0"/>
        <v/>
      </c>
      <c r="O10" s="175">
        <f>IFERROR(D10-[3]W10Q4FY26!D10,"OOS")</f>
        <v>3000000</v>
      </c>
      <c r="P10" s="147" t="str">
        <f t="shared" si="1"/>
        <v>iPhone 15  128GB tăng 3000K = 21790.0K</v>
      </c>
      <c r="Q10" s="175">
        <f>IFERROR(E10-[3]W10Q4FY26!E10,"OOS")</f>
        <v>4200000</v>
      </c>
      <c r="R10" s="147" t="str">
        <f t="shared" si="2"/>
        <v>iPhone 15  128GB tăng 4200K = 21990.0K</v>
      </c>
      <c r="S10" s="175">
        <f>IFERROR(F10-[3]W10Q4FY26!F10,"OOS")</f>
        <v>3000000</v>
      </c>
      <c r="T10" s="147" t="str">
        <f t="shared" si="3"/>
        <v>iPhone 15  128GB tăng 3000K = 21790.0K</v>
      </c>
      <c r="U10" s="175">
        <f>IFERROR(G10-[3]W10Q4FY26!G10,"OOS")</f>
        <v>3800000</v>
      </c>
      <c r="V10" s="147" t="str">
        <f t="shared" si="4"/>
        <v>iPhone 15  128GB tăng 3800K = 21790.0K</v>
      </c>
    </row>
    <row r="11" spans="1:22" ht="16" customHeight="1" x14ac:dyDescent="0.2">
      <c r="A11" t="s">
        <v>103</v>
      </c>
      <c r="B11" s="39"/>
      <c r="C11" s="182" t="s">
        <v>31</v>
      </c>
      <c r="D11" s="182" t="s">
        <v>31</v>
      </c>
      <c r="E11" s="176" t="s">
        <v>31</v>
      </c>
      <c r="F11" s="174" t="s">
        <v>31</v>
      </c>
      <c r="G11" s="174" t="s">
        <v>31</v>
      </c>
      <c r="M11" s="149" t="str">
        <f>IFERROR(C11-[3]W10Q4FY26!C11,"OOS")</f>
        <v>OOS</v>
      </c>
      <c r="N11" s="147" t="e">
        <f t="shared" si="0"/>
        <v>#VALUE!</v>
      </c>
      <c r="O11" s="175" t="str">
        <f>IFERROR(D11-[3]W10Q4FY26!D11,"OOS")</f>
        <v>OOS</v>
      </c>
      <c r="P11" s="147" t="e">
        <f t="shared" si="1"/>
        <v>#VALUE!</v>
      </c>
      <c r="Q11" s="175" t="str">
        <f>IFERROR(E11-[3]W10Q4FY26!E11,"OOS")</f>
        <v>OOS</v>
      </c>
      <c r="R11" s="147" t="e">
        <f t="shared" si="2"/>
        <v>#VALUE!</v>
      </c>
      <c r="S11" s="175" t="str">
        <f>IFERROR(F11-[3]W10Q4FY26!F11,"OOS")</f>
        <v>OOS</v>
      </c>
      <c r="T11" s="147" t="e">
        <f t="shared" si="3"/>
        <v>#VALUE!</v>
      </c>
      <c r="U11" s="175" t="str">
        <f>IFERROR(G11-[3]W10Q4FY26!G11,"OOS")</f>
        <v>OOS</v>
      </c>
      <c r="V11" s="147" t="e">
        <f t="shared" si="4"/>
        <v>#VALUE!</v>
      </c>
    </row>
    <row r="12" spans="1:22" ht="16" customHeight="1" x14ac:dyDescent="0.2">
      <c r="A12" t="s">
        <v>40</v>
      </c>
      <c r="B12" s="39"/>
      <c r="C12" s="187" t="s">
        <v>31</v>
      </c>
      <c r="D12" s="182" t="s">
        <v>31</v>
      </c>
      <c r="E12" s="176" t="s">
        <v>31</v>
      </c>
      <c r="F12" s="178">
        <v>15290000</v>
      </c>
      <c r="G12" s="174" t="s">
        <v>31</v>
      </c>
      <c r="M12" s="149" t="str">
        <f>IFERROR(C12-[3]W10Q4FY26!C12,"OOS")</f>
        <v>OOS</v>
      </c>
      <c r="N12" s="147" t="e">
        <f t="shared" si="0"/>
        <v>#VALUE!</v>
      </c>
      <c r="O12" s="175" t="str">
        <f>IFERROR(D12-[3]W10Q4FY26!D12,"OOS")</f>
        <v>OOS</v>
      </c>
      <c r="P12" s="147" t="e">
        <f t="shared" si="1"/>
        <v>#VALUE!</v>
      </c>
      <c r="Q12" s="175" t="str">
        <f>IFERROR(E12-[3]W10Q4FY26!E12,"OOS")</f>
        <v>OOS</v>
      </c>
      <c r="R12" s="147" t="e">
        <f t="shared" si="2"/>
        <v>#VALUE!</v>
      </c>
      <c r="S12" s="175">
        <f>IFERROR(F12-[3]W10Q4FY26!F12,"OOS")</f>
        <v>0</v>
      </c>
      <c r="T12" s="147" t="str">
        <f t="shared" si="3"/>
        <v/>
      </c>
      <c r="U12" s="175" t="str">
        <f>IFERROR(G12-[3]W10Q4FY26!G12,"OOS")</f>
        <v>OOS</v>
      </c>
      <c r="V12" s="147" t="e">
        <f t="shared" si="4"/>
        <v>#VALUE!</v>
      </c>
    </row>
    <row r="13" spans="1:22" ht="16" customHeight="1" x14ac:dyDescent="0.2">
      <c r="A13" t="s">
        <v>37</v>
      </c>
      <c r="B13" s="39"/>
      <c r="C13" s="182" t="s">
        <v>31</v>
      </c>
      <c r="D13" s="187" t="s">
        <v>31</v>
      </c>
      <c r="E13" s="186" t="s">
        <v>31</v>
      </c>
      <c r="F13" s="178">
        <v>13790000</v>
      </c>
      <c r="G13" s="181" t="s">
        <v>31</v>
      </c>
      <c r="M13" s="149" t="str">
        <f>IFERROR(C13-[3]W10Q4FY26!C13,"OOS")</f>
        <v>OOS</v>
      </c>
      <c r="N13" s="147" t="e">
        <f t="shared" si="0"/>
        <v>#VALUE!</v>
      </c>
      <c r="O13" s="175" t="str">
        <f>IFERROR(D13-[3]W10Q4FY26!D13,"OOS")</f>
        <v>OOS</v>
      </c>
      <c r="P13" s="147" t="e">
        <f t="shared" si="1"/>
        <v>#VALUE!</v>
      </c>
      <c r="Q13" s="175" t="str">
        <f>IFERROR(E13-[3]W10Q4FY26!E13,"OOS")</f>
        <v>OOS</v>
      </c>
      <c r="R13" s="147" t="e">
        <f t="shared" si="2"/>
        <v>#VALUE!</v>
      </c>
      <c r="S13" s="175">
        <f>IFERROR(F13-[3]W10Q4FY26!F13,"OOS")</f>
        <v>0</v>
      </c>
      <c r="T13" s="147" t="str">
        <f t="shared" si="3"/>
        <v/>
      </c>
      <c r="U13" s="175" t="str">
        <f>IFERROR(G13-[3]W10Q4FY26!G13,"OOS")</f>
        <v>OOS</v>
      </c>
      <c r="V13" s="147" t="e">
        <f t="shared" si="4"/>
        <v>#VALUE!</v>
      </c>
    </row>
    <row r="14" spans="1:22" ht="16" customHeight="1" x14ac:dyDescent="0.2">
      <c r="A14" t="s">
        <v>138</v>
      </c>
      <c r="B14" s="39"/>
      <c r="C14" s="182">
        <v>14690000</v>
      </c>
      <c r="D14" s="182">
        <v>14490000</v>
      </c>
      <c r="E14" s="186">
        <v>13990000</v>
      </c>
      <c r="F14" s="178">
        <v>14690000</v>
      </c>
      <c r="G14" s="181" t="s">
        <v>31</v>
      </c>
      <c r="M14" s="149">
        <f>IFERROR(C14-[3]W10Q4FY26!C14,"OOS")</f>
        <v>0</v>
      </c>
      <c r="N14" s="147" t="str">
        <f t="shared" si="0"/>
        <v/>
      </c>
      <c r="O14" s="175">
        <f>IFERROR(D14-[3]W10Q4FY26!D14,"OOS")</f>
        <v>0</v>
      </c>
      <c r="P14" s="147" t="str">
        <f t="shared" si="1"/>
        <v/>
      </c>
      <c r="Q14" s="175">
        <f>IFERROR(E14-[3]W10Q4FY26!E14,"OOS")</f>
        <v>0</v>
      </c>
      <c r="R14" s="147" t="str">
        <f t="shared" si="2"/>
        <v/>
      </c>
      <c r="S14" s="175">
        <f>IFERROR(F14-[3]W10Q4FY26!F14,"OOS")</f>
        <v>0</v>
      </c>
      <c r="T14" s="147" t="str">
        <f t="shared" si="3"/>
        <v/>
      </c>
      <c r="U14" s="175" t="str">
        <f>IFERROR(G14-[3]W10Q4FY26!G14,"OOS")</f>
        <v>OOS</v>
      </c>
      <c r="V14" s="147" t="e">
        <f t="shared" si="4"/>
        <v>#VALUE!</v>
      </c>
    </row>
    <row r="15" spans="1:22" ht="16" customHeight="1" x14ac:dyDescent="0.2">
      <c r="A15" t="s">
        <v>139</v>
      </c>
      <c r="B15" s="39"/>
      <c r="C15" s="182">
        <v>12590000</v>
      </c>
      <c r="D15" s="182">
        <v>12490000</v>
      </c>
      <c r="E15" s="176">
        <v>11790000</v>
      </c>
      <c r="F15" s="178">
        <v>12490000</v>
      </c>
      <c r="G15" s="174">
        <v>11990000</v>
      </c>
      <c r="M15" s="149">
        <f>IFERROR(C15-[3]W10Q4FY26!C15,"OOS")</f>
        <v>0</v>
      </c>
      <c r="N15" s="147" t="str">
        <f t="shared" si="0"/>
        <v/>
      </c>
      <c r="O15" s="175">
        <f>IFERROR(D15-[3]W10Q4FY26!D15,"OOS")</f>
        <v>0</v>
      </c>
      <c r="P15" s="147" t="str">
        <f t="shared" si="1"/>
        <v/>
      </c>
      <c r="Q15" s="175">
        <f>IFERROR(E15-[3]W10Q4FY26!E15,"OOS")</f>
        <v>0</v>
      </c>
      <c r="R15" s="147" t="str">
        <f t="shared" si="2"/>
        <v/>
      </c>
      <c r="S15" s="175">
        <f>IFERROR(F15-[3]W10Q4FY26!F15,"OOS")</f>
        <v>0</v>
      </c>
      <c r="T15" s="147" t="str">
        <f t="shared" si="3"/>
        <v/>
      </c>
      <c r="U15" s="175">
        <f>IFERROR(G15-[3]W10Q4FY26!G15,"OOS")</f>
        <v>0</v>
      </c>
      <c r="V15" s="147" t="str">
        <f t="shared" si="4"/>
        <v/>
      </c>
    </row>
    <row r="16" spans="1:22" ht="16" customHeight="1" x14ac:dyDescent="0.2">
      <c r="A16" t="s">
        <v>142</v>
      </c>
      <c r="B16" s="39"/>
      <c r="C16" s="182" t="s">
        <v>31</v>
      </c>
      <c r="D16" s="182" t="s">
        <v>31</v>
      </c>
      <c r="E16" s="176" t="s">
        <v>31</v>
      </c>
      <c r="F16" s="179" t="s">
        <v>31</v>
      </c>
      <c r="G16" s="174" t="s">
        <v>31</v>
      </c>
      <c r="M16" s="149" t="str">
        <f>IFERROR(C16-[3]W10Q4FY26!C16,"OOS")</f>
        <v>OOS</v>
      </c>
      <c r="N16" s="147" t="e">
        <f t="shared" si="0"/>
        <v>#VALUE!</v>
      </c>
      <c r="O16" s="175" t="str">
        <f>IFERROR(D16-[3]W10Q4FY26!D16,"OOS")</f>
        <v>OOS</v>
      </c>
      <c r="P16" s="147" t="e">
        <f t="shared" si="1"/>
        <v>#VALUE!</v>
      </c>
      <c r="Q16" s="175" t="str">
        <f>IFERROR(E16-[3]W10Q4FY26!E16,"OOS")</f>
        <v>OOS</v>
      </c>
      <c r="R16" s="147" t="e">
        <f t="shared" si="2"/>
        <v>#VALUE!</v>
      </c>
      <c r="S16" s="175" t="str">
        <f>IFERROR(F16-[3]W10Q4FY26!F16,"OOS")</f>
        <v>OOS</v>
      </c>
      <c r="T16" s="147" t="e">
        <f t="shared" si="3"/>
        <v>#VALUE!</v>
      </c>
      <c r="U16" s="175" t="str">
        <f>IFERROR(G16-[3]W10Q4FY26!G16,"OOS")</f>
        <v>OOS</v>
      </c>
      <c r="V16" s="147" t="e">
        <f t="shared" si="4"/>
        <v>#VALUE!</v>
      </c>
    </row>
    <row r="17" spans="1:22" ht="16" customHeight="1" x14ac:dyDescent="0.2">
      <c r="A17" t="s">
        <v>262</v>
      </c>
      <c r="B17" s="39"/>
      <c r="C17" s="182">
        <v>19690000</v>
      </c>
      <c r="D17" s="182">
        <v>19490000</v>
      </c>
      <c r="E17" s="176">
        <v>18290000</v>
      </c>
      <c r="F17" s="174">
        <v>19690000</v>
      </c>
      <c r="G17" s="174">
        <v>18490000</v>
      </c>
      <c r="M17" s="149">
        <f>IFERROR(C17-[3]W10Q4FY26!C17,"OOS")</f>
        <v>0</v>
      </c>
      <c r="N17" s="147"/>
      <c r="O17" s="175">
        <f>IFERROR(D17-[3]W10Q4FY26!D17,"OOS")</f>
        <v>0</v>
      </c>
      <c r="P17" s="147" t="str">
        <f t="shared" si="1"/>
        <v/>
      </c>
      <c r="Q17" s="175">
        <f>IFERROR(E17-[3]W10Q4FY26!E17,"OOS")</f>
        <v>0</v>
      </c>
      <c r="R17" s="147" t="str">
        <f t="shared" si="2"/>
        <v/>
      </c>
      <c r="S17" s="175">
        <f>IFERROR(F17-[3]W10Q4FY26!F17,"OOS")</f>
        <v>0</v>
      </c>
      <c r="T17" s="147"/>
      <c r="U17" s="175">
        <f>IFERROR(G17-[3]W10Q4FY26!G17,"OOS")</f>
        <v>0</v>
      </c>
      <c r="V17" s="147" t="str">
        <f t="shared" si="4"/>
        <v/>
      </c>
    </row>
    <row r="18" spans="1:22" ht="16" customHeight="1" x14ac:dyDescent="0.2">
      <c r="A18" t="s">
        <v>144</v>
      </c>
      <c r="B18" s="39"/>
      <c r="C18" s="182" t="s">
        <v>31</v>
      </c>
      <c r="D18" s="187" t="s">
        <v>31</v>
      </c>
      <c r="E18" s="176" t="s">
        <v>31</v>
      </c>
      <c r="F18" s="178" t="s">
        <v>31</v>
      </c>
      <c r="G18" s="174" t="s">
        <v>31</v>
      </c>
      <c r="M18" s="149" t="str">
        <f>IFERROR(C18-[3]W10Q4FY26!C18,"OOS")</f>
        <v>OOS</v>
      </c>
      <c r="N18" s="147" t="e">
        <f>IF(M18=0,"",$A18 &amp; IF(M18&gt;0," tăng "," giảm ") &amp; TEXT(ABS(M18)/1000,"0") &amp; "K = " &amp; TEXT(C18/1000,"#.##0") &amp; "K")</f>
        <v>#VALUE!</v>
      </c>
      <c r="O18" s="175" t="str">
        <f>IFERROR(D18-[3]W10Q4FY26!D18,"OOS")</f>
        <v>OOS</v>
      </c>
      <c r="P18" s="147" t="e">
        <f t="shared" si="1"/>
        <v>#VALUE!</v>
      </c>
      <c r="Q18" s="175" t="str">
        <f>IFERROR(E18-[3]W10Q4FY26!E18,"OOS")</f>
        <v>OOS</v>
      </c>
      <c r="R18" s="147" t="e">
        <f t="shared" si="2"/>
        <v>#VALUE!</v>
      </c>
      <c r="S18" s="175" t="str">
        <f>IFERROR(F18-[3]W10Q4FY26!F18,"OOS")</f>
        <v>OOS</v>
      </c>
      <c r="T18" s="147" t="e">
        <f>IF(S18=0,"",$A18 &amp; IF(S18&gt;0," tăng "," giảm ") &amp; TEXT(ABS(S18)/1000,"0") &amp; "K = " &amp; TEXT(F18/1000,"#.##0") &amp; "K")</f>
        <v>#VALUE!</v>
      </c>
      <c r="U18" s="175" t="str">
        <f>IFERROR(G18-[3]W10Q4FY26!G18,"OOS")</f>
        <v>OOS</v>
      </c>
      <c r="V18" s="147" t="e">
        <f t="shared" si="4"/>
        <v>#VALUE!</v>
      </c>
    </row>
    <row r="19" spans="1:22" ht="16" customHeight="1" x14ac:dyDescent="0.2">
      <c r="A19" t="s">
        <v>263</v>
      </c>
      <c r="B19" s="39"/>
      <c r="C19" s="182">
        <v>25390000</v>
      </c>
      <c r="D19" s="182">
        <v>24990000</v>
      </c>
      <c r="E19" s="189">
        <v>23790000</v>
      </c>
      <c r="F19" s="182">
        <v>25190000</v>
      </c>
      <c r="G19" s="174">
        <v>24490000</v>
      </c>
      <c r="M19" s="149">
        <f>IFERROR(C19-[3]W10Q4FY26!C19,"OOS")</f>
        <v>0</v>
      </c>
      <c r="N19" s="147"/>
      <c r="O19" s="175">
        <f>IFERROR(D19-[3]W10Q4FY26!D19,"OOS")</f>
        <v>0</v>
      </c>
      <c r="P19" s="147" t="str">
        <f t="shared" si="1"/>
        <v/>
      </c>
      <c r="Q19" s="175">
        <f>IFERROR(E19-[3]W10Q4FY26!E19,"OOS")</f>
        <v>0</v>
      </c>
      <c r="R19" s="147" t="str">
        <f t="shared" si="2"/>
        <v/>
      </c>
      <c r="S19" s="175">
        <f>IFERROR(F19-[3]W10Q4FY26!F19,"OOS")</f>
        <v>0</v>
      </c>
      <c r="T19" s="147"/>
      <c r="U19" s="175">
        <f>IFERROR(G19-[3]W10Q4FY26!G19,"OOS")</f>
        <v>0</v>
      </c>
      <c r="V19" s="147"/>
    </row>
    <row r="20" spans="1:22" ht="16" customHeight="1" x14ac:dyDescent="0.2">
      <c r="A20" t="s">
        <v>151</v>
      </c>
      <c r="B20" s="39"/>
      <c r="C20" s="182">
        <v>34490000</v>
      </c>
      <c r="D20" s="182">
        <v>33990000</v>
      </c>
      <c r="E20" s="186">
        <v>32990000</v>
      </c>
      <c r="F20" s="178">
        <v>34290000</v>
      </c>
      <c r="G20" s="181" t="s">
        <v>31</v>
      </c>
      <c r="M20" s="149">
        <f>IFERROR(C20-[3]W10Q4FY26!C20,"OOS")</f>
        <v>0</v>
      </c>
      <c r="N20" s="147" t="str">
        <f t="shared" ref="N20:N40" si="5">IF(M20=0,"",$A20 &amp; IF(M20&gt;0," tăng "," giảm ") &amp; TEXT(ABS(M20)/1000,"0") &amp; "K = " &amp; TEXT(C20/1000,"#.##0") &amp; "K")</f>
        <v/>
      </c>
      <c r="O20" s="175">
        <f>IFERROR(D20-[3]W10Q4FY26!D20,"OOS")</f>
        <v>0</v>
      </c>
      <c r="P20" s="147" t="str">
        <f t="shared" si="1"/>
        <v/>
      </c>
      <c r="Q20" s="175">
        <f>IFERROR(E20-[3]W10Q4FY26!E20,"OOS")</f>
        <v>0</v>
      </c>
      <c r="R20" s="147" t="str">
        <f t="shared" si="2"/>
        <v/>
      </c>
      <c r="S20" s="175">
        <f>IFERROR(F20-[3]W10Q4FY26!F20,"OOS")</f>
        <v>0</v>
      </c>
      <c r="T20" s="147" t="str">
        <f t="shared" ref="T20:T40" si="6">IF(S20=0,"",$A20 &amp; IF(S20&gt;0," tăng "," giảm ") &amp; TEXT(ABS(S20)/1000,"0") &amp; "K = " &amp; TEXT(F20/1000,"#.##0") &amp; "K")</f>
        <v/>
      </c>
      <c r="U20" s="175" t="str">
        <f>IFERROR(G20-[3]W10Q4FY26!G20,"OOS")</f>
        <v>OOS</v>
      </c>
      <c r="V20" s="147" t="e">
        <f t="shared" ref="V20:V41" si="7">IF(U20=0,"",$A20 &amp; IF(U20&gt;0," tăng "," giảm ") &amp; TEXT(ABS(U20)/1000,"0") &amp; "K = " &amp; TEXT(G20/1000,"#.##0") &amp; "K")</f>
        <v>#VALUE!</v>
      </c>
    </row>
    <row r="21" spans="1:22" ht="16" customHeight="1" x14ac:dyDescent="0.2">
      <c r="A21" t="s">
        <v>152</v>
      </c>
      <c r="B21" s="39"/>
      <c r="C21" s="182">
        <v>43790000</v>
      </c>
      <c r="D21" s="186">
        <v>43290000</v>
      </c>
      <c r="E21" s="186">
        <v>42990000</v>
      </c>
      <c r="F21" s="178">
        <v>43590000</v>
      </c>
      <c r="G21" s="181" t="s">
        <v>31</v>
      </c>
      <c r="M21" s="149">
        <f>IFERROR(C21-[3]W10Q4FY26!C21,"OOS")</f>
        <v>0</v>
      </c>
      <c r="N21" s="147" t="str">
        <f t="shared" si="5"/>
        <v/>
      </c>
      <c r="O21" s="175">
        <f>IFERROR(D21-[3]W10Q4FY26!D21,"OOS")</f>
        <v>0</v>
      </c>
      <c r="P21" s="147" t="str">
        <f t="shared" si="1"/>
        <v/>
      </c>
      <c r="Q21" s="175">
        <f>IFERROR(E21-[3]W10Q4FY26!E21,"OOS")</f>
        <v>0</v>
      </c>
      <c r="R21" s="147" t="str">
        <f t="shared" si="2"/>
        <v/>
      </c>
      <c r="S21" s="175">
        <f>IFERROR(F21-[3]W10Q4FY26!F21,"OOS")</f>
        <v>0</v>
      </c>
      <c r="T21" s="147" t="str">
        <f t="shared" si="6"/>
        <v/>
      </c>
      <c r="U21" s="175" t="str">
        <f>IFERROR(G21-[3]W10Q4FY26!G21,"OOS")</f>
        <v>OOS</v>
      </c>
      <c r="V21" s="147" t="e">
        <f t="shared" si="7"/>
        <v>#VALUE!</v>
      </c>
    </row>
    <row r="22" spans="1:22" ht="16" customHeight="1" x14ac:dyDescent="0.2">
      <c r="A22" t="s">
        <v>153</v>
      </c>
      <c r="B22" s="39"/>
      <c r="C22" s="187">
        <v>6790000</v>
      </c>
      <c r="D22" s="187">
        <v>6790000</v>
      </c>
      <c r="E22" s="198">
        <v>6490000</v>
      </c>
      <c r="F22" s="179">
        <v>6790000</v>
      </c>
      <c r="G22" s="181">
        <v>6690000</v>
      </c>
      <c r="M22" s="149">
        <f>IFERROR(C22-[3]W10Q4FY26!C22,"OOS")</f>
        <v>200000</v>
      </c>
      <c r="N22" s="147" t="str">
        <f t="shared" si="5"/>
        <v>AW SE 3 (40mm GPS) tăng 200K = 6790.0K</v>
      </c>
      <c r="O22" s="175">
        <f>IFERROR(D22-[3]W10Q4FY26!D22,"OOS")</f>
        <v>300000</v>
      </c>
      <c r="P22" s="147" t="str">
        <f t="shared" si="1"/>
        <v>AW SE 3 (40mm GPS) tăng 300K = 6790.0K</v>
      </c>
      <c r="Q22" s="175">
        <f>IFERROR(E22-[3]W10Q4FY26!E22,"OOS")</f>
        <v>500000</v>
      </c>
      <c r="R22" s="147" t="str">
        <f t="shared" si="2"/>
        <v>AW SE 3 (40mm GPS) tăng 500K = 6490.0K</v>
      </c>
      <c r="S22" s="175">
        <f>IFERROR(F22-[3]W10Q4FY26!F22,"OOS")</f>
        <v>500000</v>
      </c>
      <c r="T22" s="147" t="str">
        <f t="shared" si="6"/>
        <v>AW SE 3 (40mm GPS) tăng 500K = 6790.0K</v>
      </c>
      <c r="U22" s="175">
        <f>IFERROR(G22-[3]W10Q4FY26!G22,"OOS")</f>
        <v>400000</v>
      </c>
      <c r="V22" s="147" t="str">
        <f t="shared" si="7"/>
        <v>AW SE 3 (40mm GPS) tăng 400K = 6690.0K</v>
      </c>
    </row>
    <row r="23" spans="1:22" ht="16" customHeight="1" x14ac:dyDescent="0.2">
      <c r="A23" t="s">
        <v>154</v>
      </c>
      <c r="B23" s="39"/>
      <c r="C23" s="187">
        <v>8390000</v>
      </c>
      <c r="D23" s="187">
        <v>8290000</v>
      </c>
      <c r="E23" s="188">
        <v>7990000</v>
      </c>
      <c r="F23" s="178">
        <v>7990000</v>
      </c>
      <c r="G23" s="181" t="s">
        <v>31</v>
      </c>
      <c r="M23" s="149">
        <f>IFERROR(C23-[3]W10Q4FY26!C23,"OOS")</f>
        <v>200000</v>
      </c>
      <c r="N23" s="147" t="str">
        <f t="shared" si="5"/>
        <v>AW SE 3 (40mm LTE) tăng 200K = 8390.0K</v>
      </c>
      <c r="O23" s="175">
        <f>IFERROR(D23-[3]W10Q4FY26!D23,"OOS")</f>
        <v>300000</v>
      </c>
      <c r="P23" s="147" t="str">
        <f t="shared" si="1"/>
        <v>AW SE 3 (40mm LTE) tăng 300K = 8290.0K</v>
      </c>
      <c r="Q23" s="175">
        <f>IFERROR(E23-[3]W10Q4FY26!E23,"OOS")</f>
        <v>200000</v>
      </c>
      <c r="R23" s="147" t="str">
        <f t="shared" si="2"/>
        <v>AW SE 3 (40mm LTE) tăng 200K = 7990.0K</v>
      </c>
      <c r="S23" s="175">
        <f>IFERROR(F23-[3]W10Q4FY26!F23,"OOS")</f>
        <v>0</v>
      </c>
      <c r="T23" s="147" t="str">
        <f t="shared" si="6"/>
        <v/>
      </c>
      <c r="U23" s="175" t="str">
        <f>IFERROR(G23-[3]W10Q4FY26!G23,"OOS")</f>
        <v>OOS</v>
      </c>
      <c r="V23" s="147" t="e">
        <f t="shared" si="7"/>
        <v>#VALUE!</v>
      </c>
    </row>
    <row r="24" spans="1:22" ht="16" customHeight="1" x14ac:dyDescent="0.2">
      <c r="A24" t="s">
        <v>155</v>
      </c>
      <c r="B24" s="39"/>
      <c r="C24" s="187">
        <v>7690000</v>
      </c>
      <c r="D24" s="187">
        <v>7690000</v>
      </c>
      <c r="E24" s="198">
        <v>7390000</v>
      </c>
      <c r="F24" s="179">
        <v>7690000</v>
      </c>
      <c r="G24" s="199" t="s">
        <v>31</v>
      </c>
      <c r="M24" s="149">
        <f>IFERROR(C24-[3]W10Q4FY26!C24,"OOS")</f>
        <v>200000</v>
      </c>
      <c r="N24" s="147" t="str">
        <f t="shared" si="5"/>
        <v>AW SE 3 (44mm GPS) tăng 200K = 7690.0K</v>
      </c>
      <c r="O24" s="175">
        <f>IFERROR(D24-[3]W10Q4FY26!D24,"OOS")</f>
        <v>400000</v>
      </c>
      <c r="P24" s="147" t="str">
        <f t="shared" si="1"/>
        <v>AW SE 3 (44mm GPS) tăng 400K = 7690.0K</v>
      </c>
      <c r="Q24" s="175">
        <f>IFERROR(E24-[3]W10Q4FY26!E24,"OOS")</f>
        <v>900000</v>
      </c>
      <c r="R24" s="147" t="str">
        <f t="shared" si="2"/>
        <v>AW SE 3 (44mm GPS) tăng 900K = 7390.0K</v>
      </c>
      <c r="S24" s="175">
        <f>IFERROR(F24-[3]W10Q4FY26!F24,"OOS")</f>
        <v>400000</v>
      </c>
      <c r="T24" s="147" t="str">
        <f t="shared" si="6"/>
        <v>AW SE 3 (44mm GPS) tăng 400K = 7690.0K</v>
      </c>
      <c r="U24" s="175" t="str">
        <f>IFERROR(G24-[3]W10Q4FY26!G24,"OOS")</f>
        <v>OOS</v>
      </c>
      <c r="V24" s="147" t="e">
        <f t="shared" si="7"/>
        <v>#VALUE!</v>
      </c>
    </row>
    <row r="25" spans="1:22" ht="16" customHeight="1" x14ac:dyDescent="0.2">
      <c r="A25" t="s">
        <v>156</v>
      </c>
      <c r="B25" s="39"/>
      <c r="C25" s="182" t="s">
        <v>31</v>
      </c>
      <c r="D25" s="187">
        <v>9190000</v>
      </c>
      <c r="E25" s="198">
        <v>8990000</v>
      </c>
      <c r="F25" s="178">
        <v>8490000</v>
      </c>
      <c r="G25" s="181" t="s">
        <v>31</v>
      </c>
      <c r="M25" s="149" t="str">
        <f>IFERROR(C25-[3]W10Q4FY26!C25,"OOS")</f>
        <v>OOS</v>
      </c>
      <c r="N25" s="147" t="e">
        <f t="shared" si="5"/>
        <v>#VALUE!</v>
      </c>
      <c r="O25" s="175">
        <f>IFERROR(D25-[3]W10Q4FY26!D25,"OOS")</f>
        <v>400000</v>
      </c>
      <c r="P25" s="147" t="str">
        <f t="shared" si="1"/>
        <v>AW SE 3 (44mm LTE) tăng 400K = 9190.0K</v>
      </c>
      <c r="Q25" s="175">
        <f>IFERROR(E25-[3]W10Q4FY26!E25,"OOS")</f>
        <v>1000000</v>
      </c>
      <c r="R25" s="147" t="str">
        <f t="shared" si="2"/>
        <v>AW SE 3 (44mm LTE) tăng 1000K = 8990.0K</v>
      </c>
      <c r="S25" s="175">
        <f>IFERROR(F25-[3]W10Q4FY26!F25,"OOS")</f>
        <v>0</v>
      </c>
      <c r="T25" s="147" t="str">
        <f t="shared" si="6"/>
        <v/>
      </c>
      <c r="U25" s="175" t="str">
        <f>IFERROR(G25-[3]W10Q4FY26!G25,"OOS")</f>
        <v>OOS</v>
      </c>
      <c r="V25" s="147" t="e">
        <f t="shared" si="7"/>
        <v>#VALUE!</v>
      </c>
    </row>
    <row r="26" spans="1:22" ht="16" customHeight="1" x14ac:dyDescent="0.2">
      <c r="A26" t="s">
        <v>157</v>
      </c>
      <c r="B26" s="39"/>
      <c r="C26" s="187">
        <v>11490000</v>
      </c>
      <c r="D26" s="187">
        <v>11190000</v>
      </c>
      <c r="E26" s="198">
        <v>10690000</v>
      </c>
      <c r="F26" s="179">
        <v>11190000</v>
      </c>
      <c r="G26" s="181" t="s">
        <v>31</v>
      </c>
      <c r="M26" s="149">
        <f>IFERROR(C26-[3]W10Q4FY26!C26,"OOS")</f>
        <v>2100000</v>
      </c>
      <c r="N26" s="147" t="str">
        <f t="shared" si="5"/>
        <v>AW S11 (42mm GPS) tăng 2100K = 11490.0K</v>
      </c>
      <c r="O26" s="175">
        <f>IFERROR(D26-[3]W10Q4FY26!D26,"OOS")</f>
        <v>2000000</v>
      </c>
      <c r="P26" s="147" t="str">
        <f t="shared" si="1"/>
        <v>AW S11 (42mm GPS) tăng 2000K = 11190.0K</v>
      </c>
      <c r="Q26" s="175">
        <f>IFERROR(E26-[3]W10Q4FY26!E26,"OOS")</f>
        <v>2000000</v>
      </c>
      <c r="R26" s="147" t="str">
        <f t="shared" si="2"/>
        <v>AW S11 (42mm GPS) tăng 2000K = 10690.0K</v>
      </c>
      <c r="S26" s="175">
        <f>IFERROR(F26-[3]W10Q4FY26!F26,"OOS")</f>
        <v>2200000</v>
      </c>
      <c r="T26" s="147" t="str">
        <f t="shared" si="6"/>
        <v>AW S11 (42mm GPS) tăng 2200K = 11190.0K</v>
      </c>
      <c r="U26" s="175" t="str">
        <f>IFERROR(G26-[3]W10Q4FY26!G26,"OOS")</f>
        <v>OOS</v>
      </c>
      <c r="V26" s="147" t="e">
        <f t="shared" si="7"/>
        <v>#VALUE!</v>
      </c>
    </row>
    <row r="27" spans="1:22" ht="16" customHeight="1" x14ac:dyDescent="0.2">
      <c r="A27" t="s">
        <v>158</v>
      </c>
      <c r="B27" s="39"/>
      <c r="C27" s="187">
        <v>14090000</v>
      </c>
      <c r="D27" s="187">
        <v>14090000</v>
      </c>
      <c r="E27" s="198">
        <v>13990000</v>
      </c>
      <c r="F27" s="178" t="s">
        <v>31</v>
      </c>
      <c r="G27" s="181" t="s">
        <v>31</v>
      </c>
      <c r="M27" s="149">
        <f>IFERROR(C27-[3]W10Q4FY26!C27,"OOS")</f>
        <v>1800000</v>
      </c>
      <c r="N27" s="147" t="str">
        <f t="shared" si="5"/>
        <v>AW S11 (42mm CEL) tăng 1800K = 14090.0K</v>
      </c>
      <c r="O27" s="175">
        <f>IFERROR(D27-[3]W10Q4FY26!D27,"OOS")</f>
        <v>2000000</v>
      </c>
      <c r="P27" s="147" t="str">
        <f t="shared" si="1"/>
        <v>AW S11 (42mm CEL) tăng 2000K = 14090.0K</v>
      </c>
      <c r="Q27" s="175">
        <f>IFERROR(E27-[3]W10Q4FY26!E27,"OOS")</f>
        <v>2000000</v>
      </c>
      <c r="R27" s="147" t="str">
        <f t="shared" si="2"/>
        <v>AW S11 (42mm CEL) tăng 2000K = 13990.0K</v>
      </c>
      <c r="S27" s="175" t="str">
        <f>IFERROR(F27-[3]W10Q4FY26!F27,"OOS")</f>
        <v>OOS</v>
      </c>
      <c r="T27" s="147" t="e">
        <f t="shared" si="6"/>
        <v>#VALUE!</v>
      </c>
      <c r="U27" s="175" t="str">
        <f>IFERROR(G27-[3]W10Q4FY26!G27,"OOS")</f>
        <v>OOS</v>
      </c>
      <c r="V27" s="147" t="e">
        <f t="shared" si="7"/>
        <v>#VALUE!</v>
      </c>
    </row>
    <row r="28" spans="1:22" ht="16" customHeight="1" x14ac:dyDescent="0.2">
      <c r="A28" t="s">
        <v>159</v>
      </c>
      <c r="B28" s="39"/>
      <c r="C28" s="187">
        <v>11990000</v>
      </c>
      <c r="D28" s="187">
        <v>11990000</v>
      </c>
      <c r="E28" s="198">
        <v>11490000</v>
      </c>
      <c r="F28" s="179">
        <v>11990000</v>
      </c>
      <c r="G28" s="181" t="s">
        <v>31</v>
      </c>
      <c r="M28" s="149">
        <f>IFERROR(C28-[3]W10Q4FY26!C28,"OOS")</f>
        <v>1800000</v>
      </c>
      <c r="N28" s="147" t="str">
        <f t="shared" si="5"/>
        <v>AW S11 (46mm GPS) tăng 1800K = 11990.0K</v>
      </c>
      <c r="O28" s="175">
        <f>IFERROR(D28-[3]W10Q4FY26!D28,"OOS")</f>
        <v>2000000</v>
      </c>
      <c r="P28" s="147" t="str">
        <f t="shared" si="1"/>
        <v>AW S11 (46mm GPS) tăng 2000K = 11990.0K</v>
      </c>
      <c r="Q28" s="175">
        <f>IFERROR(E28-[3]W10Q4FY26!E28,"OOS")</f>
        <v>1800000</v>
      </c>
      <c r="R28" s="147" t="str">
        <f t="shared" si="2"/>
        <v>AW S11 (46mm GPS) tăng 1800K = 11490.0K</v>
      </c>
      <c r="S28" s="175">
        <f>IFERROR(F28-[3]W10Q4FY26!F28,"OOS")</f>
        <v>2000000</v>
      </c>
      <c r="T28" s="147" t="str">
        <f t="shared" si="6"/>
        <v>AW S11 (46mm GPS) tăng 2000K = 11990.0K</v>
      </c>
      <c r="U28" s="175" t="str">
        <f>IFERROR(G28-[3]W10Q4FY26!G28,"OOS")</f>
        <v>OOS</v>
      </c>
      <c r="V28" s="147" t="e">
        <f t="shared" si="7"/>
        <v>#VALUE!</v>
      </c>
    </row>
    <row r="29" spans="1:22" ht="16" customHeight="1" x14ac:dyDescent="0.2">
      <c r="A29" t="s">
        <v>160</v>
      </c>
      <c r="B29" s="39"/>
      <c r="C29" s="187">
        <v>14990000</v>
      </c>
      <c r="D29" s="187">
        <v>14990000</v>
      </c>
      <c r="E29" s="186">
        <v>15390000</v>
      </c>
      <c r="F29" s="179">
        <v>14890000</v>
      </c>
      <c r="G29" s="181" t="s">
        <v>31</v>
      </c>
      <c r="M29" s="149">
        <f>IFERROR(C29-[3]W10Q4FY26!C29,"OOS")</f>
        <v>1800000</v>
      </c>
      <c r="N29" s="147" t="str">
        <f t="shared" si="5"/>
        <v>AW S11 (46mm CEL) tăng 1800K = 14990.0K</v>
      </c>
      <c r="O29" s="175">
        <f>IFERROR(D29-[3]W10Q4FY26!D29,"OOS")</f>
        <v>2100000</v>
      </c>
      <c r="P29" s="147" t="str">
        <f t="shared" si="1"/>
        <v>AW S11 (46mm CEL) tăng 2100K = 14990.0K</v>
      </c>
      <c r="Q29" s="175">
        <f>IFERROR(E29-[3]W10Q4FY26!E29,"OOS")</f>
        <v>0</v>
      </c>
      <c r="R29" s="147" t="str">
        <f t="shared" si="2"/>
        <v/>
      </c>
      <c r="S29" s="175">
        <f>IFERROR(F29-[3]W10Q4FY26!F29,"OOS")</f>
        <v>2000000</v>
      </c>
      <c r="T29" s="147" t="str">
        <f t="shared" si="6"/>
        <v>AW S11 (46mm CEL) tăng 2000K = 14890.0K</v>
      </c>
      <c r="U29" s="175" t="str">
        <f>IFERROR(G29-[3]W10Q4FY26!G29,"OOS")</f>
        <v>OOS</v>
      </c>
      <c r="V29" s="147" t="e">
        <f t="shared" si="7"/>
        <v>#VALUE!</v>
      </c>
    </row>
    <row r="30" spans="1:22" ht="16" customHeight="1" x14ac:dyDescent="0.2">
      <c r="A30" t="s">
        <v>161</v>
      </c>
      <c r="B30" s="39"/>
      <c r="C30" s="187">
        <v>23490000</v>
      </c>
      <c r="D30" s="187">
        <v>22990000</v>
      </c>
      <c r="E30" s="198">
        <v>22490000</v>
      </c>
      <c r="F30" s="179">
        <v>22990000</v>
      </c>
      <c r="G30" s="181" t="s">
        <v>31</v>
      </c>
      <c r="M30" s="149" t="str">
        <f>IFERROR(C30-[3]W10Q4FY26!C30,"OOS")</f>
        <v>OOS</v>
      </c>
      <c r="N30" s="147" t="e">
        <f t="shared" si="5"/>
        <v>#VALUE!</v>
      </c>
      <c r="O30" s="175">
        <f>IFERROR(D30-[3]W10Q4FY26!D30,"OOS")</f>
        <v>4100000</v>
      </c>
      <c r="P30" s="147" t="str">
        <f t="shared" si="1"/>
        <v>AW Ultra 3 (49mm) tăng 4100K = 22990.0K</v>
      </c>
      <c r="Q30" s="175">
        <f>IFERROR(E30-[3]W10Q4FY26!E30,"OOS")</f>
        <v>4500000</v>
      </c>
      <c r="R30" s="147" t="str">
        <f t="shared" si="2"/>
        <v>AW Ultra 3 (49mm) tăng 4500K = 22490.0K</v>
      </c>
      <c r="S30" s="175">
        <f>IFERROR(F30-[3]W10Q4FY26!F30,"OOS")</f>
        <v>4000000</v>
      </c>
      <c r="T30" s="147" t="str">
        <f t="shared" si="6"/>
        <v>AW Ultra 3 (49mm) tăng 4000K = 22990.0K</v>
      </c>
      <c r="U30" s="175" t="str">
        <f>IFERROR(G30-[3]W10Q4FY26!G30,"OOS")</f>
        <v>OOS</v>
      </c>
      <c r="V30" s="147" t="e">
        <f t="shared" si="7"/>
        <v>#VALUE!</v>
      </c>
    </row>
    <row r="31" spans="1:22" ht="16" customHeight="1" x14ac:dyDescent="0.2">
      <c r="A31" t="s">
        <v>120</v>
      </c>
      <c r="B31" s="39"/>
      <c r="C31" s="182" t="s">
        <v>31</v>
      </c>
      <c r="D31" s="182">
        <v>5390000</v>
      </c>
      <c r="E31" s="176" t="s">
        <v>31</v>
      </c>
      <c r="F31" s="178" t="s">
        <v>31</v>
      </c>
      <c r="G31" s="174" t="s">
        <v>31</v>
      </c>
      <c r="M31" s="149" t="str">
        <f>IFERROR(C31-[3]W10Q4FY26!C31,"OOS")</f>
        <v>OOS</v>
      </c>
      <c r="N31" s="147" t="e">
        <f t="shared" si="5"/>
        <v>#VALUE!</v>
      </c>
      <c r="O31" s="175">
        <f>IFERROR(D31-[3]W10Q4FY26!D31,"OOS")</f>
        <v>0</v>
      </c>
      <c r="P31" s="147" t="str">
        <f t="shared" si="1"/>
        <v/>
      </c>
      <c r="Q31" s="175" t="str">
        <f>IFERROR(E31-[3]W10Q4FY26!E31,"OOS")</f>
        <v>OOS</v>
      </c>
      <c r="R31" s="147" t="e">
        <f t="shared" si="2"/>
        <v>#VALUE!</v>
      </c>
      <c r="S31" s="175" t="str">
        <f>IFERROR(F31-[3]W10Q4FY26!F31,"OOS")</f>
        <v>OOS</v>
      </c>
      <c r="T31" s="147" t="e">
        <f t="shared" si="6"/>
        <v>#VALUE!</v>
      </c>
      <c r="U31" s="175" t="str">
        <f>IFERROR(G31-[3]W10Q4FY26!G31,"OOS")</f>
        <v>OOS</v>
      </c>
      <c r="V31" s="147" t="e">
        <f t="shared" si="7"/>
        <v>#VALUE!</v>
      </c>
    </row>
    <row r="32" spans="1:22" ht="15" customHeight="1" x14ac:dyDescent="0.2">
      <c r="A32" t="s">
        <v>162</v>
      </c>
      <c r="B32" s="39"/>
      <c r="C32" s="187">
        <v>4690000</v>
      </c>
      <c r="D32" s="182">
        <v>4590000</v>
      </c>
      <c r="E32" s="188">
        <v>4490000</v>
      </c>
      <c r="F32" s="179">
        <v>4590000</v>
      </c>
      <c r="G32" s="174">
        <v>4390000</v>
      </c>
      <c r="M32" s="149">
        <f>IFERROR(C32-[3]W10Q4FY26!C32,"OOS")</f>
        <v>300000</v>
      </c>
      <c r="N32" s="147" t="str">
        <f t="shared" si="5"/>
        <v>AirPods 4 ANC tăng 300K = 4690.0K</v>
      </c>
      <c r="O32" s="175">
        <f>IFERROR(D32-[3]W10Q4FY26!D32,"OOS")</f>
        <v>0</v>
      </c>
      <c r="P32" s="147" t="str">
        <f t="shared" si="1"/>
        <v/>
      </c>
      <c r="Q32" s="175">
        <f>IFERROR(E32-[3]W10Q4FY26!E32,"OOS")</f>
        <v>300000</v>
      </c>
      <c r="R32" s="147" t="str">
        <f t="shared" si="2"/>
        <v>AirPods 4 ANC tăng 300K = 4490.0K</v>
      </c>
      <c r="S32" s="175">
        <f>IFERROR(F32-[3]W10Q4FY26!F32,"OOS")</f>
        <v>300000</v>
      </c>
      <c r="T32" s="147" t="str">
        <f t="shared" si="6"/>
        <v>AirPods 4 ANC tăng 300K = 4590.0K</v>
      </c>
      <c r="U32" s="175">
        <f>IFERROR(G32-[3]W10Q4FY26!G32,"OOS")</f>
        <v>0</v>
      </c>
      <c r="V32" s="147" t="str">
        <f t="shared" si="7"/>
        <v/>
      </c>
    </row>
    <row r="33" spans="1:22" ht="15" customHeight="1" x14ac:dyDescent="0.2">
      <c r="A33" t="s">
        <v>163</v>
      </c>
      <c r="B33" s="39"/>
      <c r="C33" s="187">
        <v>3490000</v>
      </c>
      <c r="D33" s="182">
        <v>3490000</v>
      </c>
      <c r="E33" s="188">
        <v>3490000</v>
      </c>
      <c r="F33" s="179">
        <v>3490000</v>
      </c>
      <c r="G33" s="181">
        <v>3290000</v>
      </c>
      <c r="M33" s="149">
        <f>IFERROR(C33-[3]W10Q4FY26!C33,"OOS")</f>
        <v>500000</v>
      </c>
      <c r="N33" s="147" t="str">
        <f t="shared" si="5"/>
        <v>AirPods 4 with charging case tăng 500K = 3490.0K</v>
      </c>
      <c r="O33" s="175">
        <f>IFERROR(D33-[3]W10Q4FY26!D33,"OOS")</f>
        <v>0</v>
      </c>
      <c r="P33" s="147" t="str">
        <f t="shared" si="1"/>
        <v/>
      </c>
      <c r="Q33" s="175">
        <f>IFERROR(E33-[3]W10Q4FY26!E33,"OOS")</f>
        <v>600000</v>
      </c>
      <c r="R33" s="147" t="str">
        <f t="shared" si="2"/>
        <v>AirPods 4 with charging case tăng 600K = 3490.0K</v>
      </c>
      <c r="S33" s="175">
        <f>IFERROR(F33-[3]W10Q4FY26!F33,"OOS")</f>
        <v>400000</v>
      </c>
      <c r="T33" s="147" t="str">
        <f t="shared" si="6"/>
        <v>AirPods 4 with charging case tăng 400K = 3490.0K</v>
      </c>
      <c r="U33" s="175">
        <f>IFERROR(G33-[3]W10Q4FY26!G33,"OOS")</f>
        <v>300000</v>
      </c>
      <c r="V33" s="147" t="str">
        <f t="shared" si="7"/>
        <v>AirPods 4 with charging case tăng 300K = 3290.0K</v>
      </c>
    </row>
    <row r="34" spans="1:22" ht="15" customHeight="1" x14ac:dyDescent="0.2">
      <c r="A34" t="s">
        <v>164</v>
      </c>
      <c r="B34" s="39"/>
      <c r="C34" s="187">
        <v>6590000</v>
      </c>
      <c r="D34" s="182">
        <v>6590000</v>
      </c>
      <c r="E34" s="180">
        <v>6190000</v>
      </c>
      <c r="F34" s="179">
        <v>6590000</v>
      </c>
      <c r="G34" s="181">
        <v>6090000</v>
      </c>
      <c r="M34" s="149">
        <f>IFERROR(C34-[3]W10Q4FY26!C34,"OOS")</f>
        <v>400000</v>
      </c>
      <c r="N34" s="147" t="str">
        <f t="shared" si="5"/>
        <v>AirPods Pro 3 tăng 400K = 6590.0K</v>
      </c>
      <c r="O34" s="175">
        <f>IFERROR(D34-[3]W10Q4FY26!D34,"OOS")</f>
        <v>0</v>
      </c>
      <c r="P34" s="147" t="str">
        <f t="shared" si="1"/>
        <v/>
      </c>
      <c r="Q34" s="175">
        <f>IFERROR(E34-[3]W10Q4FY26!E34,"OOS")</f>
        <v>300000</v>
      </c>
      <c r="R34" s="147" t="str">
        <f t="shared" si="2"/>
        <v>AirPods Pro 3 tăng 300K = 6190.0K</v>
      </c>
      <c r="S34" s="175">
        <f>IFERROR(F34-[3]W10Q4FY26!F34,"OOS")</f>
        <v>400000</v>
      </c>
      <c r="T34" s="147" t="str">
        <f t="shared" si="6"/>
        <v>AirPods Pro 3 tăng 400K = 6590.0K</v>
      </c>
      <c r="U34" s="175">
        <f>IFERROR(G34-[3]W10Q4FY26!G34,"OOS")</f>
        <v>100000</v>
      </c>
      <c r="V34" s="147" t="str">
        <f t="shared" si="7"/>
        <v>AirPods Pro 3 tăng 100K = 6090.0K</v>
      </c>
    </row>
    <row r="35" spans="1:22" ht="15" customHeight="1" x14ac:dyDescent="0.2">
      <c r="A35" t="s">
        <v>259</v>
      </c>
      <c r="B35" s="39"/>
      <c r="C35" s="187">
        <v>35190000</v>
      </c>
      <c r="D35" s="182">
        <v>34990000</v>
      </c>
      <c r="E35" s="174" t="s">
        <v>31</v>
      </c>
      <c r="F35" s="174">
        <v>34990000</v>
      </c>
      <c r="G35" s="174">
        <v>34990000</v>
      </c>
      <c r="M35" s="149">
        <f>IFERROR(C35-[3]W10Q4FY26!C35,"OOS")</f>
        <v>-300000</v>
      </c>
      <c r="N35" s="147" t="str">
        <f t="shared" si="5"/>
        <v>MacBook Air 13" M5 16/512GB giảm 300K = 35190.0K</v>
      </c>
      <c r="O35" s="175">
        <f>IFERROR(D35-[3]W10Q4FY26!D35,"OOS")</f>
        <v>0</v>
      </c>
      <c r="P35" s="147" t="str">
        <f t="shared" si="1"/>
        <v/>
      </c>
      <c r="Q35" s="175" t="str">
        <f>IFERROR(E35-[3]W10Q4FY26!E35,"OOS")</f>
        <v>OOS</v>
      </c>
      <c r="R35" s="147" t="e">
        <f t="shared" si="2"/>
        <v>#VALUE!</v>
      </c>
      <c r="S35" s="175">
        <f>IFERROR(F35-[3]W10Q4FY26!F35,"OOS")</f>
        <v>0</v>
      </c>
      <c r="T35" s="147" t="str">
        <f t="shared" si="6"/>
        <v/>
      </c>
      <c r="U35" s="175">
        <f>IFERROR(G35-[3]W10Q4FY26!G35,"OOS")</f>
        <v>0</v>
      </c>
      <c r="V35" s="147" t="str">
        <f t="shared" si="7"/>
        <v/>
      </c>
    </row>
    <row r="36" spans="1:22" ht="16" customHeight="1" x14ac:dyDescent="0.2">
      <c r="A36" t="s">
        <v>260</v>
      </c>
      <c r="B36" s="39"/>
      <c r="C36" s="182">
        <v>18990000</v>
      </c>
      <c r="D36" s="182">
        <v>18790000</v>
      </c>
      <c r="E36" s="174" t="s">
        <v>31</v>
      </c>
      <c r="F36" s="174">
        <v>18290000</v>
      </c>
      <c r="G36" s="174">
        <v>18350000</v>
      </c>
      <c r="M36" s="149">
        <f>IFERROR(C36-[3]W10Q4FY26!C36,"OOS")</f>
        <v>0</v>
      </c>
      <c r="N36" s="147" t="str">
        <f t="shared" si="5"/>
        <v/>
      </c>
      <c r="O36" s="175">
        <f>IFERROR(D36-[3]W10Q4FY26!D36,"OOS")</f>
        <v>0</v>
      </c>
      <c r="P36" s="147" t="str">
        <f t="shared" si="1"/>
        <v/>
      </c>
      <c r="Q36" s="175" t="str">
        <f>IFERROR(E36-[3]W10Q4FY26!E36,"OOS")</f>
        <v>OOS</v>
      </c>
      <c r="R36" s="147" t="e">
        <f t="shared" si="2"/>
        <v>#VALUE!</v>
      </c>
      <c r="S36" s="175">
        <f>IFERROR(F36-[3]W10Q4FY26!F36,"OOS")</f>
        <v>0</v>
      </c>
      <c r="T36" s="147" t="str">
        <f t="shared" si="6"/>
        <v/>
      </c>
      <c r="U36" s="175">
        <f>IFERROR(G36-[3]W10Q4FY26!G36,"OOS")</f>
        <v>0</v>
      </c>
      <c r="V36" s="147" t="str">
        <f t="shared" si="7"/>
        <v/>
      </c>
    </row>
    <row r="37" spans="1:22" ht="16" customHeight="1" x14ac:dyDescent="0.2">
      <c r="A37" t="s">
        <v>166</v>
      </c>
      <c r="B37" s="39"/>
      <c r="C37" s="182" t="s">
        <v>31</v>
      </c>
      <c r="D37" s="182" t="s">
        <v>31</v>
      </c>
      <c r="E37" s="174" t="s">
        <v>31</v>
      </c>
      <c r="F37" s="178" t="s">
        <v>31</v>
      </c>
      <c r="G37" s="174" t="s">
        <v>31</v>
      </c>
      <c r="M37" s="149" t="str">
        <f>IFERROR(C37-[3]W10Q4FY26!C37,"OOS")</f>
        <v>OOS</v>
      </c>
      <c r="N37" s="147" t="e">
        <f t="shared" si="5"/>
        <v>#VALUE!</v>
      </c>
      <c r="O37" s="175" t="str">
        <f>IFERROR(D37-[3]W10Q4FY26!D37,"OOS")</f>
        <v>OOS</v>
      </c>
      <c r="P37" s="147" t="e">
        <f t="shared" si="1"/>
        <v>#VALUE!</v>
      </c>
      <c r="Q37" s="175" t="str">
        <f>IFERROR(E37-[3]W10Q4FY26!E37,"OOS")</f>
        <v>OOS</v>
      </c>
      <c r="R37" s="147" t="e">
        <f t="shared" si="2"/>
        <v>#VALUE!</v>
      </c>
      <c r="S37" s="175" t="str">
        <f>IFERROR(F37-[3]W10Q4FY26!F37,"OOS")</f>
        <v>OOS</v>
      </c>
      <c r="T37" s="147" t="e">
        <f t="shared" si="6"/>
        <v>#VALUE!</v>
      </c>
      <c r="U37" s="175" t="str">
        <f>IFERROR(G37-[3]W10Q4FY26!G37,"OOS")</f>
        <v>OOS</v>
      </c>
      <c r="V37" s="147" t="e">
        <f t="shared" si="7"/>
        <v>#VALUE!</v>
      </c>
    </row>
    <row r="38" spans="1:22" ht="16" customHeight="1" x14ac:dyDescent="0.2">
      <c r="A38" t="s">
        <v>267</v>
      </c>
      <c r="B38" s="39"/>
      <c r="C38" s="182">
        <v>41290000</v>
      </c>
      <c r="D38" s="182">
        <v>40990000</v>
      </c>
      <c r="E38" s="174" t="s">
        <v>31</v>
      </c>
      <c r="F38" s="178">
        <v>41290000</v>
      </c>
      <c r="G38" s="174">
        <v>40990000</v>
      </c>
      <c r="M38" s="149">
        <f>IFERROR(C38-[3]W10Q4FY26!C38,"OOS")</f>
        <v>0</v>
      </c>
      <c r="N38" s="147" t="str">
        <f t="shared" si="5"/>
        <v/>
      </c>
      <c r="O38" s="175">
        <f>IFERROR(D38-[3]W10Q4FY26!D38,"OOS")</f>
        <v>0</v>
      </c>
      <c r="P38" s="147" t="str">
        <f t="shared" si="1"/>
        <v/>
      </c>
      <c r="Q38" s="175" t="str">
        <f>IFERROR(E38-[3]W10Q4FY26!E38,"OOS")</f>
        <v>OOS</v>
      </c>
      <c r="R38" s="147" t="e">
        <f t="shared" si="2"/>
        <v>#VALUE!</v>
      </c>
      <c r="S38" s="175">
        <f>IFERROR(F38-[3]W10Q4FY26!F38,"OOS")</f>
        <v>0</v>
      </c>
      <c r="T38" s="147" t="str">
        <f t="shared" si="6"/>
        <v/>
      </c>
      <c r="U38" s="175">
        <f>IFERROR(G38-[3]W10Q4FY26!G38,"OOS")</f>
        <v>0</v>
      </c>
      <c r="V38" s="147" t="str">
        <f t="shared" si="7"/>
        <v/>
      </c>
    </row>
    <row r="39" spans="1:22" ht="16" customHeight="1" x14ac:dyDescent="0.2">
      <c r="A39" t="s">
        <v>169</v>
      </c>
      <c r="B39" s="39"/>
      <c r="C39" s="182" t="s">
        <v>31</v>
      </c>
      <c r="D39" s="182">
        <v>52990000</v>
      </c>
      <c r="E39" s="174" t="s">
        <v>31</v>
      </c>
      <c r="F39" s="178" t="s">
        <v>31</v>
      </c>
      <c r="G39" s="181" t="s">
        <v>31</v>
      </c>
      <c r="M39" s="149" t="str">
        <f>IFERROR(C39-[3]W10Q4FY26!C39,"OOS")</f>
        <v>OOS</v>
      </c>
      <c r="N39" s="147" t="e">
        <f t="shared" si="5"/>
        <v>#VALUE!</v>
      </c>
      <c r="O39" s="175">
        <f>IFERROR(D39-[3]W10Q4FY26!D39,"OOS")</f>
        <v>0</v>
      </c>
      <c r="P39" s="147" t="str">
        <f t="shared" si="1"/>
        <v/>
      </c>
      <c r="Q39" s="175" t="str">
        <f>IFERROR(E39-[3]W10Q4FY26!E39,"OOS")</f>
        <v>OOS</v>
      </c>
      <c r="R39" s="147" t="e">
        <f t="shared" si="2"/>
        <v>#VALUE!</v>
      </c>
      <c r="S39" s="175" t="str">
        <f>IFERROR(F39-[3]W10Q4FY26!F39,"OOS")</f>
        <v>OOS</v>
      </c>
      <c r="T39" s="147" t="e">
        <f t="shared" si="6"/>
        <v>#VALUE!</v>
      </c>
      <c r="U39" s="175" t="str">
        <f>IFERROR(G39-[3]W10Q4FY26!G39,"OOS")</f>
        <v>OOS</v>
      </c>
      <c r="V39" s="147" t="e">
        <f t="shared" si="7"/>
        <v>#VALUE!</v>
      </c>
    </row>
    <row r="40" spans="1:22" ht="16" customHeight="1" x14ac:dyDescent="0.2">
      <c r="A40" t="s">
        <v>265</v>
      </c>
      <c r="B40" s="39"/>
      <c r="C40" s="182" t="s">
        <v>31</v>
      </c>
      <c r="D40" s="182">
        <v>79990000</v>
      </c>
      <c r="E40" s="174" t="s">
        <v>31</v>
      </c>
      <c r="F40" s="178">
        <v>80990000</v>
      </c>
      <c r="G40" s="174" t="s">
        <v>31</v>
      </c>
      <c r="M40" s="149" t="str">
        <f>IFERROR(C40-[3]W10Q4FY26!C40,"OOS")</f>
        <v>OOS</v>
      </c>
      <c r="N40" s="147" t="e">
        <f t="shared" si="5"/>
        <v>#VALUE!</v>
      </c>
      <c r="O40" s="175">
        <f>IFERROR(D40-[3]W10Q4FY26!D40,"OOS")</f>
        <v>0</v>
      </c>
      <c r="P40" s="147" t="str">
        <f t="shared" si="1"/>
        <v/>
      </c>
      <c r="Q40" s="175" t="str">
        <f>IFERROR(E40-[3]W10Q4FY26!E40,"OOS")</f>
        <v>OOS</v>
      </c>
      <c r="R40" s="147" t="e">
        <f t="shared" si="2"/>
        <v>#VALUE!</v>
      </c>
      <c r="S40" s="175">
        <f>IFERROR(F40-[3]W10Q4FY26!F40,"OOS")</f>
        <v>0</v>
      </c>
      <c r="T40" s="147" t="str">
        <f t="shared" si="6"/>
        <v/>
      </c>
      <c r="U40" s="175" t="str">
        <f>IFERROR(G40-[3]W10Q4FY26!G40,"OOS")</f>
        <v>OOS</v>
      </c>
      <c r="V40" s="147" t="e">
        <f t="shared" si="7"/>
        <v>#VALUE!</v>
      </c>
    </row>
    <row r="41" spans="1:22" ht="16" customHeight="1" x14ac:dyDescent="0.2">
      <c r="C41" s="125"/>
      <c r="D41" s="125"/>
      <c r="V41" s="147" t="str">
        <f t="shared" si="7"/>
        <v/>
      </c>
    </row>
    <row r="42" spans="1:22" ht="16" customHeight="1" x14ac:dyDescent="0.2">
      <c r="C42" s="125"/>
      <c r="D42" s="125"/>
    </row>
    <row r="43" spans="1:22" ht="16" customHeight="1" x14ac:dyDescent="0.2">
      <c r="C43" s="125"/>
      <c r="D43" s="125"/>
    </row>
    <row r="44" spans="1:22" ht="16" customHeight="1" x14ac:dyDescent="0.2">
      <c r="C44" s="125"/>
      <c r="D44" s="125"/>
    </row>
    <row r="45" spans="1:22" ht="16" customHeight="1" x14ac:dyDescent="0.2">
      <c r="C45" s="125"/>
      <c r="D45" s="125"/>
    </row>
    <row r="46" spans="1:22" ht="16" customHeight="1" x14ac:dyDescent="0.2">
      <c r="C46" s="125"/>
      <c r="D46" s="125"/>
    </row>
    <row r="47" spans="1:22" ht="16" customHeight="1" x14ac:dyDescent="0.2">
      <c r="C47" s="125"/>
      <c r="D47" s="125"/>
    </row>
    <row r="48" spans="1:22" ht="16" customHeight="1" x14ac:dyDescent="0.2">
      <c r="C48" s="125"/>
      <c r="D48" s="125"/>
    </row>
    <row r="49" spans="3:4" ht="16" customHeight="1" x14ac:dyDescent="0.2">
      <c r="C49" s="125"/>
      <c r="D49" s="125"/>
    </row>
    <row r="50" spans="3:4" ht="16" customHeight="1" x14ac:dyDescent="0.2">
      <c r="C50" s="125"/>
      <c r="D50" s="125"/>
    </row>
    <row r="51" spans="3:4" ht="16" customHeight="1" x14ac:dyDescent="0.2">
      <c r="C51" s="125"/>
      <c r="D51" s="125"/>
    </row>
    <row r="52" spans="3:4" ht="16" customHeight="1" x14ac:dyDescent="0.2">
      <c r="C52" s="125"/>
      <c r="D52" s="125"/>
    </row>
    <row r="53" spans="3:4" ht="16" customHeight="1" x14ac:dyDescent="0.2">
      <c r="C53" s="125"/>
      <c r="D53" s="125"/>
    </row>
    <row r="54" spans="3:4" ht="16" customHeight="1" x14ac:dyDescent="0.2">
      <c r="C54" s="125"/>
      <c r="D54" s="125"/>
    </row>
    <row r="55" spans="3:4" ht="16" customHeight="1" x14ac:dyDescent="0.2">
      <c r="C55" s="125"/>
      <c r="D55" s="125"/>
    </row>
    <row r="56" spans="3:4" ht="16" customHeight="1" x14ac:dyDescent="0.2">
      <c r="C56" s="125"/>
      <c r="D56" s="125"/>
    </row>
    <row r="57" spans="3:4" ht="16" customHeight="1" x14ac:dyDescent="0.2">
      <c r="C57" s="125"/>
      <c r="D57" s="125"/>
    </row>
    <row r="58" spans="3:4" ht="16" customHeight="1" x14ac:dyDescent="0.2">
      <c r="C58" s="125"/>
      <c r="D58" s="125"/>
    </row>
    <row r="59" spans="3:4" ht="16" customHeight="1" x14ac:dyDescent="0.2">
      <c r="C59" s="125"/>
      <c r="D59" s="125"/>
    </row>
    <row r="60" spans="3:4" ht="16" customHeight="1" x14ac:dyDescent="0.2">
      <c r="C60" s="125"/>
      <c r="D60" s="125"/>
    </row>
    <row r="61" spans="3:4" ht="16" customHeight="1" x14ac:dyDescent="0.2">
      <c r="C61" s="125"/>
      <c r="D61" s="125"/>
    </row>
    <row r="62" spans="3:4" ht="16" customHeight="1" x14ac:dyDescent="0.2">
      <c r="C62" s="125"/>
      <c r="D62" s="125"/>
    </row>
    <row r="63" spans="3:4" ht="16" customHeight="1" x14ac:dyDescent="0.2">
      <c r="C63" s="125"/>
      <c r="D63" s="125"/>
    </row>
    <row r="64" spans="3:4" ht="16" customHeight="1" x14ac:dyDescent="0.2">
      <c r="C64" s="125"/>
      <c r="D64" s="125"/>
    </row>
    <row r="65" spans="3:4" ht="16" customHeight="1" x14ac:dyDescent="0.2">
      <c r="C65" s="125"/>
      <c r="D65" s="125"/>
    </row>
    <row r="66" spans="3:4" ht="16" customHeight="1" x14ac:dyDescent="0.2">
      <c r="C66" s="125"/>
      <c r="D66" s="125"/>
    </row>
    <row r="67" spans="3:4" ht="16" customHeight="1" x14ac:dyDescent="0.2">
      <c r="C67" s="125"/>
      <c r="D67" s="125"/>
    </row>
    <row r="68" spans="3:4" ht="16" customHeight="1" x14ac:dyDescent="0.2">
      <c r="C68" s="125"/>
      <c r="D68" s="125"/>
    </row>
    <row r="69" spans="3:4" ht="16" customHeight="1" x14ac:dyDescent="0.2">
      <c r="C69" s="125"/>
      <c r="D69" s="125"/>
    </row>
    <row r="70" spans="3:4" ht="16" customHeight="1" x14ac:dyDescent="0.2">
      <c r="C70" s="125"/>
      <c r="D70" s="125"/>
    </row>
    <row r="71" spans="3:4" ht="16" customHeight="1" x14ac:dyDescent="0.2">
      <c r="C71" s="125"/>
      <c r="D71" s="125"/>
    </row>
    <row r="72" spans="3:4" ht="16" customHeight="1" x14ac:dyDescent="0.2">
      <c r="C72" s="125"/>
      <c r="D72" s="125"/>
    </row>
    <row r="73" spans="3:4" ht="16" customHeight="1" x14ac:dyDescent="0.2">
      <c r="C73" s="125"/>
      <c r="D73" s="125"/>
    </row>
    <row r="74" spans="3:4" ht="16" customHeight="1" x14ac:dyDescent="0.2">
      <c r="C74" s="125"/>
      <c r="D74" s="125"/>
    </row>
    <row r="75" spans="3:4" ht="16" customHeight="1" x14ac:dyDescent="0.2">
      <c r="C75" s="125"/>
      <c r="D75" s="125"/>
    </row>
    <row r="76" spans="3:4" ht="16" customHeight="1" x14ac:dyDescent="0.2">
      <c r="C76" s="125"/>
      <c r="D76" s="125"/>
    </row>
    <row r="77" spans="3:4" ht="16" customHeight="1" x14ac:dyDescent="0.2">
      <c r="C77" s="125"/>
      <c r="D77" s="125"/>
    </row>
    <row r="78" spans="3:4" ht="16" customHeight="1" x14ac:dyDescent="0.2">
      <c r="C78" s="125"/>
      <c r="D78" s="125"/>
    </row>
    <row r="79" spans="3:4" ht="16" customHeight="1" x14ac:dyDescent="0.2">
      <c r="C79" s="125"/>
      <c r="D79" s="125"/>
    </row>
    <row r="80" spans="3:4" ht="16" customHeight="1" x14ac:dyDescent="0.2">
      <c r="C80" s="125"/>
      <c r="D80" s="125"/>
    </row>
    <row r="81" spans="3:4" ht="16" customHeight="1" x14ac:dyDescent="0.2">
      <c r="C81" s="125"/>
      <c r="D81" s="125"/>
    </row>
    <row r="82" spans="3:4" ht="16" customHeight="1" x14ac:dyDescent="0.2">
      <c r="C82" s="125"/>
      <c r="D82" s="125"/>
    </row>
    <row r="83" spans="3:4" ht="16" customHeight="1" x14ac:dyDescent="0.2">
      <c r="C83" s="125"/>
      <c r="D83" s="125"/>
    </row>
    <row r="84" spans="3:4" ht="16" customHeight="1" x14ac:dyDescent="0.2">
      <c r="C84" s="125"/>
      <c r="D84" s="125"/>
    </row>
    <row r="85" spans="3:4" ht="16" customHeight="1" x14ac:dyDescent="0.2">
      <c r="C85" s="125"/>
      <c r="D85" s="125"/>
    </row>
    <row r="86" spans="3:4" ht="16" customHeight="1" x14ac:dyDescent="0.2">
      <c r="C86" s="125"/>
      <c r="D86" s="125"/>
    </row>
    <row r="87" spans="3:4" ht="16" customHeight="1" x14ac:dyDescent="0.2">
      <c r="C87" s="125"/>
      <c r="D87" s="125"/>
    </row>
    <row r="88" spans="3:4" ht="16" customHeight="1" x14ac:dyDescent="0.2">
      <c r="C88" s="125"/>
      <c r="D88" s="125"/>
    </row>
    <row r="89" spans="3:4" ht="16" customHeight="1" x14ac:dyDescent="0.2">
      <c r="C89" s="125"/>
      <c r="D89" s="125"/>
    </row>
    <row r="90" spans="3:4" ht="16" customHeight="1" x14ac:dyDescent="0.2">
      <c r="C90" s="125"/>
      <c r="D90" s="125"/>
    </row>
    <row r="91" spans="3:4" ht="16" customHeight="1" x14ac:dyDescent="0.2">
      <c r="C91" s="125"/>
      <c r="D91" s="125"/>
    </row>
    <row r="92" spans="3:4" ht="16" customHeight="1" x14ac:dyDescent="0.2">
      <c r="C92" s="125"/>
      <c r="D92" s="125"/>
    </row>
    <row r="93" spans="3:4" ht="16" customHeight="1" x14ac:dyDescent="0.2">
      <c r="C93" s="125"/>
      <c r="D93" s="125"/>
    </row>
    <row r="94" spans="3:4" ht="16" customHeight="1" x14ac:dyDescent="0.2">
      <c r="C94" s="125"/>
      <c r="D94" s="125"/>
    </row>
    <row r="95" spans="3:4" ht="16" customHeight="1" x14ac:dyDescent="0.2">
      <c r="C95" s="125"/>
      <c r="D95" s="125"/>
    </row>
    <row r="96" spans="3:4" ht="16" customHeight="1" x14ac:dyDescent="0.2">
      <c r="C96" s="125"/>
      <c r="D96" s="125"/>
    </row>
    <row r="97" spans="3:4" ht="16" customHeight="1" x14ac:dyDescent="0.2">
      <c r="C97" s="125"/>
      <c r="D97" s="125"/>
    </row>
    <row r="98" spans="3:4" ht="16" customHeight="1" x14ac:dyDescent="0.2">
      <c r="C98" s="125"/>
      <c r="D98" s="125"/>
    </row>
    <row r="99" spans="3:4" ht="16" customHeight="1" x14ac:dyDescent="0.2">
      <c r="C99" s="125"/>
      <c r="D99" s="125"/>
    </row>
    <row r="100" spans="3:4" ht="16" customHeight="1" x14ac:dyDescent="0.2">
      <c r="C100" s="125"/>
      <c r="D100" s="125"/>
    </row>
    <row r="101" spans="3:4" ht="16" customHeight="1" x14ac:dyDescent="0.2">
      <c r="C101" s="125"/>
      <c r="D101" s="125"/>
    </row>
    <row r="102" spans="3:4" ht="16" customHeight="1" x14ac:dyDescent="0.2">
      <c r="C102" s="125"/>
      <c r="D102" s="125"/>
    </row>
    <row r="103" spans="3:4" ht="16" customHeight="1" x14ac:dyDescent="0.2">
      <c r="C103" s="125"/>
      <c r="D103" s="125"/>
    </row>
    <row r="104" spans="3:4" ht="16" customHeight="1" x14ac:dyDescent="0.2">
      <c r="C104" s="125"/>
      <c r="D104" s="125"/>
    </row>
    <row r="105" spans="3:4" ht="16" customHeight="1" x14ac:dyDescent="0.2">
      <c r="C105" s="125"/>
      <c r="D105" s="125"/>
    </row>
    <row r="106" spans="3:4" ht="16" customHeight="1" x14ac:dyDescent="0.2">
      <c r="C106" s="125"/>
      <c r="D106" s="125"/>
    </row>
    <row r="107" spans="3:4" ht="16" customHeight="1" x14ac:dyDescent="0.2">
      <c r="C107" s="125"/>
      <c r="D107" s="125"/>
    </row>
    <row r="108" spans="3:4" ht="16" customHeight="1" x14ac:dyDescent="0.2">
      <c r="C108" s="125"/>
      <c r="D108" s="125"/>
    </row>
    <row r="109" spans="3:4" ht="16" customHeight="1" x14ac:dyDescent="0.2">
      <c r="C109" s="125"/>
      <c r="D109" s="125"/>
    </row>
    <row r="110" spans="3:4" ht="16" customHeight="1" x14ac:dyDescent="0.2">
      <c r="C110" s="125"/>
      <c r="D110" s="125"/>
    </row>
    <row r="111" spans="3:4" ht="16" customHeight="1" x14ac:dyDescent="0.2">
      <c r="C111" s="125"/>
      <c r="D111" s="125"/>
    </row>
    <row r="112" spans="3:4" ht="16" customHeight="1" x14ac:dyDescent="0.2">
      <c r="C112" s="125"/>
      <c r="D112" s="125"/>
    </row>
    <row r="113" spans="3:4" ht="16" customHeight="1" x14ac:dyDescent="0.2">
      <c r="C113" s="125"/>
      <c r="D113" s="125"/>
    </row>
    <row r="114" spans="3:4" ht="16" customHeight="1" x14ac:dyDescent="0.2">
      <c r="C114" s="125"/>
      <c r="D114" s="125"/>
    </row>
    <row r="115" spans="3:4" ht="16" customHeight="1" x14ac:dyDescent="0.2">
      <c r="C115" s="125"/>
      <c r="D115" s="125"/>
    </row>
    <row r="116" spans="3:4" ht="16" customHeight="1" x14ac:dyDescent="0.2">
      <c r="C116" s="125"/>
      <c r="D116" s="125"/>
    </row>
    <row r="117" spans="3:4" ht="16" customHeight="1" x14ac:dyDescent="0.2">
      <c r="C117" s="125"/>
      <c r="D117" s="125"/>
    </row>
    <row r="118" spans="3:4" ht="16" customHeight="1" x14ac:dyDescent="0.2">
      <c r="C118" s="125"/>
      <c r="D118" s="125"/>
    </row>
    <row r="119" spans="3:4" ht="16" customHeight="1" x14ac:dyDescent="0.2">
      <c r="C119" s="125"/>
      <c r="D119" s="125"/>
    </row>
    <row r="120" spans="3:4" ht="16" customHeight="1" x14ac:dyDescent="0.2">
      <c r="C120" s="125"/>
      <c r="D120" s="125"/>
    </row>
    <row r="121" spans="3:4" ht="16" customHeight="1" x14ac:dyDescent="0.2">
      <c r="C121" s="125"/>
      <c r="D121" s="125"/>
    </row>
    <row r="122" spans="3:4" ht="16" customHeight="1" x14ac:dyDescent="0.2">
      <c r="C122" s="125"/>
      <c r="D122" s="125"/>
    </row>
    <row r="123" spans="3:4" ht="16" customHeight="1" x14ac:dyDescent="0.2">
      <c r="C123" s="125"/>
      <c r="D123" s="125"/>
    </row>
    <row r="124" spans="3:4" ht="16" customHeight="1" x14ac:dyDescent="0.2">
      <c r="C124" s="125"/>
      <c r="D124" s="125"/>
    </row>
    <row r="125" spans="3:4" ht="16" customHeight="1" x14ac:dyDescent="0.2">
      <c r="C125" s="125"/>
      <c r="D125" s="125"/>
    </row>
    <row r="126" spans="3:4" ht="16" customHeight="1" x14ac:dyDescent="0.2">
      <c r="C126" s="125"/>
      <c r="D126" s="125"/>
    </row>
    <row r="127" spans="3:4" ht="16" customHeight="1" x14ac:dyDescent="0.2">
      <c r="C127" s="125"/>
      <c r="D127" s="125"/>
    </row>
    <row r="128" spans="3:4" ht="16" customHeight="1" x14ac:dyDescent="0.2">
      <c r="C128" s="125"/>
      <c r="D128" s="125"/>
    </row>
    <row r="129" spans="3:4" ht="16" customHeight="1" x14ac:dyDescent="0.2">
      <c r="C129" s="125"/>
      <c r="D129" s="125"/>
    </row>
    <row r="130" spans="3:4" ht="16" customHeight="1" x14ac:dyDescent="0.2">
      <c r="C130" s="125"/>
      <c r="D130" s="125"/>
    </row>
    <row r="131" spans="3:4" ht="16" customHeight="1" x14ac:dyDescent="0.2">
      <c r="C131" s="125"/>
      <c r="D131" s="125"/>
    </row>
    <row r="132" spans="3:4" ht="16" customHeight="1" x14ac:dyDescent="0.2">
      <c r="C132" s="125"/>
      <c r="D132" s="125"/>
    </row>
    <row r="133" spans="3:4" ht="16" customHeight="1" x14ac:dyDescent="0.2">
      <c r="C133" s="125"/>
      <c r="D133" s="125"/>
    </row>
    <row r="134" spans="3:4" ht="16" customHeight="1" x14ac:dyDescent="0.2">
      <c r="C134" s="125"/>
      <c r="D134" s="125"/>
    </row>
    <row r="135" spans="3:4" ht="16" customHeight="1" x14ac:dyDescent="0.2">
      <c r="C135" s="125"/>
      <c r="D135" s="125"/>
    </row>
    <row r="136" spans="3:4" ht="16" customHeight="1" x14ac:dyDescent="0.2">
      <c r="C136" s="125"/>
      <c r="D136" s="125"/>
    </row>
    <row r="137" spans="3:4" ht="16" customHeight="1" x14ac:dyDescent="0.2">
      <c r="C137" s="125"/>
      <c r="D137" s="125"/>
    </row>
    <row r="138" spans="3:4" ht="16" customHeight="1" x14ac:dyDescent="0.2">
      <c r="C138" s="125"/>
      <c r="D138" s="125"/>
    </row>
    <row r="139" spans="3:4" ht="16" customHeight="1" x14ac:dyDescent="0.2">
      <c r="C139" s="125"/>
      <c r="D139" s="125"/>
    </row>
    <row r="140" spans="3:4" ht="16" customHeight="1" x14ac:dyDescent="0.2">
      <c r="C140" s="125"/>
      <c r="D140" s="125"/>
    </row>
    <row r="141" spans="3:4" ht="16" customHeight="1" x14ac:dyDescent="0.2">
      <c r="C141" s="125"/>
      <c r="D141" s="125"/>
    </row>
    <row r="142" spans="3:4" ht="16" customHeight="1" x14ac:dyDescent="0.2">
      <c r="C142" s="125"/>
      <c r="D142" s="125"/>
    </row>
    <row r="143" spans="3:4" ht="16" customHeight="1" x14ac:dyDescent="0.2">
      <c r="C143" s="125"/>
      <c r="D143" s="125"/>
    </row>
    <row r="144" spans="3:4" ht="16" customHeight="1" x14ac:dyDescent="0.2">
      <c r="C144" s="125"/>
      <c r="D144" s="125"/>
    </row>
    <row r="145" spans="3:4" ht="16" customHeight="1" x14ac:dyDescent="0.2">
      <c r="C145" s="125"/>
      <c r="D145" s="125"/>
    </row>
    <row r="146" spans="3:4" ht="16" customHeight="1" x14ac:dyDescent="0.2">
      <c r="C146" s="125"/>
      <c r="D146" s="125"/>
    </row>
    <row r="147" spans="3:4" ht="16" customHeight="1" x14ac:dyDescent="0.2">
      <c r="C147" s="125"/>
      <c r="D147" s="125"/>
    </row>
    <row r="148" spans="3:4" ht="16" customHeight="1" x14ac:dyDescent="0.2">
      <c r="C148" s="125"/>
      <c r="D148" s="125"/>
    </row>
    <row r="149" spans="3:4" ht="16" customHeight="1" x14ac:dyDescent="0.2">
      <c r="C149" s="125"/>
      <c r="D149" s="125"/>
    </row>
    <row r="150" spans="3:4" ht="16" customHeight="1" x14ac:dyDescent="0.2">
      <c r="C150" s="125"/>
      <c r="D150" s="125"/>
    </row>
    <row r="151" spans="3:4" ht="16" customHeight="1" x14ac:dyDescent="0.2">
      <c r="C151" s="125"/>
      <c r="D151" s="125"/>
    </row>
  </sheetData>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124</vt:i4>
      </vt:variant>
    </vt:vector>
  </HeadingPairs>
  <TitlesOfParts>
    <vt:vector size="124" baseType="lpstr">
      <vt:lpstr>W4Q3FY24</vt:lpstr>
      <vt:lpstr>W5Q3FY24</vt:lpstr>
      <vt:lpstr>W6Q3FY24</vt:lpstr>
      <vt:lpstr>W7Q3FY24</vt:lpstr>
      <vt:lpstr>W8Q3FY24</vt:lpstr>
      <vt:lpstr>W9Q3FY24</vt:lpstr>
      <vt:lpstr>W10Q3FY24</vt:lpstr>
      <vt:lpstr>W11Q3FY24</vt:lpstr>
      <vt:lpstr>W9Q1FY26 (2)</vt:lpstr>
      <vt:lpstr>W12Q3FY24</vt:lpstr>
      <vt:lpstr>W13Q3FY24</vt:lpstr>
      <vt:lpstr>W1Q4FY24</vt:lpstr>
      <vt:lpstr>W2Q4FY24</vt:lpstr>
      <vt:lpstr>W3Q4FY24</vt:lpstr>
      <vt:lpstr>W4Q4FY24</vt:lpstr>
      <vt:lpstr>W5Q4FY24</vt:lpstr>
      <vt:lpstr>W6Q4FY24</vt:lpstr>
      <vt:lpstr>W7Q4FY24</vt:lpstr>
      <vt:lpstr>W8Q4FY24</vt:lpstr>
      <vt:lpstr>W9Q4FY24</vt:lpstr>
      <vt:lpstr>W10Q4FY24</vt:lpstr>
      <vt:lpstr>W11Q4FY24-</vt:lpstr>
      <vt:lpstr>W12Q4FY24</vt:lpstr>
      <vt:lpstr>W13Q4FY24</vt:lpstr>
      <vt:lpstr>W1Q1FY25</vt:lpstr>
      <vt:lpstr>W2Q1FY25 </vt:lpstr>
      <vt:lpstr>W3Q1FY25</vt:lpstr>
      <vt:lpstr>W4Q1FY25</vt:lpstr>
      <vt:lpstr>W5Q1FY25</vt:lpstr>
      <vt:lpstr>W6Q1FY25 </vt:lpstr>
      <vt:lpstr>W7Q1FY25</vt:lpstr>
      <vt:lpstr>W8Q1FY25</vt:lpstr>
      <vt:lpstr>W9Q1FY25 </vt:lpstr>
      <vt:lpstr>W10Q1FY25</vt:lpstr>
      <vt:lpstr>W11Q1FY25 </vt:lpstr>
      <vt:lpstr>W12Q1FY25 </vt:lpstr>
      <vt:lpstr>W13Q1FY25</vt:lpstr>
      <vt:lpstr>W1Q2FY25</vt:lpstr>
      <vt:lpstr>W2Q2FY25</vt:lpstr>
      <vt:lpstr>W3Q2FY25</vt:lpstr>
      <vt:lpstr>W4Q2FY25</vt:lpstr>
      <vt:lpstr>W6Q2FY25</vt:lpstr>
      <vt:lpstr>W7Q2FY25</vt:lpstr>
      <vt:lpstr>W8Q2FY25</vt:lpstr>
      <vt:lpstr>W9Q2FY25</vt:lpstr>
      <vt:lpstr>W10Q2FY25 </vt:lpstr>
      <vt:lpstr>W11Q2FY25</vt:lpstr>
      <vt:lpstr>W12Q2FY25</vt:lpstr>
      <vt:lpstr>W13Q2FY25</vt:lpstr>
      <vt:lpstr>W1Q3FY25</vt:lpstr>
      <vt:lpstr>W2Q3FY25 </vt:lpstr>
      <vt:lpstr>W3Q3FY25 </vt:lpstr>
      <vt:lpstr>W4Q3FY25 </vt:lpstr>
      <vt:lpstr>W5Q3FY25 </vt:lpstr>
      <vt:lpstr>W6Q3FY25</vt:lpstr>
      <vt:lpstr>W7Q3FY25 </vt:lpstr>
      <vt:lpstr>W8Q3FY25  </vt:lpstr>
      <vt:lpstr>W9Q3FY25 </vt:lpstr>
      <vt:lpstr>W10Q3FY25</vt:lpstr>
      <vt:lpstr>W11Q3FY25 </vt:lpstr>
      <vt:lpstr>W12Q3FY25 </vt:lpstr>
      <vt:lpstr>W13Q3FY25</vt:lpstr>
      <vt:lpstr>W1Q4FY25</vt:lpstr>
      <vt:lpstr>W2Q4FY25</vt:lpstr>
      <vt:lpstr>W3Q4FY25</vt:lpstr>
      <vt:lpstr>W4Q4FY25 </vt:lpstr>
      <vt:lpstr>W5Q4FY25 </vt:lpstr>
      <vt:lpstr>W6Q4FY25 </vt:lpstr>
      <vt:lpstr>W7Q4FY25 </vt:lpstr>
      <vt:lpstr>W8Q4FY25</vt:lpstr>
      <vt:lpstr>W9Q4FY25 </vt:lpstr>
      <vt:lpstr>W10Q4FY25 </vt:lpstr>
      <vt:lpstr>W11Q4FY25</vt:lpstr>
      <vt:lpstr>W12Q4FY25</vt:lpstr>
      <vt:lpstr>W13Q4FY25</vt:lpstr>
      <vt:lpstr>W1Q1FY26</vt:lpstr>
      <vt:lpstr>W2Q1FY26 </vt:lpstr>
      <vt:lpstr>W3Q1FY26 </vt:lpstr>
      <vt:lpstr>W4Q1FY26</vt:lpstr>
      <vt:lpstr>W5Q1FY26 </vt:lpstr>
      <vt:lpstr>W6Q1FY26</vt:lpstr>
      <vt:lpstr>W7Q1FY26 </vt:lpstr>
      <vt:lpstr>W8Q1FY26</vt:lpstr>
      <vt:lpstr>W9Q1FY26</vt:lpstr>
      <vt:lpstr>W10Q1FY26</vt:lpstr>
      <vt:lpstr>W11Q1FY26</vt:lpstr>
      <vt:lpstr>W12Q1FY26</vt:lpstr>
      <vt:lpstr>W13Q1FY26</vt:lpstr>
      <vt:lpstr>W1Q2FY26</vt:lpstr>
      <vt:lpstr>W2Q2FY26</vt:lpstr>
      <vt:lpstr>W3Q2FY26</vt:lpstr>
      <vt:lpstr>W4Q2FY26</vt:lpstr>
      <vt:lpstr>W5Q2FY26</vt:lpstr>
      <vt:lpstr>W6Q2FY26</vt:lpstr>
      <vt:lpstr>W7Q2FY26</vt:lpstr>
      <vt:lpstr>W9Q2FY26</vt:lpstr>
      <vt:lpstr>W10Q2FY26</vt:lpstr>
      <vt:lpstr>W11Q2FY26</vt:lpstr>
      <vt:lpstr>W12Q2FY26</vt:lpstr>
      <vt:lpstr>W13Q2FY26</vt:lpstr>
      <vt:lpstr>W1Q3FY26</vt:lpstr>
      <vt:lpstr>W2Q3FY26</vt:lpstr>
      <vt:lpstr>W3Q3FY26</vt:lpstr>
      <vt:lpstr>W4Q3FY26</vt:lpstr>
      <vt:lpstr>W5Q3FY26</vt:lpstr>
      <vt:lpstr>W6Q3FY26</vt:lpstr>
      <vt:lpstr>W7Q3FY26</vt:lpstr>
      <vt:lpstr>W8Q3FY26</vt:lpstr>
      <vt:lpstr>W9Q3FY26</vt:lpstr>
      <vt:lpstr>W10Q3FY26</vt:lpstr>
      <vt:lpstr>W11Q3FY26</vt:lpstr>
      <vt:lpstr>W12Q3FY26</vt:lpstr>
      <vt:lpstr>W13Q3FY26</vt:lpstr>
      <vt:lpstr>W1Q4FY26</vt:lpstr>
      <vt:lpstr>W2Q4FY26</vt:lpstr>
      <vt:lpstr>W3Q4FY26</vt:lpstr>
      <vt:lpstr>W4Q4FY26</vt:lpstr>
      <vt:lpstr>W5Q4FY26</vt:lpstr>
      <vt:lpstr>W6Q4FY26</vt:lpstr>
      <vt:lpstr>W7Q4FY26</vt:lpstr>
      <vt:lpstr>W8Q4FY26</vt:lpstr>
      <vt:lpstr>W9Q4FY26</vt:lpstr>
      <vt:lpstr>W10Q4FY26</vt:lpstr>
      <vt:lpstr>W11Q4FY26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Vũ Trung Nghĩa</dc:creator>
  <cp:keywords/>
  <dc:description/>
  <cp:lastModifiedBy>Vũ Trung Nghĩa</cp:lastModifiedBy>
  <cp:revision/>
  <dcterms:created xsi:type="dcterms:W3CDTF">2024-04-26T14:01:01Z</dcterms:created>
  <dcterms:modified xsi:type="dcterms:W3CDTF">2026-09-11T01:28:11Z</dcterms:modified>
  <cp:category/>
  <cp:contentStatus/>
</cp:coreProperties>
</file>