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8" windowHeight="980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<sst xmlns="http://schemas.openxmlformats.org/spreadsheetml/2006/main" count="47" uniqueCount="35">
  <si>
    <t>Ngày</t>
  </si>
  <si>
    <t>Số CT</t>
  </si>
  <si>
    <t>Mã hàng</t>
  </si>
  <si>
    <t>Số lượng
(kg)</t>
  </si>
  <si>
    <t>Đơn giá
(VNĐ)</t>
  </si>
  <si>
    <t>Trị giá
hàng</t>
  </si>
  <si>
    <t>Vận
chuyển</t>
  </si>
  <si>
    <t>Thuế</t>
  </si>
  <si>
    <t>DN-005</t>
  </si>
  <si>
    <t>N-15</t>
  </si>
  <si>
    <t>LD-001</t>
  </si>
  <si>
    <t>TN-002</t>
  </si>
  <si>
    <t>X-10</t>
  </si>
  <si>
    <t>LD-002</t>
  </si>
  <si>
    <t>15/04/01</t>
  </si>
  <si>
    <t>TN-004</t>
  </si>
  <si>
    <t>LD-004</t>
  </si>
  <si>
    <t>X-05</t>
  </si>
  <si>
    <t>SB-012</t>
  </si>
  <si>
    <t>N-20</t>
  </si>
  <si>
    <t>LD-005</t>
  </si>
  <si>
    <t>16/05/01</t>
  </si>
  <si>
    <t>DN-012</t>
  </si>
  <si>
    <t>17/05/01</t>
  </si>
  <si>
    <t>TN-005</t>
  </si>
  <si>
    <t>Tổng cộng</t>
  </si>
  <si>
    <t>Bảng giá</t>
  </si>
  <si>
    <t>Đơn giá</t>
  </si>
  <si>
    <t>Bảng chi phí</t>
  </si>
  <si>
    <t>Khu vực</t>
  </si>
  <si>
    <t>Giá vận chuyển
(1 kg hàng)</t>
  </si>
  <si>
    <t>DN</t>
  </si>
  <si>
    <t>LD</t>
  </si>
  <si>
    <t>SB</t>
  </si>
  <si>
    <t>TN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</si>
</sst>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  <numFmt numFmtId="178" formatCode="mm/dd/yy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" fillId="2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10" borderId="8" applyNumberFormat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0" fillId="22" borderId="11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32" borderId="9" applyNumberForma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" fillId="5" borderId="6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4" fillId="5" borderId="9" applyNumberFormat="0" applyAlignment="0" applyProtection="0">
      <alignment vertical="center"/>
    </xf>
    <xf numFmtId="0" fontId="2" fillId="0" borderId="5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78" fontId="0" fillId="0" borderId="0" xfId="0" applyNumberFormat="1">
      <alignment vertical="center"/>
    </xf>
    <xf numFmtId="0" fontId="0" fillId="0" borderId="1" xfId="0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178" fontId="0" fillId="0" borderId="1" xfId="0" applyNumberFormat="1" applyBorder="1" applyAlignment="1">
      <alignment horizontal="right" vertical="center"/>
    </xf>
    <xf numFmtId="178" fontId="0" fillId="0" borderId="2" xfId="0" applyNumberFormat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0" fontId="0" fillId="0" borderId="1" xfId="0" applyNumberFormat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I27"/>
  <sheetViews>
    <sheetView tabSelected="1" workbookViewId="0">
      <selection activeCell="J9" sqref="J9"/>
    </sheetView>
  </sheetViews>
  <sheetFormatPr defaultColWidth="8.88888888888889" defaultRowHeight="14.4"/>
  <cols>
    <col min="2" max="2" width="10.2222222222222"/>
    <col min="7" max="7" width="10.6666666666667"/>
  </cols>
  <sheetData>
    <row r="3" spans="4:4">
      <c r="D3" s="1"/>
    </row>
    <row r="5" ht="28.8" spans="2:9">
      <c r="B5" s="2" t="s">
        <v>0</v>
      </c>
      <c r="C5" s="2" t="s">
        <v>1</v>
      </c>
      <c r="D5" s="3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2" t="s">
        <v>7</v>
      </c>
    </row>
    <row r="6" spans="2:9">
      <c r="B6" s="5">
        <v>37167</v>
      </c>
      <c r="C6" s="2" t="s">
        <v>8</v>
      </c>
      <c r="D6" s="2" t="s">
        <v>9</v>
      </c>
      <c r="E6" s="2">
        <v>250500</v>
      </c>
      <c r="F6" s="2">
        <f>HLOOKUP(D6,$C$19:$F$20,2,0)</f>
        <v>2000</v>
      </c>
      <c r="G6" s="2">
        <f>E6*F6</f>
        <v>501000000</v>
      </c>
      <c r="H6" s="2">
        <f>VLOOKUP(LEFT(C6,2),$B$24:$D$27,2,0)+VLOOKUP(LEFT(C6,2),$B$24:$D$27,2,0)*VLOOKUP(LEFT(C6,2),$B$24:$D$27,3,0)</f>
        <v>25.0125</v>
      </c>
      <c r="I6" s="2">
        <f>VLOOKUP(LEFT(C6,2),$B$24:$D$27,3,0)</f>
        <v>0.0005</v>
      </c>
    </row>
    <row r="7" spans="2:9">
      <c r="B7" s="5">
        <v>37167</v>
      </c>
      <c r="C7" s="2" t="s">
        <v>10</v>
      </c>
      <c r="D7" s="2" t="s">
        <v>9</v>
      </c>
      <c r="E7" s="2">
        <v>65500</v>
      </c>
      <c r="F7" s="2">
        <f t="shared" ref="F7:F15" si="0">HLOOKUP(D7,$C$19:$F$20,2,0)</f>
        <v>2000</v>
      </c>
      <c r="G7" s="2">
        <f t="shared" ref="G7:G15" si="1">E7*F7</f>
        <v>131000000</v>
      </c>
      <c r="H7" s="2">
        <f t="shared" ref="H7:H15" si="2">VLOOKUP(LEFT(C7,2),$B$24:$D$27,2,0)+VLOOKUP(LEFT(C7,2),$B$24:$D$27,2,0)*VLOOKUP(LEFT(C7,2),$B$24:$D$27,3,0)</f>
        <v>50.2</v>
      </c>
      <c r="I7" s="2">
        <f t="shared" ref="I7:I15" si="3">VLOOKUP(LEFT(C7,2),$B$24:$D$27,3,0)</f>
        <v>0.004</v>
      </c>
    </row>
    <row r="8" spans="2:9">
      <c r="B8" s="5">
        <v>37199</v>
      </c>
      <c r="C8" s="2" t="s">
        <v>11</v>
      </c>
      <c r="D8" s="2" t="s">
        <v>12</v>
      </c>
      <c r="E8" s="2">
        <v>60500</v>
      </c>
      <c r="F8" s="2">
        <f t="shared" si="0"/>
        <v>2300</v>
      </c>
      <c r="G8" s="2">
        <f t="shared" si="1"/>
        <v>139150000</v>
      </c>
      <c r="H8" s="2">
        <f t="shared" si="2"/>
        <v>40.1</v>
      </c>
      <c r="I8" s="2">
        <f t="shared" si="3"/>
        <v>0.0025</v>
      </c>
    </row>
    <row r="9" spans="2:9">
      <c r="B9" s="5">
        <v>37229</v>
      </c>
      <c r="C9" s="2" t="s">
        <v>13</v>
      </c>
      <c r="D9" s="2" t="s">
        <v>12</v>
      </c>
      <c r="E9" s="2">
        <v>120500</v>
      </c>
      <c r="F9" s="2">
        <f t="shared" si="0"/>
        <v>2300</v>
      </c>
      <c r="G9" s="2">
        <f t="shared" si="1"/>
        <v>277150000</v>
      </c>
      <c r="H9" s="2">
        <f t="shared" si="2"/>
        <v>50.2</v>
      </c>
      <c r="I9" s="2">
        <f t="shared" si="3"/>
        <v>0.004</v>
      </c>
    </row>
    <row r="10" spans="2:9">
      <c r="B10" s="5" t="s">
        <v>14</v>
      </c>
      <c r="C10" s="2" t="s">
        <v>15</v>
      </c>
      <c r="D10" s="2" t="s">
        <v>12</v>
      </c>
      <c r="E10" s="2">
        <v>50000</v>
      </c>
      <c r="F10" s="2">
        <f t="shared" si="0"/>
        <v>2300</v>
      </c>
      <c r="G10" s="2">
        <f t="shared" si="1"/>
        <v>115000000</v>
      </c>
      <c r="H10" s="2">
        <f t="shared" si="2"/>
        <v>40.1</v>
      </c>
      <c r="I10" s="2">
        <f t="shared" si="3"/>
        <v>0.0025</v>
      </c>
    </row>
    <row r="11" spans="2:9">
      <c r="B11" s="5">
        <v>37230</v>
      </c>
      <c r="C11" s="2" t="s">
        <v>16</v>
      </c>
      <c r="D11" s="2" t="s">
        <v>17</v>
      </c>
      <c r="E11" s="2">
        <v>150000</v>
      </c>
      <c r="F11" s="2">
        <f t="shared" si="0"/>
        <v>2500</v>
      </c>
      <c r="G11" s="2">
        <f t="shared" si="1"/>
        <v>375000000</v>
      </c>
      <c r="H11" s="2">
        <f t="shared" si="2"/>
        <v>50.2</v>
      </c>
      <c r="I11" s="2">
        <f t="shared" si="3"/>
        <v>0.004</v>
      </c>
    </row>
    <row r="12" spans="2:9">
      <c r="B12" s="5">
        <v>37230</v>
      </c>
      <c r="C12" s="2" t="s">
        <v>18</v>
      </c>
      <c r="D12" s="2" t="s">
        <v>19</v>
      </c>
      <c r="E12" s="2">
        <v>75000</v>
      </c>
      <c r="F12" s="2">
        <f t="shared" si="0"/>
        <v>1800</v>
      </c>
      <c r="G12" s="2">
        <f t="shared" si="1"/>
        <v>135000000</v>
      </c>
      <c r="H12" s="2">
        <f t="shared" si="2"/>
        <v>25.125</v>
      </c>
      <c r="I12" s="2">
        <f t="shared" si="3"/>
        <v>0.005</v>
      </c>
    </row>
    <row r="13" spans="2:9">
      <c r="B13" s="5">
        <v>37230</v>
      </c>
      <c r="C13" s="2" t="s">
        <v>20</v>
      </c>
      <c r="D13" s="2" t="s">
        <v>17</v>
      </c>
      <c r="E13" s="2">
        <v>70000</v>
      </c>
      <c r="F13" s="2">
        <f t="shared" si="0"/>
        <v>2500</v>
      </c>
      <c r="G13" s="2">
        <f t="shared" si="1"/>
        <v>175000000</v>
      </c>
      <c r="H13" s="2">
        <f t="shared" si="2"/>
        <v>50.2</v>
      </c>
      <c r="I13" s="2">
        <f t="shared" si="3"/>
        <v>0.004</v>
      </c>
    </row>
    <row r="14" spans="2:9">
      <c r="B14" s="5" t="s">
        <v>21</v>
      </c>
      <c r="C14" s="2" t="s">
        <v>22</v>
      </c>
      <c r="D14" s="2" t="s">
        <v>17</v>
      </c>
      <c r="E14" s="2">
        <v>85000</v>
      </c>
      <c r="F14" s="2">
        <f t="shared" si="0"/>
        <v>2500</v>
      </c>
      <c r="G14" s="2">
        <f t="shared" si="1"/>
        <v>212500000</v>
      </c>
      <c r="H14" s="2">
        <f t="shared" si="2"/>
        <v>25.0125</v>
      </c>
      <c r="I14" s="2">
        <f t="shared" si="3"/>
        <v>0.0005</v>
      </c>
    </row>
    <row r="15" spans="2:9">
      <c r="B15" s="5" t="s">
        <v>23</v>
      </c>
      <c r="C15" s="2" t="s">
        <v>24</v>
      </c>
      <c r="D15" s="2" t="s">
        <v>19</v>
      </c>
      <c r="E15" s="2">
        <v>45000</v>
      </c>
      <c r="F15" s="2">
        <f t="shared" si="0"/>
        <v>1800</v>
      </c>
      <c r="G15" s="2">
        <f t="shared" si="1"/>
        <v>81000000</v>
      </c>
      <c r="H15" s="2">
        <f t="shared" si="2"/>
        <v>40.1</v>
      </c>
      <c r="I15" s="2">
        <f t="shared" si="3"/>
        <v>0.0025</v>
      </c>
    </row>
    <row r="16" spans="2:9">
      <c r="B16" s="6"/>
      <c r="C16" s="7"/>
      <c r="D16" s="8" t="s">
        <v>25</v>
      </c>
      <c r="E16" s="2"/>
      <c r="F16" s="2"/>
      <c r="G16" s="2"/>
      <c r="H16" s="2"/>
      <c r="I16" s="2"/>
    </row>
    <row r="18" spans="2:2">
      <c r="B18" t="s">
        <v>26</v>
      </c>
    </row>
    <row r="19" spans="2:6">
      <c r="B19" s="2" t="s">
        <v>2</v>
      </c>
      <c r="C19" s="2" t="s">
        <v>9</v>
      </c>
      <c r="D19" s="2" t="s">
        <v>19</v>
      </c>
      <c r="E19" s="2" t="s">
        <v>17</v>
      </c>
      <c r="F19" s="2" t="s">
        <v>12</v>
      </c>
    </row>
    <row r="20" spans="2:6">
      <c r="B20" s="2" t="s">
        <v>27</v>
      </c>
      <c r="C20" s="2">
        <v>2000</v>
      </c>
      <c r="D20" s="2">
        <v>1800</v>
      </c>
      <c r="E20" s="2">
        <v>2500</v>
      </c>
      <c r="F20" s="2">
        <v>2300</v>
      </c>
    </row>
    <row r="22" spans="2:2">
      <c r="B22" t="s">
        <v>28</v>
      </c>
    </row>
    <row r="23" ht="57.6" spans="2:4">
      <c r="B23" s="2" t="s">
        <v>29</v>
      </c>
      <c r="C23" s="4" t="s">
        <v>30</v>
      </c>
      <c r="D23" s="2" t="s">
        <v>7</v>
      </c>
    </row>
    <row r="24" spans="2:4">
      <c r="B24" s="2" t="s">
        <v>31</v>
      </c>
      <c r="C24" s="2">
        <v>25</v>
      </c>
      <c r="D24" s="9">
        <v>0.0005</v>
      </c>
    </row>
    <row r="25" spans="2:4">
      <c r="B25" s="2" t="s">
        <v>32</v>
      </c>
      <c r="C25" s="2">
        <v>50</v>
      </c>
      <c r="D25" s="9">
        <v>0.004</v>
      </c>
    </row>
    <row r="26" spans="2:4">
      <c r="B26" s="2" t="s">
        <v>33</v>
      </c>
      <c r="C26" s="2">
        <v>25</v>
      </c>
      <c r="D26" s="9">
        <v>0.005</v>
      </c>
    </row>
    <row r="27" spans="2:4">
      <c r="B27" s="2" t="s">
        <v>34</v>
      </c>
      <c r="C27" s="2">
        <v>40</v>
      </c>
      <c r="D27" s="9">
        <v>0.0025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2019-10-18T07:09:41Z</dcterms:created>
  <dcterms:modified xsi:type="dcterms:W3CDTF">2019-10-18T08:12:46Z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1033-11.2.0.8991</vt:lpwstr>
  </property>
</Properties>
</file>