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0" windowWidth="20730" windowHeight="11520" tabRatio="707" activeTab="6"/>
  </bookViews>
  <sheets>
    <sheet name="main" sheetId="1" r:id="rId1"/>
    <sheet name="1. Description" sheetId="2" r:id="rId2"/>
    <sheet name="2. Model inputs" sheetId="3" r:id="rId3"/>
    <sheet name="3. Unobservable inputs" sheetId="4" r:id="rId4"/>
    <sheet name="4. Fair Value Level" sheetId="5" r:id="rId5"/>
    <sheet name="5. Calculation formulas" sheetId="6" r:id="rId6"/>
    <sheet name="6. Example" sheetId="7" r:id="rId7"/>
  </sheets>
  <definedNames>
    <definedName name="_xlnm.Print_Area" localSheetId="0">main!$A$1:$I$34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3" i="7" l="1"/>
  <c r="D72" i="7"/>
  <c r="E42" i="7"/>
  <c r="E41" i="7"/>
  <c r="D42" i="7"/>
  <c r="D41" i="7"/>
  <c r="C38" i="7"/>
  <c r="C37" i="7"/>
  <c r="E72" i="7" l="1"/>
  <c r="E73" i="7" l="1"/>
  <c r="C73" i="7"/>
  <c r="C72" i="7"/>
  <c r="C69" i="7"/>
  <c r="C68" i="7"/>
  <c r="C50" i="7"/>
  <c r="C36" i="7"/>
  <c r="C61" i="7"/>
  <c r="C52" i="7" l="1"/>
  <c r="C67" i="7" s="1"/>
  <c r="C62" i="7"/>
  <c r="C14" i="7" l="1"/>
  <c r="C27" i="7" l="1"/>
  <c r="C41" i="7" s="1"/>
  <c r="E74" i="7" l="1"/>
  <c r="C28" i="7" l="1"/>
  <c r="C42" i="7" s="1"/>
  <c r="E43" i="7" s="1"/>
  <c r="B2" i="7" l="1"/>
  <c r="B3" i="6"/>
  <c r="B3" i="5"/>
  <c r="B3" i="4"/>
  <c r="B3" i="3"/>
  <c r="B3" i="2"/>
</calcChain>
</file>

<file path=xl/sharedStrings.xml><?xml version="1.0" encoding="utf-8"?>
<sst xmlns="http://schemas.openxmlformats.org/spreadsheetml/2006/main" count="167" uniqueCount="136">
  <si>
    <t>Market Risk Management</t>
  </si>
  <si>
    <t>Applicable for products:</t>
  </si>
  <si>
    <t>Model developed by:</t>
  </si>
  <si>
    <t>Approved by</t>
  </si>
  <si>
    <t>Approval date</t>
  </si>
  <si>
    <t>Next review date</t>
  </si>
  <si>
    <t>Input name</t>
  </si>
  <si>
    <t>Observable inputs *</t>
  </si>
  <si>
    <t>Unobservable inputs **</t>
  </si>
  <si>
    <t>Description</t>
  </si>
  <si>
    <t>(see explanation below)</t>
  </si>
  <si>
    <t>Observable and unobservable inputs</t>
  </si>
  <si>
    <t>Unobservable inputs derivation</t>
  </si>
  <si>
    <t>Unobservable inputs monitoring</t>
  </si>
  <si>
    <t>[what are the conditions for re-concideration of unobservable inputs]</t>
  </si>
  <si>
    <t>Fair value level concideration</t>
  </si>
  <si>
    <t>Rationals:</t>
  </si>
  <si>
    <t>Formulas for fair value calculation</t>
  </si>
  <si>
    <t>Assumed input parameters</t>
  </si>
  <si>
    <t>Calculation</t>
  </si>
  <si>
    <t>version 1</t>
  </si>
  <si>
    <t>RCO</t>
  </si>
  <si>
    <t>tbd</t>
  </si>
  <si>
    <t>Cash flow dates</t>
  </si>
  <si>
    <t>Cash flow amount</t>
  </si>
  <si>
    <t>Day count convention</t>
  </si>
  <si>
    <t>Reporting date</t>
  </si>
  <si>
    <t>Step 1. Calculation of new present value of future cash flows</t>
  </si>
  <si>
    <t>Model uncertainties and risks</t>
  </si>
  <si>
    <t>model ID</t>
  </si>
  <si>
    <t>The application of the model will result in: Fair Value Level 2.</t>
  </si>
  <si>
    <t>here</t>
  </si>
  <si>
    <t>The valuation model has solely observable valuation inputs, well known to other market participants and directly observed on the market.</t>
  </si>
  <si>
    <t>Content</t>
  </si>
  <si>
    <t>1. Description</t>
  </si>
  <si>
    <t>5. Calculation formulas</t>
  </si>
  <si>
    <t>2. Model inputs</t>
  </si>
  <si>
    <t>6. Example</t>
  </si>
  <si>
    <t>3. Unobservable inputs</t>
  </si>
  <si>
    <t>4. Fair value level</t>
  </si>
  <si>
    <t>FX Forward</t>
  </si>
  <si>
    <t>FX Swap</t>
  </si>
  <si>
    <t>Anh Nguyen Thi Tram (RMD - MCRMD) &lt;anhntt@vpbank.com.vn&gt;</t>
  </si>
  <si>
    <t>Transactions of FX Forward</t>
  </si>
  <si>
    <t>Trade date</t>
  </si>
  <si>
    <t>Value date</t>
  </si>
  <si>
    <t>Valuation of FX forward with the information of transaction as below for reporting data 13 Sep 2017.</t>
  </si>
  <si>
    <t>Forward rate</t>
  </si>
  <si>
    <t>Valuation model for FX Forward and FX Swap</t>
  </si>
  <si>
    <t>This model does not have any unobservable inputs.</t>
  </si>
  <si>
    <t>USD VND spot rate</t>
  </si>
  <si>
    <t>Number of days</t>
  </si>
  <si>
    <t xml:space="preserve">Discount rates </t>
  </si>
  <si>
    <t>2W</t>
  </si>
  <si>
    <t>USD</t>
  </si>
  <si>
    <t>VND</t>
  </si>
  <si>
    <t>1M</t>
  </si>
  <si>
    <t>Interpolation discount rate USD</t>
  </si>
  <si>
    <t>Interpolation discount rate VND</t>
  </si>
  <si>
    <t>Time remaining</t>
  </si>
  <si>
    <t>Discounted factor</t>
  </si>
  <si>
    <t xml:space="preserve"> =&gt; Fair value</t>
  </si>
  <si>
    <r>
      <t xml:space="preserve">Since the discounted cash flows approach is globally used method of FX, model uncertainties are negligible.
The valuation uncertainties are:
- Limited to those driven by interpolation valuation curve and are generally assessed as </t>
    </r>
    <r>
      <rPr>
        <sz val="12"/>
        <color theme="9" tint="-0.499984740745262"/>
        <rFont val="Arial"/>
        <family val="2"/>
      </rPr>
      <t xml:space="preserve">low.
</t>
    </r>
    <r>
      <rPr>
        <sz val="12"/>
        <color theme="1"/>
        <rFont val="Arial"/>
        <family val="2"/>
      </rPr>
      <t>- Limited to valuation inputs and are generally assessed as low</t>
    </r>
  </si>
  <si>
    <t>Buy amt stands for buying amount in original currency</t>
  </si>
  <si>
    <t>Sell amt stands for selling amount in original currency</t>
  </si>
  <si>
    <t xml:space="preserve">i stands for discount rate </t>
  </si>
  <si>
    <t>Amount (Sell) - USD</t>
  </si>
  <si>
    <t>Amount (Buy) - VND</t>
  </si>
  <si>
    <t>USD (%)</t>
  </si>
  <si>
    <t>VND (%)</t>
  </si>
  <si>
    <t>Cash flow currency</t>
  </si>
  <si>
    <t>Present value</t>
  </si>
  <si>
    <t xml:space="preserve">Step 2-4.  </t>
  </si>
  <si>
    <t>Example 1</t>
  </si>
  <si>
    <t>Example 1: VPBank sell a FX_USDVND forward in USD</t>
  </si>
  <si>
    <t>Transactions of FX_G7 Forward</t>
  </si>
  <si>
    <t>EUR (%)</t>
  </si>
  <si>
    <t>ON</t>
  </si>
  <si>
    <t>1W</t>
  </si>
  <si>
    <t>Example 2: VPBank buy a FX_G7 forward in USD</t>
  </si>
  <si>
    <t>USDVND spot rate</t>
  </si>
  <si>
    <t>EURVND spot rate</t>
  </si>
  <si>
    <t>EUR</t>
  </si>
  <si>
    <t>Amount (Buy) - EUR</t>
  </si>
  <si>
    <t>Interpolation discount rate EUR</t>
  </si>
  <si>
    <t>Exchange rate</t>
  </si>
  <si>
    <t>Spot stands for spot rate between other currency with local currency at evaluation date</t>
  </si>
  <si>
    <r>
      <t xml:space="preserve">The valuation model is a classical discounted cash flows model and provides fair values of all FX forward and FX Swap transactions.
The computation process consist from 2 steps:
</t>
    </r>
    <r>
      <rPr>
        <b/>
        <sz val="12"/>
        <color theme="1"/>
        <rFont val="Arial"/>
        <family val="2"/>
      </rPr>
      <t>Step 1</t>
    </r>
    <r>
      <rPr>
        <sz val="12"/>
        <color theme="1"/>
        <rFont val="Arial"/>
        <family val="2"/>
      </rPr>
      <t>: Estimation of all cash flows in original currencies that occur after the evaluation date and till the final maturity;</t>
    </r>
    <r>
      <rPr>
        <b/>
        <sz val="12"/>
        <color theme="1"/>
        <rFont val="Arial"/>
        <family val="2"/>
      </rPr>
      <t xml:space="preserve">
Step 2</t>
    </r>
    <r>
      <rPr>
        <sz val="12"/>
        <color theme="1"/>
        <rFont val="Arial"/>
        <family val="2"/>
      </rPr>
      <t xml:space="preserve">: Mapping of cash flows to discount factors derived from Zero curve of each currency (refer to </t>
    </r>
    <r>
      <rPr>
        <i/>
        <sz val="12"/>
        <color theme="1"/>
        <rFont val="Arial"/>
        <family val="2"/>
      </rPr>
      <t>model inputs</t>
    </r>
    <r>
      <rPr>
        <sz val="12"/>
        <color theme="1"/>
        <rFont val="Arial"/>
        <family val="2"/>
      </rPr>
      <t xml:space="preserve">), daycount convention and holiday convention and computation of discounted cash flows as a product of future cash flows and discount rate;  
</t>
    </r>
    <r>
      <rPr>
        <b/>
        <sz val="12"/>
        <color theme="1"/>
        <rFont val="Arial"/>
        <family val="2"/>
      </rPr>
      <t>Step 3</t>
    </r>
    <r>
      <rPr>
        <sz val="12"/>
        <color theme="1"/>
        <rFont val="Arial"/>
        <family val="2"/>
      </rPr>
      <t>: Convert net present values of each cash flow into local currency by calculation with spot rate;</t>
    </r>
    <r>
      <rPr>
        <b/>
        <sz val="12"/>
        <color theme="1"/>
        <rFont val="Arial"/>
        <family val="2"/>
      </rPr>
      <t xml:space="preserve">
Step 4</t>
    </r>
    <r>
      <rPr>
        <sz val="12"/>
        <color theme="1"/>
        <rFont val="Arial"/>
        <family val="2"/>
      </rPr>
      <t>: The sum of discounted cash flows in local currency is present value of these cash flows and is an evaluation of that product.</t>
    </r>
    <r>
      <rPr>
        <b/>
        <sz val="12"/>
        <color theme="1"/>
        <rFont val="Arial"/>
        <family val="2"/>
      </rPr>
      <t/>
    </r>
  </si>
  <si>
    <t>Input type</t>
  </si>
  <si>
    <t>Name of curve</t>
  </si>
  <si>
    <t>Exchange rates for USD to VND in Vietnamese market</t>
  </si>
  <si>
    <t>Exchange rates for EUR to VND in Vietnamese market</t>
  </si>
  <si>
    <t>Exchange rates for GBP to VND in Vietnamese market</t>
  </si>
  <si>
    <t>Exchange rates for AUD to VND in Vietnamese market</t>
  </si>
  <si>
    <t>Exchange rates for CAD to VND in Vietnamese market</t>
  </si>
  <si>
    <t>Exchange rates for JPY to VND in Vietnamese market</t>
  </si>
  <si>
    <t>Exchange rates for CHF to VND in Vietnamese market</t>
  </si>
  <si>
    <t>Exchange rates for CNY to VND in Vietnamese market</t>
  </si>
  <si>
    <t>Exchange rates for HKD to VND in Vietnamese market</t>
  </si>
  <si>
    <t>Exchange rates for THB to VND in Vietnamese market</t>
  </si>
  <si>
    <t>Exchange rates for KUR to VND in Vietnamese market</t>
  </si>
  <si>
    <t>Exchange rates for NZD to VND in Vietnamese market</t>
  </si>
  <si>
    <t>Exchange rates for RUB to VND in Vietnamese market</t>
  </si>
  <si>
    <t>Exchange rates for SEK to VND in Vietnamese market</t>
  </si>
  <si>
    <t>Exchange rates for NOK to VND in Vietnamese market</t>
  </si>
  <si>
    <t>Exchange rates for DKK to VND in Vietnamese market</t>
  </si>
  <si>
    <t>Exchange rates for EUR to USD in international market</t>
  </si>
  <si>
    <t>Exchange rates for GBP to USD in international market</t>
  </si>
  <si>
    <t>Exchange rates for AUD to USD in international market</t>
  </si>
  <si>
    <t>Exchange rates for CHF to USD in international market</t>
  </si>
  <si>
    <t>Exchange rates for CADto USD in international market</t>
  </si>
  <si>
    <t>Exchange rates for SGD to USD in international market</t>
  </si>
  <si>
    <t>Exchange rates for JPY to USD in international market</t>
  </si>
  <si>
    <t>Exchange rates for CNY to USD in international market</t>
  </si>
  <si>
    <t>Exchange rates for THB to USD in international market</t>
  </si>
  <si>
    <t>Exchange rates for KUR to USD in international market</t>
  </si>
  <si>
    <t>Exchange rates for NZD to USD in international market</t>
  </si>
  <si>
    <t>Exchange rates for RUB to USD in international market</t>
  </si>
  <si>
    <t>Exchange rates for SEK to USD in international market</t>
  </si>
  <si>
    <t>Exchange rates for NOK to USD in international market</t>
  </si>
  <si>
    <t>Exchange rates for DKK to USD in international market</t>
  </si>
  <si>
    <t>Exchange rates for HKD to USD in international market</t>
  </si>
  <si>
    <t>Discount EUR zero rate in International market</t>
  </si>
  <si>
    <t>Discount GBP zero rate in International market</t>
  </si>
  <si>
    <t>Discount AUD zero rate in International market</t>
  </si>
  <si>
    <t>Discount CAD zero rate in International market</t>
  </si>
  <si>
    <t>Discount JPY zero rate in International market</t>
  </si>
  <si>
    <t>Discount CNY zero rate in International market</t>
  </si>
  <si>
    <t>Discount CHF zero rate in International market</t>
  </si>
  <si>
    <t>Discount SGD zero rate in International market</t>
  </si>
  <si>
    <t>Discount HKD zero curve in international market</t>
  </si>
  <si>
    <t>Discount THB zero curve in international market</t>
  </si>
  <si>
    <t>Discount USD zero rate in International market</t>
  </si>
  <si>
    <t>Discount rate</t>
  </si>
  <si>
    <t>VND implied based on Discount USD zero rate in International market</t>
  </si>
  <si>
    <t>ACT/365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</si>
</sst>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_(* #,##0.000_);_(* \(#,##0.000\);_(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6"/>
      <color theme="1"/>
      <name val="Arial"/>
      <family val="2"/>
    </font>
    <font>
      <sz val="12"/>
      <color theme="0" tint="-0.499984740745262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 tint="0.499984740745262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theme="9" tint="-0.499984740745262"/>
      <name val="Arial"/>
      <family val="2"/>
    </font>
    <font>
      <u/>
      <sz val="12"/>
      <color theme="10"/>
      <name val="Arial"/>
      <family val="2"/>
    </font>
    <font>
      <sz val="11"/>
      <color indexed="8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0" fontId="16" fillId="0" borderId="0"/>
    <xf numFmtId="0" fontId="9" fillId="0" borderId="0" applyNumberFormat="0" applyFill="0" applyBorder="0" applyAlignment="0" applyProtection="0"/>
    <xf numFmtId="0" fontId="11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5" fillId="2" borderId="0" xfId="0" applyFont="1" applyFill="1" applyAlignment="1">
      <alignment horizontal="right"/>
    </xf>
    <xf numFmtId="0" fontId="12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4" fillId="2" borderId="0" xfId="0" applyFont="1" applyFill="1" applyAlignment="1">
      <alignment horizontal="center"/>
    </xf>
    <xf numFmtId="0" fontId="13" fillId="2" borderId="0" xfId="0" applyFont="1" applyFill="1" applyAlignment="1"/>
    <xf numFmtId="0" fontId="5" fillId="2" borderId="0" xfId="0" applyFont="1" applyFill="1" applyAlignment="1"/>
    <xf numFmtId="0" fontId="15" fillId="2" borderId="0" xfId="0" applyFont="1" applyFill="1" applyAlignment="1">
      <alignment horizontal="right"/>
    </xf>
    <xf numFmtId="15" fontId="1" fillId="2" borderId="0" xfId="0" applyNumberFormat="1" applyFont="1" applyFill="1"/>
    <xf numFmtId="0" fontId="14" fillId="2" borderId="0" xfId="0" applyFont="1" applyFill="1" applyAlignment="1">
      <alignment horizontal="right"/>
    </xf>
    <xf numFmtId="15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0" fontId="13" fillId="2" borderId="0" xfId="0" applyFont="1" applyFill="1"/>
    <xf numFmtId="0" fontId="18" fillId="2" borderId="0" xfId="0" applyFont="1" applyFill="1"/>
    <xf numFmtId="0" fontId="17" fillId="2" borderId="0" xfId="0" applyFont="1" applyFill="1"/>
    <xf numFmtId="0" fontId="21" fillId="2" borderId="0" xfId="5" applyFont="1" applyFill="1"/>
    <xf numFmtId="0" fontId="1" fillId="2" borderId="0" xfId="0" applyFont="1" applyFill="1" applyAlignment="1">
      <alignment horizontal="center"/>
    </xf>
    <xf numFmtId="164" fontId="1" fillId="2" borderId="0" xfId="3" applyNumberFormat="1" applyFont="1" applyFill="1" applyAlignment="1">
      <alignment horizontal="right"/>
    </xf>
    <xf numFmtId="3" fontId="22" fillId="0" borderId="0" xfId="4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right"/>
    </xf>
    <xf numFmtId="43" fontId="1" fillId="2" borderId="0" xfId="3" applyFont="1" applyFill="1"/>
    <xf numFmtId="0" fontId="5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horizontal="left" vertical="top" indent="2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right"/>
    </xf>
    <xf numFmtId="164" fontId="1" fillId="2" borderId="1" xfId="3" applyNumberFormat="1" applyFont="1" applyFill="1" applyBorder="1"/>
    <xf numFmtId="0" fontId="14" fillId="2" borderId="1" xfId="0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 indent="2"/>
    </xf>
    <xf numFmtId="164" fontId="1" fillId="2" borderId="0" xfId="3" applyNumberFormat="1" applyFont="1" applyFill="1"/>
    <xf numFmtId="166" fontId="1" fillId="2" borderId="0" xfId="3" applyNumberFormat="1" applyFont="1" applyFill="1" applyAlignment="1">
      <alignment horizontal="right"/>
    </xf>
    <xf numFmtId="164" fontId="23" fillId="2" borderId="0" xfId="0" applyNumberFormat="1" applyFont="1" applyFill="1"/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43" fontId="1" fillId="2" borderId="0" xfId="0" applyNumberFormat="1" applyFont="1" applyFill="1" applyAlignment="1">
      <alignment horizontal="right" indent="2"/>
    </xf>
  </cellXfs>
  <cellStyles count="7">
    <cellStyle name="Comma" xfId="3" builtinId="3"/>
    <cellStyle name="Followed Hyperlink" xfId="2" builtinId="9" hidden="1"/>
    <cellStyle name="Hyperlink" xfId="1" builtinId="8" hidden="1"/>
    <cellStyle name="Hyperlink" xfId="5" builtinId="8"/>
    <cellStyle name="Normal" xfId="0" builtinId="0"/>
    <cellStyle name="Normal 3" xfId="6"/>
    <cellStyle name="Normal_Example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1</xdr:row>
      <xdr:rowOff>25401</xdr:rowOff>
    </xdr:from>
    <xdr:to>
      <xdr:col>4</xdr:col>
      <xdr:colOff>127000</xdr:colOff>
      <xdr:row>6</xdr:row>
      <xdr:rowOff>18883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5900" y="228601"/>
          <a:ext cx="2641600" cy="1009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6</xdr:row>
      <xdr:rowOff>42862</xdr:rowOff>
    </xdr:from>
    <xdr:ext cx="6229350" cy="7164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52525" y="1509712"/>
              <a:ext cx="6229350" cy="716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𝑃𝑟𝑒𝑠𝑒𝑛𝑡</m:t>
                    </m:r>
                    <m:r>
                      <a:rPr lang="en-US" sz="1100" b="0" i="1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</a:rPr>
                      <m:t>𝑣𝑎𝑙𝑢𝑒</m:t>
                    </m:r>
                    <m:r>
                      <a:rPr lang="en-US" sz="1100" b="0" i="1">
                        <a:latin typeface="Cambria Math"/>
                      </a:rPr>
                      <m:t> = </m:t>
                    </m:r>
                    <m:nary>
                      <m:naryPr>
                        <m:chr m:val="∑"/>
                        <m:limLoc m:val="undOvr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𝑆𝑝𝑜𝑡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𝑏𝑢𝑦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𝐴𝑚𝑜𝑢𝑛𝑡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𝐵𝑢𝑦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×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𝐷𝑖𝑠𝑐𝑜𝑢𝑛𝑡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𝑓𝑎𝑐𝑡𝑜𝑟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𝑆𝑝𝑜𝑡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𝑠𝑒𝑙𝑙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𝐴𝑚𝑜𝑢𝑛𝑡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𝑆𝑒𝑙𝑙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𝐷𝑖𝑠𝑐𝑜𝑢𝑛𝑡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𝑓𝑎𝑐𝑡𝑜𝑟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 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52525" y="1509712"/>
              <a:ext cx="6229350" cy="716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𝑃𝑟𝑒𝑠𝑒𝑛𝑡 𝑣𝑎𝑙𝑢𝑒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∑1_1^𝑛▒〖(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𝑆𝑝𝑜𝑡 𝑏𝑢𝑦 𝑥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𝐴𝑚𝑜𝑢𝑛𝑡 𝐵𝑢𝑦 × 𝐷𝑖𝑠𝑐𝑜𝑢𝑛𝑡 𝑓𝑎𝑐𝑡𝑜𝑟−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𝑆𝑝𝑜𝑡 𝑠𝑒𝑙𝑙 𝑥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𝐴𝑚𝑜𝑢𝑛𝑡 𝑆𝑒𝑙𝑙 ×𝐷𝑖𝑠𝑐𝑜𝑢𝑛𝑡 𝑓𝑎𝑐𝑡𝑜𝑟) 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9"/>
  <sheetViews>
    <sheetView topLeftCell="A10" workbookViewId="0">
      <selection activeCell="H10" sqref="H10"/>
    </sheetView>
  </sheetViews>
  <sheetFormatPr defaultColWidth="10.75" defaultRowHeight="15" x14ac:dyDescent="0.2"/>
  <cols>
    <col min="1" max="1" width="3.375" style="1" customWidth="1"/>
    <col min="2" max="4" width="10.75" style="1"/>
    <col min="5" max="5" width="11.625" style="1" customWidth="1"/>
    <col min="6" max="7" width="10.75" style="1"/>
    <col min="8" max="8" width="11.5" style="1" customWidth="1"/>
    <col min="9" max="9" width="3.75" style="1" customWidth="1"/>
    <col min="10" max="16384" width="10.75" style="1"/>
  </cols>
  <sheetData>
    <row r="5" spans="2:9" x14ac:dyDescent="0.2">
      <c r="G5" s="2" t="s">
        <v>0</v>
      </c>
    </row>
    <row r="9" spans="2:9" ht="51" customHeight="1" x14ac:dyDescent="0.2">
      <c r="B9" s="46" t="s">
        <v>48</v>
      </c>
      <c r="C9" s="46"/>
      <c r="D9" s="46"/>
      <c r="E9" s="46"/>
      <c r="F9" s="46"/>
      <c r="G9" s="46"/>
      <c r="H9" s="46"/>
    </row>
    <row r="10" spans="2:9" x14ac:dyDescent="0.2">
      <c r="C10" s="17"/>
      <c r="D10" s="17"/>
      <c r="E10" s="16" t="s">
        <v>20</v>
      </c>
      <c r="F10" s="17"/>
      <c r="G10" s="18" t="s">
        <v>29</v>
      </c>
      <c r="H10" s="18">
        <v>101</v>
      </c>
    </row>
    <row r="13" spans="2:9" ht="30.4" customHeight="1" x14ac:dyDescent="0.2">
      <c r="B13" s="1" t="s">
        <v>1</v>
      </c>
      <c r="E13" s="1" t="s">
        <v>40</v>
      </c>
      <c r="F13" s="47"/>
      <c r="G13" s="47"/>
      <c r="H13" s="47"/>
      <c r="I13" s="47"/>
    </row>
    <row r="14" spans="2:9" x14ac:dyDescent="0.2">
      <c r="E14" s="12" t="s">
        <v>41</v>
      </c>
      <c r="F14" s="44"/>
      <c r="G14" s="44"/>
      <c r="H14" s="44"/>
      <c r="I14" s="44"/>
    </row>
    <row r="15" spans="2:9" x14ac:dyDescent="0.2">
      <c r="E15" s="4"/>
      <c r="F15" s="45"/>
      <c r="G15" s="45"/>
      <c r="H15" s="45"/>
      <c r="I15" s="45"/>
    </row>
    <row r="16" spans="2:9" x14ac:dyDescent="0.2">
      <c r="E16" s="4"/>
      <c r="F16" s="45"/>
      <c r="G16" s="45"/>
      <c r="H16" s="45"/>
      <c r="I16" s="45"/>
    </row>
    <row r="19" spans="2:9" x14ac:dyDescent="0.2">
      <c r="B19" s="1" t="s">
        <v>2</v>
      </c>
      <c r="G19" s="27" t="s">
        <v>42</v>
      </c>
      <c r="H19" s="3"/>
      <c r="I19" s="3"/>
    </row>
    <row r="20" spans="2:9" x14ac:dyDescent="0.2">
      <c r="B20" s="1" t="s">
        <v>3</v>
      </c>
      <c r="G20" s="15" t="s">
        <v>21</v>
      </c>
      <c r="H20" s="3"/>
      <c r="I20" s="3"/>
    </row>
    <row r="21" spans="2:9" x14ac:dyDescent="0.2">
      <c r="B21" s="1" t="s">
        <v>4</v>
      </c>
      <c r="G21" s="15" t="s">
        <v>22</v>
      </c>
      <c r="H21" s="3"/>
      <c r="I21" s="3"/>
    </row>
    <row r="22" spans="2:9" x14ac:dyDescent="0.2">
      <c r="B22" s="1" t="s">
        <v>5</v>
      </c>
      <c r="G22" s="15" t="s">
        <v>22</v>
      </c>
      <c r="H22" s="3"/>
      <c r="I22" s="3"/>
    </row>
    <row r="25" spans="2:9" ht="15.75" x14ac:dyDescent="0.25">
      <c r="B25" s="25" t="s">
        <v>33</v>
      </c>
      <c r="C25" s="13"/>
      <c r="D25" s="13"/>
      <c r="E25" s="13"/>
      <c r="F25" s="13"/>
    </row>
    <row r="26" spans="2:9" x14ac:dyDescent="0.2">
      <c r="B26" s="26" t="s">
        <v>34</v>
      </c>
      <c r="C26" s="13"/>
      <c r="D26" s="13"/>
      <c r="E26" s="26" t="s">
        <v>35</v>
      </c>
      <c r="F26" s="13"/>
    </row>
    <row r="27" spans="2:9" x14ac:dyDescent="0.2">
      <c r="B27" s="26" t="s">
        <v>36</v>
      </c>
      <c r="C27" s="13"/>
      <c r="D27" s="13"/>
      <c r="E27" s="26" t="s">
        <v>37</v>
      </c>
      <c r="F27" s="13"/>
    </row>
    <row r="28" spans="2:9" x14ac:dyDescent="0.2">
      <c r="B28" s="26" t="s">
        <v>38</v>
      </c>
      <c r="C28" s="13"/>
      <c r="D28" s="13"/>
      <c r="E28" s="13"/>
      <c r="F28" s="13"/>
    </row>
    <row r="29" spans="2:9" x14ac:dyDescent="0.2">
      <c r="B29" s="26" t="s">
        <v>39</v>
      </c>
      <c r="C29" s="13"/>
      <c r="D29" s="13"/>
      <c r="E29" s="13"/>
      <c r="F29" s="13"/>
    </row>
  </sheetData>
  <mergeCells count="5">
    <mergeCell ref="F14:I14"/>
    <mergeCell ref="F15:I15"/>
    <mergeCell ref="F16:I16"/>
    <mergeCell ref="B9:H9"/>
    <mergeCell ref="F13:I13"/>
  </mergeCells>
  <phoneticPr fontId="6" type="noConversion"/>
  <hyperlinks>
    <hyperlink ref="B26" location="'1. Description'!A1" display="1. Description"/>
    <hyperlink ref="B27" location="'2. Model inputs'!A1" display="2. Model inputs"/>
    <hyperlink ref="B28" location="'3. Unobservable inputs'!A1" display="3. Unobservable inputs"/>
    <hyperlink ref="B29" location="'4. Fair Value Level'!A1" display="4. Fair value level"/>
    <hyperlink ref="E26" location="'5. Calculation formulas'!A1" display="5. Calculation formulas"/>
    <hyperlink ref="E27" location="'6. Example'!A1" display="6. Example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workbookViewId="0">
      <selection activeCell="N7" sqref="N7"/>
    </sheetView>
  </sheetViews>
  <sheetFormatPr defaultColWidth="10.75" defaultRowHeight="15" x14ac:dyDescent="0.2"/>
  <cols>
    <col min="1" max="1" width="2.75" style="1" customWidth="1"/>
    <col min="2" max="8" width="10.75" style="1"/>
    <col min="9" max="9" width="3.75" style="1" customWidth="1"/>
    <col min="10" max="16384" width="10.75" style="1"/>
  </cols>
  <sheetData>
    <row r="3" spans="2:10" ht="38.25" customHeight="1" x14ac:dyDescent="0.3">
      <c r="B3" s="50" t="str">
        <f>main!B9</f>
        <v>Valuation model for FX Forward and FX Swap</v>
      </c>
      <c r="C3" s="50"/>
      <c r="D3" s="50"/>
      <c r="E3" s="50"/>
      <c r="F3" s="50"/>
      <c r="G3" s="50"/>
      <c r="H3" s="50"/>
      <c r="I3" s="50"/>
      <c r="J3" s="50"/>
    </row>
    <row r="5" spans="2:10" x14ac:dyDescent="0.2">
      <c r="B5" s="24" t="s">
        <v>9</v>
      </c>
    </row>
    <row r="7" spans="2:10" ht="188.25" customHeight="1" x14ac:dyDescent="0.2">
      <c r="B7" s="48" t="s">
        <v>87</v>
      </c>
      <c r="C7" s="49"/>
      <c r="D7" s="49"/>
      <c r="E7" s="49"/>
      <c r="F7" s="49"/>
      <c r="G7" s="49"/>
      <c r="H7" s="49"/>
      <c r="I7" s="49"/>
      <c r="J7" s="49"/>
    </row>
    <row r="9" spans="2:10" x14ac:dyDescent="0.2">
      <c r="B9" s="24" t="s">
        <v>28</v>
      </c>
    </row>
    <row r="11" spans="2:10" ht="84" customHeight="1" x14ac:dyDescent="0.2">
      <c r="B11" s="48" t="s">
        <v>62</v>
      </c>
      <c r="C11" s="49"/>
      <c r="D11" s="49"/>
      <c r="E11" s="49"/>
      <c r="F11" s="49"/>
      <c r="G11" s="49"/>
      <c r="H11" s="49"/>
      <c r="I11" s="49"/>
      <c r="J11" s="49"/>
    </row>
  </sheetData>
  <mergeCells count="3">
    <mergeCell ref="B7:J7"/>
    <mergeCell ref="B3:J3"/>
    <mergeCell ref="B11:J1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0"/>
  <sheetViews>
    <sheetView topLeftCell="A43" workbookViewId="0">
      <selection activeCell="I17" sqref="I17"/>
    </sheetView>
  </sheetViews>
  <sheetFormatPr defaultColWidth="10.75" defaultRowHeight="15" x14ac:dyDescent="0.2"/>
  <cols>
    <col min="1" max="1" width="3" style="1" customWidth="1"/>
    <col min="2" max="8" width="10.75" style="1"/>
    <col min="9" max="9" width="3.375" style="1" customWidth="1"/>
    <col min="10" max="16384" width="10.75" style="1"/>
  </cols>
  <sheetData>
    <row r="3" spans="2:8" ht="42.75" customHeight="1" x14ac:dyDescent="0.3">
      <c r="B3" s="50" t="str">
        <f>main!B9</f>
        <v>Valuation model for FX Forward and FX Swap</v>
      </c>
      <c r="C3" s="50"/>
      <c r="D3" s="50"/>
      <c r="E3" s="50"/>
      <c r="F3" s="50"/>
      <c r="G3" s="50"/>
      <c r="H3" s="50"/>
    </row>
    <row r="6" spans="2:8" x14ac:dyDescent="0.2">
      <c r="B6" s="6" t="s">
        <v>7</v>
      </c>
      <c r="H6" s="11" t="s">
        <v>10</v>
      </c>
    </row>
    <row r="8" spans="2:8" x14ac:dyDescent="0.2">
      <c r="B8" s="7" t="s">
        <v>88</v>
      </c>
      <c r="C8" s="8"/>
      <c r="D8" s="7" t="s">
        <v>89</v>
      </c>
      <c r="E8" s="7"/>
      <c r="F8" s="7"/>
      <c r="G8" s="7"/>
      <c r="H8" s="7"/>
    </row>
    <row r="9" spans="2:8" x14ac:dyDescent="0.2">
      <c r="B9" s="9" t="s">
        <v>133</v>
      </c>
      <c r="C9" s="10"/>
      <c r="D9" s="9" t="s">
        <v>134</v>
      </c>
    </row>
    <row r="10" spans="2:8" x14ac:dyDescent="0.2">
      <c r="B10" s="9"/>
      <c r="C10" s="10"/>
      <c r="D10" s="12" t="s">
        <v>132</v>
      </c>
    </row>
    <row r="11" spans="2:8" x14ac:dyDescent="0.2">
      <c r="B11" s="9"/>
      <c r="C11" s="10"/>
      <c r="D11" s="12" t="s">
        <v>122</v>
      </c>
      <c r="E11" s="2"/>
    </row>
    <row r="12" spans="2:8" x14ac:dyDescent="0.2">
      <c r="B12" s="9"/>
      <c r="C12" s="10"/>
      <c r="D12" s="12" t="s">
        <v>123</v>
      </c>
    </row>
    <row r="13" spans="2:8" x14ac:dyDescent="0.2">
      <c r="B13" s="9"/>
      <c r="C13" s="10"/>
      <c r="D13" s="12" t="s">
        <v>124</v>
      </c>
    </row>
    <row r="14" spans="2:8" x14ac:dyDescent="0.2">
      <c r="B14" s="9"/>
      <c r="C14" s="10"/>
      <c r="D14" s="12" t="s">
        <v>125</v>
      </c>
    </row>
    <row r="15" spans="2:8" x14ac:dyDescent="0.2">
      <c r="B15" s="9"/>
      <c r="C15" s="10"/>
      <c r="D15" s="12" t="s">
        <v>126</v>
      </c>
    </row>
    <row r="16" spans="2:8" x14ac:dyDescent="0.2">
      <c r="B16" s="9"/>
      <c r="C16" s="10"/>
      <c r="D16" s="12" t="s">
        <v>127</v>
      </c>
    </row>
    <row r="17" spans="2:4" x14ac:dyDescent="0.2">
      <c r="B17" s="9"/>
      <c r="C17" s="10"/>
      <c r="D17" s="12" t="s">
        <v>128</v>
      </c>
    </row>
    <row r="18" spans="2:4" x14ac:dyDescent="0.2">
      <c r="B18" s="9"/>
      <c r="C18" s="10"/>
      <c r="D18" s="12" t="s">
        <v>129</v>
      </c>
    </row>
    <row r="19" spans="2:4" x14ac:dyDescent="0.2">
      <c r="B19" s="9"/>
      <c r="C19" s="10"/>
      <c r="D19" s="12" t="s">
        <v>130</v>
      </c>
    </row>
    <row r="20" spans="2:4" x14ac:dyDescent="0.2">
      <c r="B20" s="9"/>
      <c r="C20" s="10"/>
      <c r="D20" s="12" t="s">
        <v>131</v>
      </c>
    </row>
    <row r="21" spans="2:4" x14ac:dyDescent="0.2">
      <c r="B21" s="9"/>
      <c r="C21" s="10"/>
    </row>
    <row r="22" spans="2:4" x14ac:dyDescent="0.2">
      <c r="B22" s="9"/>
      <c r="C22" s="10"/>
    </row>
    <row r="23" spans="2:4" x14ac:dyDescent="0.2">
      <c r="B23" s="9" t="s">
        <v>85</v>
      </c>
      <c r="C23" s="10"/>
      <c r="D23" s="1" t="s">
        <v>90</v>
      </c>
    </row>
    <row r="24" spans="2:4" x14ac:dyDescent="0.2">
      <c r="B24" s="9"/>
      <c r="C24" s="10"/>
      <c r="D24" s="1" t="s">
        <v>91</v>
      </c>
    </row>
    <row r="25" spans="2:4" x14ac:dyDescent="0.2">
      <c r="B25" s="9"/>
      <c r="C25" s="10"/>
      <c r="D25" s="1" t="s">
        <v>92</v>
      </c>
    </row>
    <row r="26" spans="2:4" x14ac:dyDescent="0.2">
      <c r="B26" s="9"/>
      <c r="C26" s="10"/>
      <c r="D26" s="1" t="s">
        <v>93</v>
      </c>
    </row>
    <row r="27" spans="2:4" x14ac:dyDescent="0.2">
      <c r="B27" s="9"/>
      <c r="C27" s="10"/>
      <c r="D27" s="1" t="s">
        <v>94</v>
      </c>
    </row>
    <row r="28" spans="2:4" x14ac:dyDescent="0.2">
      <c r="B28" s="9"/>
      <c r="C28" s="10"/>
      <c r="D28" s="1" t="s">
        <v>95</v>
      </c>
    </row>
    <row r="29" spans="2:4" x14ac:dyDescent="0.2">
      <c r="B29" s="9"/>
      <c r="C29" s="10"/>
      <c r="D29" s="1" t="s">
        <v>96</v>
      </c>
    </row>
    <row r="30" spans="2:4" x14ac:dyDescent="0.2">
      <c r="B30" s="9"/>
      <c r="C30" s="10"/>
      <c r="D30" s="1" t="s">
        <v>97</v>
      </c>
    </row>
    <row r="31" spans="2:4" x14ac:dyDescent="0.2">
      <c r="B31" s="9"/>
      <c r="C31" s="10"/>
      <c r="D31" s="1" t="s">
        <v>98</v>
      </c>
    </row>
    <row r="32" spans="2:4" x14ac:dyDescent="0.2">
      <c r="B32" s="9"/>
      <c r="C32" s="10"/>
      <c r="D32" s="1" t="s">
        <v>99</v>
      </c>
    </row>
    <row r="33" spans="2:4" x14ac:dyDescent="0.2">
      <c r="B33" s="9"/>
      <c r="C33" s="10"/>
      <c r="D33" s="1" t="s">
        <v>100</v>
      </c>
    </row>
    <row r="34" spans="2:4" x14ac:dyDescent="0.2">
      <c r="B34" s="9"/>
      <c r="C34" s="10"/>
      <c r="D34" s="1" t="s">
        <v>101</v>
      </c>
    </row>
    <row r="35" spans="2:4" x14ac:dyDescent="0.2">
      <c r="B35" s="9"/>
      <c r="C35" s="10"/>
      <c r="D35" s="1" t="s">
        <v>102</v>
      </c>
    </row>
    <row r="36" spans="2:4" x14ac:dyDescent="0.2">
      <c r="B36" s="9"/>
      <c r="C36" s="10"/>
      <c r="D36" s="1" t="s">
        <v>103</v>
      </c>
    </row>
    <row r="37" spans="2:4" x14ac:dyDescent="0.2">
      <c r="B37" s="9"/>
      <c r="C37" s="10"/>
      <c r="D37" s="1" t="s">
        <v>104</v>
      </c>
    </row>
    <row r="38" spans="2:4" x14ac:dyDescent="0.2">
      <c r="B38" s="9"/>
      <c r="C38" s="10"/>
      <c r="D38" s="1" t="s">
        <v>105</v>
      </c>
    </row>
    <row r="39" spans="2:4" x14ac:dyDescent="0.2">
      <c r="B39" s="9"/>
      <c r="C39" s="10"/>
      <c r="D39" s="10" t="s">
        <v>106</v>
      </c>
    </row>
    <row r="40" spans="2:4" x14ac:dyDescent="0.2">
      <c r="B40" s="9"/>
      <c r="C40" s="10"/>
      <c r="D40" s="10" t="s">
        <v>107</v>
      </c>
    </row>
    <row r="41" spans="2:4" x14ac:dyDescent="0.2">
      <c r="B41" s="9"/>
      <c r="C41" s="10"/>
      <c r="D41" s="10" t="s">
        <v>108</v>
      </c>
    </row>
    <row r="42" spans="2:4" x14ac:dyDescent="0.2">
      <c r="B42" s="9"/>
      <c r="C42" s="10"/>
      <c r="D42" s="10" t="s">
        <v>109</v>
      </c>
    </row>
    <row r="43" spans="2:4" x14ac:dyDescent="0.2">
      <c r="B43" s="9"/>
      <c r="C43" s="10"/>
      <c r="D43" s="10" t="s">
        <v>110</v>
      </c>
    </row>
    <row r="44" spans="2:4" x14ac:dyDescent="0.2">
      <c r="B44" s="9"/>
      <c r="C44" s="10"/>
      <c r="D44" s="10" t="s">
        <v>111</v>
      </c>
    </row>
    <row r="45" spans="2:4" x14ac:dyDescent="0.2">
      <c r="B45" s="9"/>
      <c r="C45" s="10"/>
      <c r="D45" s="10" t="s">
        <v>112</v>
      </c>
    </row>
    <row r="46" spans="2:4" x14ac:dyDescent="0.2">
      <c r="B46" s="9"/>
      <c r="C46" s="10"/>
      <c r="D46" s="10" t="s">
        <v>113</v>
      </c>
    </row>
    <row r="47" spans="2:4" x14ac:dyDescent="0.2">
      <c r="B47" s="9"/>
      <c r="C47" s="10"/>
      <c r="D47" s="10" t="s">
        <v>114</v>
      </c>
    </row>
    <row r="48" spans="2:4" x14ac:dyDescent="0.2">
      <c r="B48" s="9"/>
      <c r="C48" s="10"/>
      <c r="D48" s="10" t="s">
        <v>115</v>
      </c>
    </row>
    <row r="49" spans="2:8" x14ac:dyDescent="0.2">
      <c r="B49" s="9"/>
      <c r="C49" s="10"/>
      <c r="D49" s="10" t="s">
        <v>116</v>
      </c>
    </row>
    <row r="50" spans="2:8" x14ac:dyDescent="0.2">
      <c r="B50" s="9"/>
      <c r="C50" s="10"/>
      <c r="D50" s="10" t="s">
        <v>117</v>
      </c>
    </row>
    <row r="51" spans="2:8" x14ac:dyDescent="0.2">
      <c r="B51" s="9"/>
      <c r="C51" s="10"/>
      <c r="D51" s="10" t="s">
        <v>118</v>
      </c>
    </row>
    <row r="52" spans="2:8" x14ac:dyDescent="0.2">
      <c r="B52" s="9"/>
      <c r="C52" s="10"/>
      <c r="D52" s="10" t="s">
        <v>119</v>
      </c>
    </row>
    <row r="53" spans="2:8" x14ac:dyDescent="0.2">
      <c r="B53" s="9"/>
      <c r="C53" s="10"/>
      <c r="D53" s="10" t="s">
        <v>120</v>
      </c>
    </row>
    <row r="54" spans="2:8" x14ac:dyDescent="0.2">
      <c r="B54" s="9"/>
      <c r="C54" s="10"/>
      <c r="D54" s="10" t="s">
        <v>121</v>
      </c>
    </row>
    <row r="55" spans="2:8" x14ac:dyDescent="0.2">
      <c r="B55" s="9"/>
    </row>
    <row r="56" spans="2:8" x14ac:dyDescent="0.2">
      <c r="B56" s="6" t="s">
        <v>8</v>
      </c>
      <c r="H56" s="11" t="s">
        <v>10</v>
      </c>
    </row>
    <row r="58" spans="2:8" x14ac:dyDescent="0.2">
      <c r="B58" s="7" t="s">
        <v>6</v>
      </c>
      <c r="C58" s="8"/>
      <c r="D58" s="7" t="s">
        <v>9</v>
      </c>
      <c r="E58" s="7"/>
      <c r="F58" s="7"/>
      <c r="G58" s="7"/>
      <c r="H58" s="7"/>
    </row>
    <row r="59" spans="2:8" x14ac:dyDescent="0.2">
      <c r="B59" s="9"/>
      <c r="C59" s="10"/>
    </row>
    <row r="60" spans="2:8" x14ac:dyDescent="0.2">
      <c r="B60" s="9"/>
      <c r="C60" s="10"/>
    </row>
    <row r="61" spans="2:8" x14ac:dyDescent="0.2">
      <c r="B61" s="9"/>
      <c r="C61" s="10"/>
    </row>
    <row r="62" spans="2:8" x14ac:dyDescent="0.2">
      <c r="B62" s="9"/>
      <c r="C62" s="10"/>
    </row>
    <row r="63" spans="2:8" x14ac:dyDescent="0.2">
      <c r="B63" s="9"/>
      <c r="C63" s="10"/>
    </row>
    <row r="64" spans="2:8" x14ac:dyDescent="0.2">
      <c r="B64" s="9"/>
      <c r="C64" s="10"/>
    </row>
    <row r="65" spans="2:3" x14ac:dyDescent="0.2">
      <c r="B65" s="9"/>
      <c r="C65" s="10"/>
    </row>
    <row r="66" spans="2:3" x14ac:dyDescent="0.2">
      <c r="B66" s="9"/>
      <c r="C66" s="10"/>
    </row>
    <row r="67" spans="2:3" x14ac:dyDescent="0.2">
      <c r="B67" s="9"/>
      <c r="C67" s="10"/>
    </row>
    <row r="70" spans="2:3" ht="15.75" x14ac:dyDescent="0.25">
      <c r="B70" s="5" t="s">
        <v>11</v>
      </c>
    </row>
  </sheetData>
  <mergeCells count="1">
    <mergeCell ref="B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M7" sqref="M7"/>
    </sheetView>
  </sheetViews>
  <sheetFormatPr defaultColWidth="10.75" defaultRowHeight="15" x14ac:dyDescent="0.2"/>
  <cols>
    <col min="1" max="1" width="2.375" style="1" customWidth="1"/>
    <col min="2" max="8" width="10.75" style="1"/>
    <col min="9" max="9" width="3.75" style="1" customWidth="1"/>
    <col min="10" max="16384" width="10.75" style="1"/>
  </cols>
  <sheetData>
    <row r="3" spans="2:8" ht="40.9" customHeight="1" x14ac:dyDescent="0.3">
      <c r="B3" s="50" t="str">
        <f>main!B9</f>
        <v>Valuation model for FX Forward and FX Swap</v>
      </c>
      <c r="C3" s="50"/>
      <c r="D3" s="50"/>
      <c r="E3" s="50"/>
      <c r="F3" s="50"/>
      <c r="G3" s="50"/>
      <c r="H3" s="50"/>
    </row>
    <row r="5" spans="2:8" x14ac:dyDescent="0.2">
      <c r="B5" s="6" t="s">
        <v>12</v>
      </c>
    </row>
    <row r="7" spans="2:8" ht="159.94999999999999" customHeight="1" x14ac:dyDescent="0.2">
      <c r="B7" s="48" t="s">
        <v>49</v>
      </c>
      <c r="C7" s="48"/>
      <c r="D7" s="48"/>
      <c r="E7" s="48"/>
      <c r="F7" s="48"/>
      <c r="G7" s="48"/>
      <c r="H7" s="48"/>
    </row>
    <row r="10" spans="2:8" x14ac:dyDescent="0.2">
      <c r="B10" s="6" t="s">
        <v>13</v>
      </c>
    </row>
    <row r="12" spans="2:8" x14ac:dyDescent="0.2">
      <c r="B12" s="14" t="s">
        <v>14</v>
      </c>
    </row>
  </sheetData>
  <mergeCells count="2">
    <mergeCell ref="B3:H3"/>
    <mergeCell ref="B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workbookViewId="0">
      <selection activeCell="L18" sqref="L18"/>
    </sheetView>
  </sheetViews>
  <sheetFormatPr defaultColWidth="10.75" defaultRowHeight="15" x14ac:dyDescent="0.2"/>
  <cols>
    <col min="1" max="1" width="3.5" style="1" customWidth="1"/>
    <col min="2" max="8" width="10.75" style="1"/>
    <col min="9" max="9" width="2" style="1" customWidth="1"/>
    <col min="10" max="16384" width="10.75" style="1"/>
  </cols>
  <sheetData>
    <row r="3" spans="2:8" ht="44.25" customHeight="1" x14ac:dyDescent="0.3">
      <c r="B3" s="50" t="str">
        <f>main!B9</f>
        <v>Valuation model for FX Forward and FX Swap</v>
      </c>
      <c r="C3" s="50"/>
      <c r="D3" s="50"/>
      <c r="E3" s="50"/>
      <c r="F3" s="50"/>
      <c r="G3" s="50"/>
      <c r="H3" s="50"/>
    </row>
    <row r="5" spans="2:8" x14ac:dyDescent="0.2">
      <c r="B5" s="6" t="s">
        <v>15</v>
      </c>
    </row>
    <row r="7" spans="2:8" x14ac:dyDescent="0.2">
      <c r="B7" s="13" t="s">
        <v>30</v>
      </c>
    </row>
    <row r="8" spans="2:8" x14ac:dyDescent="0.2">
      <c r="B8" s="51"/>
      <c r="C8" s="51"/>
      <c r="D8" s="51"/>
      <c r="E8" s="51"/>
      <c r="F8" s="51"/>
      <c r="G8" s="51"/>
      <c r="H8" s="51"/>
    </row>
    <row r="9" spans="2:8" x14ac:dyDescent="0.2">
      <c r="B9" s="13"/>
    </row>
    <row r="11" spans="2:8" x14ac:dyDescent="0.2">
      <c r="B11" s="24" t="s">
        <v>16</v>
      </c>
    </row>
    <row r="13" spans="2:8" x14ac:dyDescent="0.2">
      <c r="B13" s="48" t="s">
        <v>32</v>
      </c>
      <c r="C13" s="48"/>
      <c r="D13" s="48"/>
      <c r="E13" s="48"/>
      <c r="F13" s="48"/>
      <c r="G13" s="48"/>
      <c r="H13" s="48"/>
    </row>
    <row r="14" spans="2:8" x14ac:dyDescent="0.2">
      <c r="B14" s="48"/>
      <c r="C14" s="48"/>
      <c r="D14" s="48"/>
      <c r="E14" s="48"/>
      <c r="F14" s="48"/>
      <c r="G14" s="48"/>
      <c r="H14" s="48"/>
    </row>
    <row r="15" spans="2:8" x14ac:dyDescent="0.2">
      <c r="B15" s="48"/>
      <c r="C15" s="48"/>
      <c r="D15" s="48"/>
      <c r="E15" s="48"/>
      <c r="F15" s="48"/>
      <c r="G15" s="48"/>
      <c r="H15" s="48"/>
    </row>
    <row r="16" spans="2:8" x14ac:dyDescent="0.2">
      <c r="B16" s="48"/>
      <c r="C16" s="48"/>
      <c r="D16" s="48"/>
      <c r="E16" s="48"/>
      <c r="F16" s="48"/>
      <c r="G16" s="48"/>
      <c r="H16" s="48"/>
    </row>
    <row r="17" spans="2:8" x14ac:dyDescent="0.2">
      <c r="B17" s="48"/>
      <c r="C17" s="48"/>
      <c r="D17" s="48"/>
      <c r="E17" s="48"/>
      <c r="F17" s="48"/>
      <c r="G17" s="48"/>
      <c r="H17" s="48"/>
    </row>
  </sheetData>
  <mergeCells count="3">
    <mergeCell ref="B3:H3"/>
    <mergeCell ref="B8:H8"/>
    <mergeCell ref="B13:H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J17" sqref="J17"/>
    </sheetView>
  </sheetViews>
  <sheetFormatPr defaultColWidth="10.75" defaultRowHeight="15" x14ac:dyDescent="0.2"/>
  <cols>
    <col min="1" max="1" width="3.75" style="1" customWidth="1"/>
    <col min="2" max="2" width="10.75" style="1"/>
    <col min="3" max="3" width="12.5" style="1" customWidth="1"/>
    <col min="4" max="16384" width="10.75" style="1"/>
  </cols>
  <sheetData>
    <row r="3" spans="2:8" ht="40.5" customHeight="1" x14ac:dyDescent="0.3">
      <c r="B3" s="50" t="str">
        <f>main!B9</f>
        <v>Valuation model for FX Forward and FX Swap</v>
      </c>
      <c r="C3" s="50"/>
      <c r="D3" s="50"/>
      <c r="E3" s="50"/>
      <c r="F3" s="50"/>
      <c r="G3" s="50"/>
      <c r="H3" s="50"/>
    </row>
    <row r="5" spans="2:8" x14ac:dyDescent="0.2">
      <c r="B5" s="6" t="s">
        <v>17</v>
      </c>
    </row>
    <row r="11" spans="2:8" x14ac:dyDescent="0.2">
      <c r="B11" s="23" t="s">
        <v>31</v>
      </c>
      <c r="C11" s="1" t="s">
        <v>63</v>
      </c>
    </row>
    <row r="12" spans="2:8" x14ac:dyDescent="0.2">
      <c r="B12" s="34"/>
      <c r="C12" s="1" t="s">
        <v>64</v>
      </c>
    </row>
    <row r="13" spans="2:8" x14ac:dyDescent="0.2">
      <c r="B13" s="35"/>
      <c r="C13" s="36" t="s">
        <v>65</v>
      </c>
    </row>
    <row r="14" spans="2:8" x14ac:dyDescent="0.2">
      <c r="C14" s="1" t="s">
        <v>86</v>
      </c>
    </row>
  </sheetData>
  <mergeCells count="1">
    <mergeCell ref="B3:H3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"/>
  <sheetViews>
    <sheetView tabSelected="1" workbookViewId="0">
      <selection activeCell="D18" sqref="D18"/>
    </sheetView>
  </sheetViews>
  <sheetFormatPr defaultColWidth="10.75" defaultRowHeight="15" x14ac:dyDescent="0.2"/>
  <cols>
    <col min="1" max="1" width="3.125" style="1" customWidth="1"/>
    <col min="2" max="2" width="28" style="1" customWidth="1"/>
    <col min="3" max="3" width="19.25" style="1" bestFit="1" customWidth="1"/>
    <col min="4" max="4" width="20.125" style="1" customWidth="1"/>
    <col min="5" max="5" width="22.875" style="1" customWidth="1"/>
    <col min="6" max="6" width="10.75" style="1"/>
    <col min="7" max="7" width="11.25" style="1" bestFit="1" customWidth="1"/>
    <col min="8" max="8" width="10.75" style="1"/>
    <col min="9" max="9" width="16.5" style="1" customWidth="1"/>
    <col min="10" max="16384" width="10.75" style="1"/>
  </cols>
  <sheetData>
    <row r="2" spans="1:9" ht="39" customHeight="1" x14ac:dyDescent="0.3">
      <c r="B2" s="50" t="str">
        <f>main!B9</f>
        <v>Valuation model for FX Forward and FX Swap</v>
      </c>
      <c r="C2" s="50"/>
      <c r="D2" s="50"/>
      <c r="E2" s="50"/>
      <c r="F2" s="50"/>
      <c r="G2" s="50"/>
      <c r="H2" s="50"/>
    </row>
    <row r="4" spans="1:9" ht="15.75" x14ac:dyDescent="0.25">
      <c r="A4" s="5">
        <v>1</v>
      </c>
      <c r="B4" s="6" t="s">
        <v>73</v>
      </c>
    </row>
    <row r="6" spans="1:9" x14ac:dyDescent="0.2">
      <c r="B6" s="48" t="s">
        <v>46</v>
      </c>
      <c r="C6" s="48"/>
      <c r="D6" s="48"/>
      <c r="E6" s="48"/>
      <c r="F6" s="48"/>
      <c r="G6" s="48"/>
      <c r="H6" s="48"/>
    </row>
    <row r="9" spans="1:9" x14ac:dyDescent="0.2">
      <c r="B9" s="6" t="s">
        <v>18</v>
      </c>
    </row>
    <row r="10" spans="1:9" x14ac:dyDescent="0.2">
      <c r="B10" s="6"/>
    </row>
    <row r="11" spans="1:9" x14ac:dyDescent="0.2">
      <c r="B11" s="32" t="s">
        <v>74</v>
      </c>
    </row>
    <row r="12" spans="1:9" x14ac:dyDescent="0.2">
      <c r="B12" s="7" t="s">
        <v>43</v>
      </c>
      <c r="C12" s="7"/>
      <c r="E12" s="37" t="s">
        <v>52</v>
      </c>
      <c r="F12" s="37"/>
      <c r="G12" s="37" t="s">
        <v>68</v>
      </c>
      <c r="H12" s="37" t="s">
        <v>69</v>
      </c>
      <c r="I12" s="37" t="s">
        <v>51</v>
      </c>
    </row>
    <row r="13" spans="1:9" x14ac:dyDescent="0.2">
      <c r="B13" s="1" t="s">
        <v>66</v>
      </c>
      <c r="C13" s="29">
        <v>1000000</v>
      </c>
      <c r="E13" s="21" t="s">
        <v>53</v>
      </c>
      <c r="G13" s="31">
        <v>1.4500000000000002</v>
      </c>
      <c r="H13" s="1">
        <v>1.25</v>
      </c>
      <c r="I13" s="1">
        <v>14</v>
      </c>
    </row>
    <row r="14" spans="1:9" x14ac:dyDescent="0.2">
      <c r="B14" s="1" t="s">
        <v>67</v>
      </c>
      <c r="C14" s="28">
        <f>C13*C17</f>
        <v>23000000000</v>
      </c>
      <c r="E14" s="21" t="s">
        <v>56</v>
      </c>
      <c r="G14" s="31">
        <v>1.3199999999999998</v>
      </c>
      <c r="H14" s="1">
        <v>1.65</v>
      </c>
      <c r="I14" s="1">
        <v>31</v>
      </c>
    </row>
    <row r="15" spans="1:9" x14ac:dyDescent="0.2">
      <c r="B15" s="1" t="s">
        <v>44</v>
      </c>
      <c r="C15" s="21">
        <v>42989</v>
      </c>
      <c r="E15" s="7" t="s">
        <v>50</v>
      </c>
      <c r="F15" s="7"/>
      <c r="G15" s="38">
        <v>22100</v>
      </c>
    </row>
    <row r="16" spans="1:9" x14ac:dyDescent="0.2">
      <c r="B16" s="1" t="s">
        <v>45</v>
      </c>
      <c r="C16" s="21">
        <v>43019</v>
      </c>
    </row>
    <row r="17" spans="2:7" x14ac:dyDescent="0.2">
      <c r="B17" s="1" t="s">
        <v>47</v>
      </c>
      <c r="C17" s="28">
        <v>23000</v>
      </c>
    </row>
    <row r="18" spans="2:7" x14ac:dyDescent="0.2">
      <c r="B18" s="13" t="s">
        <v>25</v>
      </c>
      <c r="C18" s="30" t="s">
        <v>135</v>
      </c>
    </row>
    <row r="19" spans="2:7" x14ac:dyDescent="0.2">
      <c r="B19" s="13"/>
      <c r="C19" s="20"/>
    </row>
    <row r="20" spans="2:7" x14ac:dyDescent="0.2">
      <c r="B20" s="13"/>
      <c r="C20" s="20"/>
    </row>
    <row r="22" spans="2:7" x14ac:dyDescent="0.2">
      <c r="B22" s="6" t="s">
        <v>19</v>
      </c>
    </row>
    <row r="24" spans="2:7" x14ac:dyDescent="0.2">
      <c r="B24" s="23" t="s">
        <v>27</v>
      </c>
      <c r="C24" s="23"/>
      <c r="D24" s="23"/>
      <c r="E24" s="23"/>
      <c r="F24" s="23"/>
      <c r="G24" s="23"/>
    </row>
    <row r="26" spans="2:7" x14ac:dyDescent="0.2">
      <c r="B26" s="39" t="s">
        <v>23</v>
      </c>
      <c r="C26" s="39" t="s">
        <v>24</v>
      </c>
      <c r="D26" s="37" t="s">
        <v>70</v>
      </c>
      <c r="E26" s="7"/>
    </row>
    <row r="27" spans="2:7" x14ac:dyDescent="0.2">
      <c r="B27" s="21">
        <v>43019</v>
      </c>
      <c r="C27" s="28">
        <f>C17*C13</f>
        <v>23000000000</v>
      </c>
      <c r="D27" s="28" t="s">
        <v>55</v>
      </c>
    </row>
    <row r="28" spans="2:7" x14ac:dyDescent="0.2">
      <c r="B28" s="21">
        <v>43019</v>
      </c>
      <c r="C28" s="28">
        <f>-C13</f>
        <v>-1000000</v>
      </c>
      <c r="D28" s="28" t="s">
        <v>54</v>
      </c>
    </row>
    <row r="30" spans="2:7" x14ac:dyDescent="0.2">
      <c r="B30" s="13"/>
      <c r="D30" s="22"/>
    </row>
    <row r="33" spans="1:9" x14ac:dyDescent="0.2">
      <c r="B33" s="32" t="s">
        <v>72</v>
      </c>
    </row>
    <row r="35" spans="1:9" x14ac:dyDescent="0.2">
      <c r="B35" s="1" t="s">
        <v>26</v>
      </c>
      <c r="C35" s="19">
        <v>42991</v>
      </c>
    </row>
    <row r="36" spans="1:9" x14ac:dyDescent="0.2">
      <c r="B36" s="1" t="s">
        <v>59</v>
      </c>
      <c r="C36" s="1">
        <f>C16-C35</f>
        <v>28</v>
      </c>
    </row>
    <row r="37" spans="1:9" x14ac:dyDescent="0.2">
      <c r="B37" s="1" t="s">
        <v>57</v>
      </c>
      <c r="C37" s="33">
        <f>G13+(G14-G13)/(I14-I13)*(C36-I13)</f>
        <v>1.3429411764705881</v>
      </c>
    </row>
    <row r="38" spans="1:9" x14ac:dyDescent="0.2">
      <c r="B38" s="1" t="s">
        <v>58</v>
      </c>
      <c r="C38" s="33">
        <f>H13+(H14-H13)/(I14-I13)*(C36-I13)</f>
        <v>1.5794117647058823</v>
      </c>
    </row>
    <row r="40" spans="1:9" x14ac:dyDescent="0.2">
      <c r="B40" s="39" t="s">
        <v>23</v>
      </c>
      <c r="C40" s="39" t="s">
        <v>24</v>
      </c>
      <c r="D40" s="37" t="s">
        <v>60</v>
      </c>
      <c r="E40" s="37" t="s">
        <v>71</v>
      </c>
    </row>
    <row r="41" spans="1:9" x14ac:dyDescent="0.2">
      <c r="B41" s="21">
        <v>43019</v>
      </c>
      <c r="C41" s="28">
        <f>C27</f>
        <v>23000000000</v>
      </c>
      <c r="D41" s="30">
        <f>1/(1+$C$37)^($C$36/365)</f>
        <v>0.93677381579767194</v>
      </c>
      <c r="E41" s="52">
        <f>C41*D41</f>
        <v>21545797763.346455</v>
      </c>
    </row>
    <row r="42" spans="1:9" x14ac:dyDescent="0.2">
      <c r="B42" s="21">
        <v>43019</v>
      </c>
      <c r="C42" s="28">
        <f>C28</f>
        <v>-1000000</v>
      </c>
      <c r="D42" s="30">
        <f>1/(1+$C$38)^($C$36/365)</f>
        <v>0.92988938598689863</v>
      </c>
      <c r="E42" s="40">
        <f>C42*D42*G15</f>
        <v>-20550555430.310459</v>
      </c>
    </row>
    <row r="43" spans="1:9" ht="15.75" x14ac:dyDescent="0.25">
      <c r="D43" s="1" t="s">
        <v>61</v>
      </c>
      <c r="E43" s="43">
        <f>E42+E41</f>
        <v>995242333.03599548</v>
      </c>
      <c r="F43" s="5" t="s">
        <v>55</v>
      </c>
    </row>
    <row r="44" spans="1:9" ht="15.75" x14ac:dyDescent="0.25">
      <c r="E44" s="43"/>
      <c r="F44" s="5"/>
    </row>
    <row r="46" spans="1:9" ht="15.75" x14ac:dyDescent="0.25">
      <c r="A46" s="5">
        <v>2</v>
      </c>
      <c r="B46" s="6" t="s">
        <v>79</v>
      </c>
    </row>
    <row r="48" spans="1:9" x14ac:dyDescent="0.2">
      <c r="B48" s="7" t="s">
        <v>75</v>
      </c>
      <c r="E48" s="37" t="s">
        <v>52</v>
      </c>
      <c r="F48" s="37"/>
      <c r="G48" s="37" t="s">
        <v>68</v>
      </c>
      <c r="H48" s="37" t="s">
        <v>76</v>
      </c>
      <c r="I48" s="37" t="s">
        <v>51</v>
      </c>
    </row>
    <row r="49" spans="2:9" x14ac:dyDescent="0.2">
      <c r="B49" s="1" t="s">
        <v>83</v>
      </c>
      <c r="C49" s="41">
        <v>1000000</v>
      </c>
      <c r="E49" s="21" t="s">
        <v>77</v>
      </c>
      <c r="G49" s="31">
        <v>1.28</v>
      </c>
      <c r="H49" s="1">
        <v>-0.41499999999999998</v>
      </c>
      <c r="I49" s="1">
        <v>1</v>
      </c>
    </row>
    <row r="50" spans="2:9" x14ac:dyDescent="0.2">
      <c r="B50" s="1" t="s">
        <v>66</v>
      </c>
      <c r="C50" s="41">
        <f>C49*C53</f>
        <v>1230000</v>
      </c>
      <c r="E50" s="21" t="s">
        <v>78</v>
      </c>
      <c r="G50" s="31">
        <v>1.28</v>
      </c>
      <c r="H50" s="1">
        <v>-0.4</v>
      </c>
      <c r="I50" s="1">
        <v>7</v>
      </c>
    </row>
    <row r="51" spans="2:9" x14ac:dyDescent="0.2">
      <c r="B51" s="1" t="s">
        <v>44</v>
      </c>
      <c r="C51" s="21">
        <v>42989</v>
      </c>
      <c r="E51" s="7" t="s">
        <v>80</v>
      </c>
      <c r="F51" s="7"/>
      <c r="G51" s="38">
        <v>22100</v>
      </c>
    </row>
    <row r="52" spans="2:9" x14ac:dyDescent="0.2">
      <c r="B52" s="1" t="s">
        <v>45</v>
      </c>
      <c r="C52" s="21">
        <f>C51+7</f>
        <v>42996</v>
      </c>
      <c r="E52" s="7" t="s">
        <v>81</v>
      </c>
      <c r="F52" s="7"/>
      <c r="G52" s="38">
        <v>27189.5</v>
      </c>
    </row>
    <row r="53" spans="2:9" x14ac:dyDescent="0.2">
      <c r="B53" s="1" t="s">
        <v>47</v>
      </c>
      <c r="C53" s="42">
        <v>1.23</v>
      </c>
    </row>
    <row r="54" spans="2:9" x14ac:dyDescent="0.2">
      <c r="B54" s="13" t="s">
        <v>25</v>
      </c>
      <c r="C54" s="30" t="s">
        <v>135</v>
      </c>
    </row>
    <row r="56" spans="2:9" x14ac:dyDescent="0.2">
      <c r="B56" s="6" t="s">
        <v>19</v>
      </c>
    </row>
    <row r="58" spans="2:9" x14ac:dyDescent="0.2">
      <c r="B58" s="23" t="s">
        <v>27</v>
      </c>
      <c r="C58" s="23"/>
      <c r="D58" s="23"/>
      <c r="E58" s="23"/>
    </row>
    <row r="60" spans="2:9" x14ac:dyDescent="0.2">
      <c r="B60" s="39" t="s">
        <v>23</v>
      </c>
      <c r="C60" s="39" t="s">
        <v>24</v>
      </c>
      <c r="D60" s="37" t="s">
        <v>70</v>
      </c>
      <c r="E60" s="7"/>
    </row>
    <row r="61" spans="2:9" x14ac:dyDescent="0.2">
      <c r="B61" s="21">
        <v>42996</v>
      </c>
      <c r="C61" s="28">
        <f>C49</f>
        <v>1000000</v>
      </c>
      <c r="D61" s="28" t="s">
        <v>82</v>
      </c>
    </row>
    <row r="62" spans="2:9" x14ac:dyDescent="0.2">
      <c r="B62" s="21">
        <v>42996</v>
      </c>
      <c r="C62" s="28">
        <f>-C50</f>
        <v>-1230000</v>
      </c>
      <c r="D62" s="28" t="s">
        <v>54</v>
      </c>
    </row>
    <row r="64" spans="2:9" x14ac:dyDescent="0.2">
      <c r="B64" s="32" t="s">
        <v>72</v>
      </c>
    </row>
    <row r="66" spans="2:6" x14ac:dyDescent="0.2">
      <c r="B66" s="1" t="s">
        <v>26</v>
      </c>
      <c r="C66" s="19">
        <v>42991</v>
      </c>
    </row>
    <row r="67" spans="2:6" x14ac:dyDescent="0.2">
      <c r="B67" s="1" t="s">
        <v>59</v>
      </c>
      <c r="C67" s="1">
        <f>C52-C66</f>
        <v>5</v>
      </c>
    </row>
    <row r="68" spans="2:6" x14ac:dyDescent="0.2">
      <c r="B68" s="1" t="s">
        <v>57</v>
      </c>
      <c r="C68" s="33">
        <f>G49+(G50-G49)/(I50-I49)*(C67-I49)</f>
        <v>1.28</v>
      </c>
    </row>
    <row r="69" spans="2:6" x14ac:dyDescent="0.2">
      <c r="B69" s="1" t="s">
        <v>84</v>
      </c>
      <c r="C69" s="33">
        <f>H49+(H50-H49)/(I50-I49)*(C67-I49)</f>
        <v>-0.40500000000000003</v>
      </c>
    </row>
    <row r="71" spans="2:6" x14ac:dyDescent="0.2">
      <c r="B71" s="39" t="s">
        <v>23</v>
      </c>
      <c r="C71" s="39" t="s">
        <v>24</v>
      </c>
      <c r="D71" s="37" t="s">
        <v>60</v>
      </c>
      <c r="E71" s="37" t="s">
        <v>71</v>
      </c>
    </row>
    <row r="72" spans="2:6" x14ac:dyDescent="0.2">
      <c r="B72" s="21">
        <v>42996</v>
      </c>
      <c r="C72" s="28">
        <f>C61</f>
        <v>1000000</v>
      </c>
      <c r="D72" s="30">
        <f>1/(1+C68)^($C$67/365)</f>
        <v>0.98877341915636996</v>
      </c>
      <c r="E72" s="40">
        <f>C72*D72*G52</f>
        <v>26884254880.152122</v>
      </c>
    </row>
    <row r="73" spans="2:6" x14ac:dyDescent="0.2">
      <c r="B73" s="21">
        <v>42996</v>
      </c>
      <c r="C73" s="28">
        <f>C62</f>
        <v>-1230000</v>
      </c>
      <c r="D73" s="30">
        <f>1/(1+C69)^($C$67/365)</f>
        <v>1.0071375969227028</v>
      </c>
      <c r="E73" s="40">
        <f>C73*D73*G51</f>
        <v>-27377021297.149834</v>
      </c>
    </row>
    <row r="74" spans="2:6" ht="15.75" x14ac:dyDescent="0.25">
      <c r="D74" s="1" t="s">
        <v>61</v>
      </c>
      <c r="E74" s="43">
        <f>E73+E72</f>
        <v>-492766416.99771118</v>
      </c>
      <c r="F74" s="5" t="s">
        <v>55</v>
      </c>
    </row>
  </sheetData>
  <mergeCells count="2">
    <mergeCell ref="B2:H2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1. Description</vt:lpstr>
      <vt:lpstr>2. Model inputs</vt:lpstr>
      <vt:lpstr>3. Unobservable inputs</vt:lpstr>
      <vt:lpstr>4. Fair Value Level</vt:lpstr>
      <vt:lpstr>5. Calculation formulas</vt:lpstr>
      <vt:lpstr>6. Example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 Nguyen Thi Tram (RMD - MCRMD)</cp:lastModifiedBy>
  <cp:lastPrinted>2017-09-20T10:49:40Z</cp:lastPrinted>
  <dcterms:created xsi:type="dcterms:W3CDTF">2016-03-23T11:21:22Z</dcterms:created>
  <dcterms:modified xsi:type="dcterms:W3CDTF">2020-01-03T11:29:37Z</dcterms:modified>
</cp:coreProperties>
</file>