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235" windowHeight="9780"/>
  </bookViews>
  <sheets>
    <sheet name="Decision Tree" sheetId="1" r:id="rId1"/>
  </sheets>
  <definedNames>
    <definedName name="solver_node1" localSheetId="0" hidden="1">"0;$B$20;;;;$A$1;New Node;1;"</definedName>
    <definedName name="solver_node10" localSheetId="0" hidden="1">"0;$J$5;$F$10;-200;;Model 1;New Node;1;"</definedName>
    <definedName name="solver_node11" localSheetId="0" hidden="1">"2;$N$3;$J$5;500;0.913;High Demand;Terminal;1;"</definedName>
    <definedName name="solver_node12" localSheetId="0" hidden="1">"2;$N$8;$J$5;160;0.087;Low Demand;Terminal;1;"</definedName>
    <definedName name="solver_node13" localSheetId="0" hidden="1">"0;$J$15;$F$10;-175;;Model 2;New Node;1;"</definedName>
    <definedName name="solver_node14" localSheetId="0" hidden="1">"2;$N$13;$J$15;450;0.913;High Demand;Terminal;1;"</definedName>
    <definedName name="solver_node15" localSheetId="0" hidden="1">"2;$N$18;$J$15;160;0.087;Low Demand;Terminal;1;"</definedName>
    <definedName name="solver_node2" localSheetId="0" hidden="1">"1;$F$10;$B$20;0;0.69;High Survey Response;New Node;1;"</definedName>
    <definedName name="solver_node3" localSheetId="0" hidden="1">"1;$F$30;$B$20;0;0.31;Low Survey Response;New Node;1;"</definedName>
    <definedName name="solver_node4" localSheetId="0" hidden="1">"0;$J$25;$F$30;-200;;Model 1;New Node;1;"</definedName>
    <definedName name="solver_node5" localSheetId="0" hidden="1">"2;$N$23;$J$25;500;0.226;High Demand;Terminal;1;"</definedName>
    <definedName name="solver_node6" localSheetId="0" hidden="1">"2;$N$28;$J$25;160;0.774;Low Demand ;Terminal;1;"</definedName>
    <definedName name="solver_node7" localSheetId="0" hidden="1">"0;$J$35;$F$30;-175;;Model 2;New Node;1;"</definedName>
    <definedName name="solver_node8" localSheetId="0" hidden="1">"2;$N$33;$J$35;450;0.226;High Demand;Terminal;1;"</definedName>
    <definedName name="solver_node9" localSheetId="0" hidden="1">"2;$N$38;$J$35;160;0.774;Low Demand;Terminal;1;"</definedName>
    <definedName name="solver_nodes" localSheetId="0" hidden="1">15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4525" concurrentCalc="0"/>
</workbook>
</file>

<file path=xl/calcChain.xml><?xml version="1.0" encoding="utf-8"?>
<calcChain xmlns="http://schemas.openxmlformats.org/spreadsheetml/2006/main">
  <c r="O38" i="1" l="1"/>
  <c r="M39" i="1"/>
  <c r="O33" i="1"/>
  <c r="M34" i="1"/>
  <c r="I36" i="1"/>
  <c r="O28" i="1"/>
  <c r="M29" i="1"/>
  <c r="O23" i="1"/>
  <c r="M24" i="1"/>
  <c r="I26" i="1"/>
  <c r="E31" i="1"/>
  <c r="F30" i="1"/>
  <c r="O18" i="1"/>
  <c r="M19" i="1"/>
  <c r="O13" i="1"/>
  <c r="M14" i="1"/>
  <c r="I16" i="1"/>
  <c r="O8" i="1"/>
  <c r="M9" i="1"/>
  <c r="O3" i="1"/>
  <c r="M4" i="1"/>
  <c r="I6" i="1"/>
  <c r="E11" i="1"/>
  <c r="F10" i="1"/>
  <c r="A21" i="1"/>
</calcChain>
</file>

<file path=xl/sharedStrings.xml><?xml version="1.0" encoding="utf-8"?>
<sst xmlns="http://schemas.openxmlformats.org/spreadsheetml/2006/main" count="15" uniqueCount="8">
  <si>
    <t>Model 1</t>
  </si>
  <si>
    <t>Model 2</t>
  </si>
  <si>
    <t>High Demand</t>
  </si>
  <si>
    <t>Low Demand</t>
  </si>
  <si>
    <t>High Survey Response</t>
  </si>
  <si>
    <t>Low Survey Response</t>
  </si>
  <si>
    <t xml:space="preserve">Low Demand </t>
  </si>
  <si>
    <t>Cell Phone Decision Treed With Sample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</si>
</sst>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19</xdr:row>
      <xdr:rowOff>157006</xdr:rowOff>
    </xdr:to>
    <xdr:sp macro="" textlink="">
      <xdr:nvSpPr>
        <xdr:cNvPr id="674" name="Solver_shape$B$20"/>
        <xdr:cNvSpPr/>
      </xdr:nvSpPr>
      <xdr:spPr>
        <a:xfrm>
          <a:off x="609600" y="3619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1</xdr:col>
      <xdr:colOff>0</xdr:colOff>
      <xdr:row>19</xdr:row>
      <xdr:rowOff>76200</xdr:rowOff>
    </xdr:to>
    <xdr:cxnSp macro="">
      <xdr:nvCxnSpPr>
        <xdr:cNvPr id="675" name="Solver_line$B$20"/>
        <xdr:cNvCxnSpPr/>
      </xdr:nvCxnSpPr>
      <xdr:spPr>
        <a:xfrm>
          <a:off x="0" y="3695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19</xdr:row>
      <xdr:rowOff>76200</xdr:rowOff>
    </xdr:to>
    <xdr:cxnSp macro="">
      <xdr:nvCxnSpPr>
        <xdr:cNvPr id="676" name="Solver_shapecon$F$10"/>
        <xdr:cNvCxnSpPr/>
      </xdr:nvCxnSpPr>
      <xdr:spPr>
        <a:xfrm flipV="1">
          <a:off x="762000" y="179070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10467</xdr:colOff>
      <xdr:row>9</xdr:row>
      <xdr:rowOff>157006</xdr:rowOff>
    </xdr:to>
    <xdr:sp macro="" textlink="">
      <xdr:nvSpPr>
        <xdr:cNvPr id="677" name="Solver_shape$F$10"/>
        <xdr:cNvSpPr/>
      </xdr:nvSpPr>
      <xdr:spPr>
        <a:xfrm>
          <a:off x="302895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cxnSp macro="">
      <xdr:nvCxnSpPr>
        <xdr:cNvPr id="678" name="Solver_line$F$10"/>
        <xdr:cNvCxnSpPr/>
      </xdr:nvCxnSpPr>
      <xdr:spPr>
        <a:xfrm>
          <a:off x="1009650" y="17907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9</xdr:row>
      <xdr:rowOff>76200</xdr:rowOff>
    </xdr:to>
    <xdr:cxnSp macro="">
      <xdr:nvCxnSpPr>
        <xdr:cNvPr id="679" name="Solver_shapecon$J$5"/>
        <xdr:cNvCxnSpPr/>
      </xdr:nvCxnSpPr>
      <xdr:spPr>
        <a:xfrm flipV="1">
          <a:off x="318135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4</xdr:row>
      <xdr:rowOff>157006</xdr:rowOff>
    </xdr:to>
    <xdr:sp macro="" textlink="">
      <xdr:nvSpPr>
        <xdr:cNvPr id="680" name="Solver_shape$J$5"/>
        <xdr:cNvSpPr/>
      </xdr:nvSpPr>
      <xdr:spPr>
        <a:xfrm>
          <a:off x="472440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76200</xdr:rowOff>
    </xdr:from>
    <xdr:to>
      <xdr:col>9</xdr:col>
      <xdr:colOff>0</xdr:colOff>
      <xdr:row>4</xdr:row>
      <xdr:rowOff>76200</xdr:rowOff>
    </xdr:to>
    <xdr:cxnSp macro="">
      <xdr:nvCxnSpPr>
        <xdr:cNvPr id="681" name="Solver_line$J$5"/>
        <xdr:cNvCxnSpPr/>
      </xdr:nvCxnSpPr>
      <xdr:spPr>
        <a:xfrm>
          <a:off x="3429000" y="8382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76200</xdr:rowOff>
    </xdr:from>
    <xdr:to>
      <xdr:col>11</xdr:col>
      <xdr:colOff>0</xdr:colOff>
      <xdr:row>4</xdr:row>
      <xdr:rowOff>76200</xdr:rowOff>
    </xdr:to>
    <xdr:cxnSp macro="">
      <xdr:nvCxnSpPr>
        <xdr:cNvPr id="682" name="Solver_shapecon$N$3"/>
        <xdr:cNvCxnSpPr/>
      </xdr:nvCxnSpPr>
      <xdr:spPr>
        <a:xfrm flipV="1">
          <a:off x="487680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0</xdr:colOff>
      <xdr:row>2</xdr:row>
      <xdr:rowOff>157006</xdr:rowOff>
    </xdr:to>
    <xdr:sp macro="" textlink="">
      <xdr:nvSpPr>
        <xdr:cNvPr id="683" name="Solver_shape$N$3"/>
        <xdr:cNvSpPr/>
      </xdr:nvSpPr>
      <xdr:spPr>
        <a:xfrm rot="16200000">
          <a:off x="66198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cxnSp macro="">
      <xdr:nvCxnSpPr>
        <xdr:cNvPr id="684" name="Solver_line$N$3"/>
        <xdr:cNvCxnSpPr/>
      </xdr:nvCxnSpPr>
      <xdr:spPr>
        <a:xfrm>
          <a:off x="5124450" y="4572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76200</xdr:rowOff>
    </xdr:from>
    <xdr:to>
      <xdr:col>11</xdr:col>
      <xdr:colOff>0</xdr:colOff>
      <xdr:row>7</xdr:row>
      <xdr:rowOff>76200</xdr:rowOff>
    </xdr:to>
    <xdr:cxnSp macro="">
      <xdr:nvCxnSpPr>
        <xdr:cNvPr id="685" name="Solver_shapecon$N$8"/>
        <xdr:cNvCxnSpPr/>
      </xdr:nvCxnSpPr>
      <xdr:spPr>
        <a:xfrm>
          <a:off x="487680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0</xdr:colOff>
      <xdr:row>7</xdr:row>
      <xdr:rowOff>157005</xdr:rowOff>
    </xdr:to>
    <xdr:sp macro="" textlink="">
      <xdr:nvSpPr>
        <xdr:cNvPr id="686" name="Solver_shape$N$8"/>
        <xdr:cNvSpPr/>
      </xdr:nvSpPr>
      <xdr:spPr>
        <a:xfrm rot="16200000">
          <a:off x="66198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687" name="Solver_line$N$8"/>
        <xdr:cNvCxnSpPr/>
      </xdr:nvCxnSpPr>
      <xdr:spPr>
        <a:xfrm>
          <a:off x="5124450" y="13335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688" name="Solver_shapecon$J$15"/>
        <xdr:cNvCxnSpPr/>
      </xdr:nvCxnSpPr>
      <xdr:spPr>
        <a:xfrm>
          <a:off x="318135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14</xdr:row>
      <xdr:rowOff>157005</xdr:rowOff>
    </xdr:to>
    <xdr:sp macro="" textlink="">
      <xdr:nvSpPr>
        <xdr:cNvPr id="689" name="Solver_shape$J$15"/>
        <xdr:cNvSpPr/>
      </xdr:nvSpPr>
      <xdr:spPr>
        <a:xfrm>
          <a:off x="4724400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76200</xdr:rowOff>
    </xdr:from>
    <xdr:to>
      <xdr:col>9</xdr:col>
      <xdr:colOff>0</xdr:colOff>
      <xdr:row>14</xdr:row>
      <xdr:rowOff>76200</xdr:rowOff>
    </xdr:to>
    <xdr:cxnSp macro="">
      <xdr:nvCxnSpPr>
        <xdr:cNvPr id="690" name="Solver_line$J$15"/>
        <xdr:cNvCxnSpPr/>
      </xdr:nvCxnSpPr>
      <xdr:spPr>
        <a:xfrm>
          <a:off x="3429000" y="25908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691" name="Solver_shapecon$N$13"/>
        <xdr:cNvCxnSpPr/>
      </xdr:nvCxnSpPr>
      <xdr:spPr>
        <a:xfrm flipV="1">
          <a:off x="4876800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157005</xdr:rowOff>
    </xdr:to>
    <xdr:sp macro="" textlink="">
      <xdr:nvSpPr>
        <xdr:cNvPr id="692" name="Solver_shape$N$13"/>
        <xdr:cNvSpPr/>
      </xdr:nvSpPr>
      <xdr:spPr>
        <a:xfrm rot="16200000">
          <a:off x="66198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693" name="Solver_line$N$13"/>
        <xdr:cNvCxnSpPr/>
      </xdr:nvCxnSpPr>
      <xdr:spPr>
        <a:xfrm>
          <a:off x="5124450" y="22098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694" name="Solver_shapecon$N$18"/>
        <xdr:cNvCxnSpPr/>
      </xdr:nvCxnSpPr>
      <xdr:spPr>
        <a:xfrm>
          <a:off x="4876800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0</xdr:colOff>
      <xdr:row>17</xdr:row>
      <xdr:rowOff>157006</xdr:rowOff>
    </xdr:to>
    <xdr:sp macro="" textlink="">
      <xdr:nvSpPr>
        <xdr:cNvPr id="695" name="Solver_shape$N$18"/>
        <xdr:cNvSpPr/>
      </xdr:nvSpPr>
      <xdr:spPr>
        <a:xfrm rot="16200000">
          <a:off x="66198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cxnSp macro="">
      <xdr:nvCxnSpPr>
        <xdr:cNvPr id="696" name="Solver_line$N$18"/>
        <xdr:cNvCxnSpPr/>
      </xdr:nvCxnSpPr>
      <xdr:spPr>
        <a:xfrm>
          <a:off x="5124450" y="30861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76200</xdr:rowOff>
    </xdr:from>
    <xdr:to>
      <xdr:col>3</xdr:col>
      <xdr:colOff>0</xdr:colOff>
      <xdr:row>29</xdr:row>
      <xdr:rowOff>76200</xdr:rowOff>
    </xdr:to>
    <xdr:cxnSp macro="">
      <xdr:nvCxnSpPr>
        <xdr:cNvPr id="697" name="Solver_shapecon$F$30"/>
        <xdr:cNvCxnSpPr/>
      </xdr:nvCxnSpPr>
      <xdr:spPr>
        <a:xfrm>
          <a:off x="762000" y="3429000"/>
          <a:ext cx="247650" cy="1866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10467</xdr:colOff>
      <xdr:row>29</xdr:row>
      <xdr:rowOff>157006</xdr:rowOff>
    </xdr:to>
    <xdr:sp macro="" textlink="">
      <xdr:nvSpPr>
        <xdr:cNvPr id="698" name="Solver_shape$F$30"/>
        <xdr:cNvSpPr/>
      </xdr:nvSpPr>
      <xdr:spPr>
        <a:xfrm>
          <a:off x="3028950" y="5219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cxnSp macro="">
      <xdr:nvCxnSpPr>
        <xdr:cNvPr id="699" name="Solver_line$F$30"/>
        <xdr:cNvCxnSpPr/>
      </xdr:nvCxnSpPr>
      <xdr:spPr>
        <a:xfrm>
          <a:off x="1009650" y="52959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76200</xdr:rowOff>
    </xdr:from>
    <xdr:to>
      <xdr:col>7</xdr:col>
      <xdr:colOff>0</xdr:colOff>
      <xdr:row>29</xdr:row>
      <xdr:rowOff>76200</xdr:rowOff>
    </xdr:to>
    <xdr:cxnSp macro="">
      <xdr:nvCxnSpPr>
        <xdr:cNvPr id="700" name="Solver_shapecon$J$25"/>
        <xdr:cNvCxnSpPr/>
      </xdr:nvCxnSpPr>
      <xdr:spPr>
        <a:xfrm flipV="1">
          <a:off x="3181350" y="4343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0</xdr:colOff>
      <xdr:row>24</xdr:row>
      <xdr:rowOff>157006</xdr:rowOff>
    </xdr:to>
    <xdr:sp macro="" textlink="">
      <xdr:nvSpPr>
        <xdr:cNvPr id="701" name="Solver_shape$J$25"/>
        <xdr:cNvSpPr/>
      </xdr:nvSpPr>
      <xdr:spPr>
        <a:xfrm>
          <a:off x="4724400" y="42672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cxnSp macro="">
      <xdr:nvCxnSpPr>
        <xdr:cNvPr id="702" name="Solver_line$J$25"/>
        <xdr:cNvCxnSpPr/>
      </xdr:nvCxnSpPr>
      <xdr:spPr>
        <a:xfrm>
          <a:off x="3429000" y="43434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703" name="Solver_shapecon$N$23"/>
        <xdr:cNvCxnSpPr/>
      </xdr:nvCxnSpPr>
      <xdr:spPr>
        <a:xfrm flipV="1">
          <a:off x="4876800" y="3962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157006</xdr:rowOff>
    </xdr:to>
    <xdr:sp macro="" textlink="">
      <xdr:nvSpPr>
        <xdr:cNvPr id="704" name="Solver_shape$N$23"/>
        <xdr:cNvSpPr/>
      </xdr:nvSpPr>
      <xdr:spPr>
        <a:xfrm rot="16200000">
          <a:off x="6619875" y="388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705" name="Solver_line$N$23"/>
        <xdr:cNvCxnSpPr/>
      </xdr:nvCxnSpPr>
      <xdr:spPr>
        <a:xfrm>
          <a:off x="5124450" y="39624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76200</xdr:rowOff>
    </xdr:from>
    <xdr:to>
      <xdr:col>11</xdr:col>
      <xdr:colOff>0</xdr:colOff>
      <xdr:row>27</xdr:row>
      <xdr:rowOff>76200</xdr:rowOff>
    </xdr:to>
    <xdr:cxnSp macro="">
      <xdr:nvCxnSpPr>
        <xdr:cNvPr id="706" name="Solver_shapecon$N$28"/>
        <xdr:cNvCxnSpPr/>
      </xdr:nvCxnSpPr>
      <xdr:spPr>
        <a:xfrm>
          <a:off x="4876800" y="4305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0</xdr:colOff>
      <xdr:row>27</xdr:row>
      <xdr:rowOff>157006</xdr:rowOff>
    </xdr:to>
    <xdr:sp macro="" textlink="">
      <xdr:nvSpPr>
        <xdr:cNvPr id="707" name="Solver_shape$N$28"/>
        <xdr:cNvSpPr/>
      </xdr:nvSpPr>
      <xdr:spPr>
        <a:xfrm rot="16200000">
          <a:off x="6619875" y="4762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cxnSp macro="">
      <xdr:nvCxnSpPr>
        <xdr:cNvPr id="708" name="Solver_line$N$28"/>
        <xdr:cNvCxnSpPr/>
      </xdr:nvCxnSpPr>
      <xdr:spPr>
        <a:xfrm>
          <a:off x="5124450" y="48387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76200</xdr:rowOff>
    </xdr:from>
    <xdr:to>
      <xdr:col>7</xdr:col>
      <xdr:colOff>0</xdr:colOff>
      <xdr:row>34</xdr:row>
      <xdr:rowOff>76200</xdr:rowOff>
    </xdr:to>
    <xdr:cxnSp macro="">
      <xdr:nvCxnSpPr>
        <xdr:cNvPr id="709" name="Solver_shapecon$J$35"/>
        <xdr:cNvCxnSpPr/>
      </xdr:nvCxnSpPr>
      <xdr:spPr>
        <a:xfrm>
          <a:off x="3181350" y="518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34</xdr:row>
      <xdr:rowOff>0</xdr:rowOff>
    </xdr:from>
    <xdr:to>
      <xdr:col>10</xdr:col>
      <xdr:colOff>0</xdr:colOff>
      <xdr:row>34</xdr:row>
      <xdr:rowOff>157005</xdr:rowOff>
    </xdr:to>
    <xdr:sp macro="" textlink="">
      <xdr:nvSpPr>
        <xdr:cNvPr id="710" name="Solver_shape$J$35"/>
        <xdr:cNvSpPr/>
      </xdr:nvSpPr>
      <xdr:spPr>
        <a:xfrm>
          <a:off x="4724400" y="6019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cxnSp macro="">
      <xdr:nvCxnSpPr>
        <xdr:cNvPr id="711" name="Solver_line$J$35"/>
        <xdr:cNvCxnSpPr/>
      </xdr:nvCxnSpPr>
      <xdr:spPr>
        <a:xfrm>
          <a:off x="3429000" y="60960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712" name="Solver_shapecon$N$33"/>
        <xdr:cNvCxnSpPr/>
      </xdr:nvCxnSpPr>
      <xdr:spPr>
        <a:xfrm flipV="1">
          <a:off x="4876800" y="5715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32</xdr:row>
      <xdr:rowOff>0</xdr:rowOff>
    </xdr:from>
    <xdr:to>
      <xdr:col>14</xdr:col>
      <xdr:colOff>0</xdr:colOff>
      <xdr:row>32</xdr:row>
      <xdr:rowOff>157005</xdr:rowOff>
    </xdr:to>
    <xdr:sp macro="" textlink="">
      <xdr:nvSpPr>
        <xdr:cNvPr id="713" name="Solver_shape$N$33"/>
        <xdr:cNvSpPr/>
      </xdr:nvSpPr>
      <xdr:spPr>
        <a:xfrm rot="16200000">
          <a:off x="6619875" y="5638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cxnSp macro="">
      <xdr:nvCxnSpPr>
        <xdr:cNvPr id="714" name="Solver_line$N$33"/>
        <xdr:cNvCxnSpPr/>
      </xdr:nvCxnSpPr>
      <xdr:spPr>
        <a:xfrm>
          <a:off x="5124450" y="57150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76200</xdr:rowOff>
    </xdr:from>
    <xdr:to>
      <xdr:col>11</xdr:col>
      <xdr:colOff>0</xdr:colOff>
      <xdr:row>37</xdr:row>
      <xdr:rowOff>76200</xdr:rowOff>
    </xdr:to>
    <xdr:cxnSp macro="">
      <xdr:nvCxnSpPr>
        <xdr:cNvPr id="715" name="Solver_shapecon$N$38"/>
        <xdr:cNvCxnSpPr/>
      </xdr:nvCxnSpPr>
      <xdr:spPr>
        <a:xfrm>
          <a:off x="4876800" y="6057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37</xdr:row>
      <xdr:rowOff>0</xdr:rowOff>
    </xdr:from>
    <xdr:to>
      <xdr:col>14</xdr:col>
      <xdr:colOff>0</xdr:colOff>
      <xdr:row>37</xdr:row>
      <xdr:rowOff>157005</xdr:rowOff>
    </xdr:to>
    <xdr:sp macro="" textlink="">
      <xdr:nvSpPr>
        <xdr:cNvPr id="716" name="Solver_shape$N$38"/>
        <xdr:cNvSpPr/>
      </xdr:nvSpPr>
      <xdr:spPr>
        <a:xfrm rot="16200000">
          <a:off x="6619875" y="6515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cxnSp macro="">
      <xdr:nvCxnSpPr>
        <xdr:cNvPr id="717" name="Solver_line$N$38"/>
        <xdr:cNvCxnSpPr/>
      </xdr:nvCxnSpPr>
      <xdr:spPr>
        <a:xfrm>
          <a:off x="5124450" y="65913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91" zoomScaleNormal="91" workbookViewId="0"/>
  </sheetViews>
  <sheetFormatPr defaultRowHeight="15" x14ac:dyDescent="0.25"/>
  <cols>
    <col min="2" max="2" width="2.28515625" customWidth="1"/>
    <col min="3" max="3" width="3.7109375" customWidth="1"/>
    <col min="4" max="4" width="20.7109375" bestFit="1" customWidth="1"/>
    <col min="5" max="5" width="9.42578125" bestFit="1" customWidth="1"/>
    <col min="6" max="6" width="2.140625" bestFit="1" customWidth="1"/>
    <col min="7" max="7" width="3.7109375" customWidth="1"/>
    <col min="8" max="8" width="10" bestFit="1" customWidth="1"/>
    <col min="9" max="9" width="9.42578125" bestFit="1" customWidth="1"/>
    <col min="10" max="10" width="2.28515625" customWidth="1"/>
    <col min="11" max="11" width="3.7109375" customWidth="1"/>
    <col min="12" max="12" width="12.85546875" bestFit="1" customWidth="1"/>
    <col min="13" max="13" width="9.42578125" bestFit="1" customWidth="1"/>
    <col min="14" max="14" width="2.28515625" customWidth="1"/>
    <col min="15" max="15" width="9.42578125" bestFit="1" customWidth="1"/>
  </cols>
  <sheetData>
    <row r="1" spans="1:15" x14ac:dyDescent="0.25">
      <c r="A1" s="1" t="s">
        <v>7</v>
      </c>
      <c r="L1">
        <v>0.91300000000000003</v>
      </c>
    </row>
    <row r="2" spans="1:15" x14ac:dyDescent="0.25">
      <c r="L2" t="s">
        <v>2</v>
      </c>
    </row>
    <row r="3" spans="1:15" x14ac:dyDescent="0.25">
      <c r="K3" s="2"/>
      <c r="O3" s="2">
        <f>SUM($L$4,$H$6,$D$11)</f>
        <v>300</v>
      </c>
    </row>
    <row r="4" spans="1:15" x14ac:dyDescent="0.25">
      <c r="H4" s="2" t="s">
        <v>0</v>
      </c>
      <c r="I4" s="2"/>
      <c r="K4" s="2"/>
      <c r="L4" s="2">
        <v>500</v>
      </c>
      <c r="M4" s="2">
        <f>$O$3</f>
        <v>300</v>
      </c>
      <c r="O4" s="2"/>
    </row>
    <row r="5" spans="1:15" x14ac:dyDescent="0.25">
      <c r="K5" s="2"/>
      <c r="O5" s="2"/>
    </row>
    <row r="6" spans="1:15" x14ac:dyDescent="0.25">
      <c r="D6" s="2"/>
      <c r="E6" s="2"/>
      <c r="H6" s="2">
        <v>-200</v>
      </c>
      <c r="I6" s="2">
        <f>IF(ABS(1-SUM($L$1,$L$6))&lt;=0.00001,SUM($L$1*$M$4,$L$6*$M$9),NA())</f>
        <v>270.42</v>
      </c>
      <c r="K6" s="2"/>
      <c r="L6">
        <v>8.6999999999999994E-2</v>
      </c>
      <c r="O6" s="2"/>
    </row>
    <row r="7" spans="1:15" x14ac:dyDescent="0.25">
      <c r="K7" s="2"/>
      <c r="L7" t="s">
        <v>3</v>
      </c>
      <c r="O7" s="2"/>
    </row>
    <row r="8" spans="1:15" x14ac:dyDescent="0.25">
      <c r="D8">
        <v>0.69</v>
      </c>
      <c r="K8" s="2"/>
      <c r="O8" s="2">
        <f>SUM($L$9,$H$6,$D$11)</f>
        <v>-40</v>
      </c>
    </row>
    <row r="9" spans="1:15" x14ac:dyDescent="0.25">
      <c r="D9" t="s">
        <v>4</v>
      </c>
      <c r="H9" s="2"/>
      <c r="I9" s="2"/>
      <c r="K9" s="2"/>
      <c r="L9" s="2">
        <v>160</v>
      </c>
      <c r="M9" s="2">
        <f>$O$8</f>
        <v>-40</v>
      </c>
      <c r="O9" s="2"/>
    </row>
    <row r="10" spans="1:15" x14ac:dyDescent="0.25">
      <c r="F10">
        <f>IF($E$11=$I$6,1,IF($E$11=$I$16,2))</f>
        <v>1</v>
      </c>
      <c r="K10" s="2"/>
      <c r="O10" s="2"/>
    </row>
    <row r="11" spans="1:15" x14ac:dyDescent="0.25">
      <c r="A11" s="2"/>
      <c r="D11" s="2">
        <v>0</v>
      </c>
      <c r="E11" s="2">
        <f>MAX($I$6,$I$16)</f>
        <v>270.42</v>
      </c>
      <c r="K11" s="2"/>
      <c r="L11">
        <v>0.91300000000000003</v>
      </c>
      <c r="O11" s="2"/>
    </row>
    <row r="12" spans="1:15" x14ac:dyDescent="0.25">
      <c r="K12" s="2"/>
      <c r="L12" t="s">
        <v>2</v>
      </c>
      <c r="O12" s="2"/>
    </row>
    <row r="13" spans="1:15" x14ac:dyDescent="0.25">
      <c r="K13" s="2"/>
      <c r="O13" s="2">
        <f>SUM($L$14,$H$16,$D$11)</f>
        <v>275</v>
      </c>
    </row>
    <row r="14" spans="1:15" x14ac:dyDescent="0.25">
      <c r="H14" s="2" t="s">
        <v>1</v>
      </c>
      <c r="I14" s="2"/>
      <c r="K14" s="2"/>
      <c r="L14" s="2">
        <v>450</v>
      </c>
      <c r="M14" s="2">
        <f>$O$13</f>
        <v>275</v>
      </c>
      <c r="O14" s="2"/>
    </row>
    <row r="15" spans="1:15" x14ac:dyDescent="0.25">
      <c r="K15" s="2"/>
      <c r="O15" s="2"/>
    </row>
    <row r="16" spans="1:15" x14ac:dyDescent="0.25">
      <c r="D16" s="2"/>
      <c r="E16" s="2"/>
      <c r="H16" s="2">
        <v>-175</v>
      </c>
      <c r="I16" s="2">
        <f>IF(ABS(1-SUM($L$11,$L$16))&lt;=0.00001,SUM($L$11*$M$14,$L$16*$M$19),NA())</f>
        <v>249.77</v>
      </c>
      <c r="K16" s="2"/>
      <c r="L16">
        <v>8.6999999999999994E-2</v>
      </c>
      <c r="O16" s="2"/>
    </row>
    <row r="17" spans="1:15" x14ac:dyDescent="0.25">
      <c r="K17" s="2"/>
      <c r="L17" t="s">
        <v>3</v>
      </c>
      <c r="O17" s="2"/>
    </row>
    <row r="18" spans="1:15" x14ac:dyDescent="0.25">
      <c r="K18" s="2"/>
      <c r="O18" s="2">
        <f>SUM($L$19,$H$16,$D$11)</f>
        <v>-15</v>
      </c>
    </row>
    <row r="19" spans="1:15" x14ac:dyDescent="0.25">
      <c r="H19" s="2"/>
      <c r="I19" s="2"/>
      <c r="L19" s="2">
        <v>160</v>
      </c>
      <c r="M19" s="2">
        <f>$O$18</f>
        <v>-15</v>
      </c>
      <c r="O19" s="2"/>
    </row>
    <row r="20" spans="1:15" x14ac:dyDescent="0.25">
      <c r="O20" s="2"/>
    </row>
    <row r="21" spans="1:15" x14ac:dyDescent="0.25">
      <c r="A21" s="2">
        <f>IF(ABS(1-SUM($D$8,$D$28))&lt;=0.00001,SUM($D$8*$E$11,$D$28*$E$31),NA())</f>
        <v>202.25719999999998</v>
      </c>
      <c r="L21">
        <v>0.22600000000000001</v>
      </c>
      <c r="O21" s="2"/>
    </row>
    <row r="22" spans="1:15" x14ac:dyDescent="0.25">
      <c r="L22" t="s">
        <v>2</v>
      </c>
      <c r="O22" s="2"/>
    </row>
    <row r="23" spans="1:15" x14ac:dyDescent="0.25">
      <c r="O23" s="2">
        <f>SUM($L$24,$H$26,$D$31)</f>
        <v>300</v>
      </c>
    </row>
    <row r="24" spans="1:15" x14ac:dyDescent="0.25">
      <c r="H24" t="s">
        <v>0</v>
      </c>
      <c r="L24" s="2">
        <v>500</v>
      </c>
      <c r="M24" s="2">
        <f>$O$23</f>
        <v>300</v>
      </c>
      <c r="O24" s="2"/>
    </row>
    <row r="25" spans="1:15" x14ac:dyDescent="0.25">
      <c r="O25" s="2"/>
    </row>
    <row r="26" spans="1:15" x14ac:dyDescent="0.25">
      <c r="H26" s="2">
        <v>-200</v>
      </c>
      <c r="I26" s="2">
        <f>IF(ABS(1-SUM($L$21,$L$26))&lt;=0.00001,SUM($L$21*$M$24,$L$26*$M$29),NA())</f>
        <v>36.839999999999996</v>
      </c>
      <c r="L26">
        <v>0.77400000000000002</v>
      </c>
      <c r="O26" s="2"/>
    </row>
    <row r="27" spans="1:15" x14ac:dyDescent="0.25">
      <c r="L27" t="s">
        <v>6</v>
      </c>
      <c r="O27" s="2"/>
    </row>
    <row r="28" spans="1:15" x14ac:dyDescent="0.25">
      <c r="D28">
        <v>0.31</v>
      </c>
      <c r="O28" s="2">
        <f>SUM($L$29,$H$26,$D$31)</f>
        <v>-40</v>
      </c>
    </row>
    <row r="29" spans="1:15" x14ac:dyDescent="0.25">
      <c r="D29" t="s">
        <v>5</v>
      </c>
      <c r="L29" s="2">
        <v>160</v>
      </c>
      <c r="M29" s="2">
        <f>$O$28</f>
        <v>-40</v>
      </c>
      <c r="O29" s="2"/>
    </row>
    <row r="30" spans="1:15" x14ac:dyDescent="0.25">
      <c r="F30">
        <f>IF($E$31=$I$26,1,IF($E$31=$I$36,2))</f>
        <v>2</v>
      </c>
      <c r="O30" s="2"/>
    </row>
    <row r="31" spans="1:15" x14ac:dyDescent="0.25">
      <c r="D31" s="2">
        <v>0</v>
      </c>
      <c r="E31" s="2">
        <f>MAX($I$26,$I$36)</f>
        <v>50.54</v>
      </c>
      <c r="L31">
        <v>0.22600000000000001</v>
      </c>
      <c r="O31" s="2"/>
    </row>
    <row r="32" spans="1:15" x14ac:dyDescent="0.25">
      <c r="L32" t="s">
        <v>2</v>
      </c>
      <c r="O32" s="2"/>
    </row>
    <row r="33" spans="8:15" x14ac:dyDescent="0.25">
      <c r="O33" s="2">
        <f>SUM($L$34,$H$36,$D$31)</f>
        <v>275</v>
      </c>
    </row>
    <row r="34" spans="8:15" x14ac:dyDescent="0.25">
      <c r="H34" t="s">
        <v>1</v>
      </c>
      <c r="L34" s="2">
        <v>450</v>
      </c>
      <c r="M34" s="2">
        <f>$O$33</f>
        <v>275</v>
      </c>
      <c r="O34" s="2"/>
    </row>
    <row r="35" spans="8:15" x14ac:dyDescent="0.25">
      <c r="O35" s="2"/>
    </row>
    <row r="36" spans="8:15" x14ac:dyDescent="0.25">
      <c r="H36" s="2">
        <v>-175</v>
      </c>
      <c r="I36" s="2">
        <f>IF(ABS(1-SUM($L$31,$L$36))&lt;=0.00001,SUM($L$31*$M$34,$L$36*$M$39),NA())</f>
        <v>50.54</v>
      </c>
      <c r="L36">
        <v>0.77400000000000002</v>
      </c>
      <c r="O36" s="2"/>
    </row>
    <row r="37" spans="8:15" x14ac:dyDescent="0.25">
      <c r="L37" t="s">
        <v>3</v>
      </c>
      <c r="O37" s="2"/>
    </row>
    <row r="38" spans="8:15" x14ac:dyDescent="0.25">
      <c r="O38" s="2">
        <f>SUM($L$39,$H$36,$D$31)</f>
        <v>-15</v>
      </c>
    </row>
    <row r="39" spans="8:15" x14ac:dyDescent="0.25">
      <c r="L39" s="2">
        <v>160</v>
      </c>
      <c r="M39" s="2">
        <f>$O$38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2011-06-13T23:31:10Z</dcterms:created>
  <dcterms:modified xsi:type="dcterms:W3CDTF">2011-08-19T16:49:26Z</dcterms:modified>
</cp:coreProperties>
</file>