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015"/>
  </bookViews>
  <sheets>
    <sheet name="DA Branch Model" sheetId="1" r:id="rId1"/>
    <sheet name="Answer Report 1" sheetId="3" r:id="rId2"/>
    <sheet name="Sensitivity Report 1" sheetId="4" r:id="rId3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'DA Branch Model'!$B$14:$G$14,'DA Branch Model'!$B$15:$E$15,'DA Branch Model'!$B$16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1" localSheetId="0" hidden="1">'DA Branch Model'!$B$29:$G$29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1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'DA Branch Model'!$H$23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3</definedName>
    <definedName name="solver_rep" localSheetId="0" hidden="1">0</definedName>
    <definedName name="solver_rhs1" localSheetId="0" hidden="1">'DA Branch Model'!$B$7:$G$7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B26" i="1" l="1"/>
  <c r="H22" i="1"/>
  <c r="H21" i="1"/>
  <c r="G21" i="1"/>
  <c r="F21" i="1"/>
  <c r="E21" i="1"/>
  <c r="H20" i="1"/>
  <c r="G20" i="1"/>
  <c r="G23" i="1"/>
  <c r="F20" i="1"/>
  <c r="F23" i="1"/>
  <c r="E20" i="1"/>
  <c r="E23" i="1"/>
  <c r="D20" i="1"/>
  <c r="D23" i="1"/>
  <c r="C20" i="1"/>
  <c r="C23" i="1"/>
  <c r="G17" i="1"/>
  <c r="G28" i="1"/>
  <c r="F17" i="1"/>
  <c r="F28" i="1"/>
  <c r="E17" i="1"/>
  <c r="E28" i="1"/>
  <c r="D17" i="1"/>
  <c r="D28" i="1"/>
  <c r="C17" i="1"/>
  <c r="C28" i="1"/>
  <c r="B17" i="1"/>
  <c r="B28" i="1"/>
  <c r="B29" i="1"/>
  <c r="C26" i="1"/>
  <c r="C29" i="1"/>
  <c r="D26" i="1"/>
  <c r="D29" i="1"/>
  <c r="E26" i="1"/>
  <c r="E29" i="1"/>
  <c r="F26" i="1"/>
  <c r="F29" i="1"/>
  <c r="G26" i="1"/>
  <c r="G29" i="1"/>
  <c r="H23" i="1"/>
</calcChain>
</file>

<file path=xl/sharedStrings.xml><?xml version="1.0" encoding="utf-8"?>
<sst xmlns="http://schemas.openxmlformats.org/spreadsheetml/2006/main" count="178" uniqueCount="80">
  <si>
    <t>D.A. Branch &amp; Sons</t>
  </si>
  <si>
    <t>Month</t>
  </si>
  <si>
    <t>Cash balance requirement</t>
  </si>
  <si>
    <t>Current balance</t>
  </si>
  <si>
    <t>Investment</t>
  </si>
  <si>
    <t>A</t>
  </si>
  <si>
    <t>B</t>
  </si>
  <si>
    <t>C</t>
  </si>
  <si>
    <t>Total</t>
  </si>
  <si>
    <t>Returns</t>
  </si>
  <si>
    <t>Data</t>
  </si>
  <si>
    <t>Model</t>
  </si>
  <si>
    <t>Net expenditures</t>
  </si>
  <si>
    <t>Balance</t>
  </si>
  <si>
    <t>Amount available</t>
  </si>
  <si>
    <t>Amount invested</t>
  </si>
  <si>
    <t>Microsoft Excel 14.0 Answer Report</t>
  </si>
  <si>
    <t>Worksheet: [D.A. Branch &amp; Sons.xlsx]DA Branch Model</t>
  </si>
  <si>
    <t>Report Created: 5/5/2011 11:49:54 AM</t>
  </si>
  <si>
    <t>Result: Solver found a solution.  All constraints and optimality conditions are satisfied.</t>
  </si>
  <si>
    <t>Engine: Standard LP/Quadratic</t>
  </si>
  <si>
    <t>Solution Time: 00 Seconds</t>
  </si>
  <si>
    <t>Iterations: 0</t>
  </si>
  <si>
    <t>Subproblems: 0</t>
  </si>
  <si>
    <t>Incumbent Solutions: 0</t>
  </si>
  <si>
    <t>Objective Cell (Max)</t>
  </si>
  <si>
    <t>Cell</t>
  </si>
  <si>
    <t>Name</t>
  </si>
  <si>
    <t>Original Value</t>
  </si>
  <si>
    <t>Final Value</t>
  </si>
  <si>
    <t>$H$23</t>
  </si>
  <si>
    <t>Total RoR</t>
  </si>
  <si>
    <t>Decision Variable Cells</t>
  </si>
  <si>
    <t>Type</t>
  </si>
  <si>
    <t>$B$14</t>
  </si>
  <si>
    <t>Normal</t>
  </si>
  <si>
    <t>$C$14</t>
  </si>
  <si>
    <t>$D$14</t>
  </si>
  <si>
    <t>$E$14</t>
  </si>
  <si>
    <t>$F$14</t>
  </si>
  <si>
    <t>$G$14</t>
  </si>
  <si>
    <t>$B$15</t>
  </si>
  <si>
    <t>$C$15</t>
  </si>
  <si>
    <t>$D$15</t>
  </si>
  <si>
    <t>$E$15</t>
  </si>
  <si>
    <t>$B$16</t>
  </si>
  <si>
    <t>Constraints</t>
  </si>
  <si>
    <t>Cell Value</t>
  </si>
  <si>
    <t>Formula</t>
  </si>
  <si>
    <t>Status</t>
  </si>
  <si>
    <t>Slack</t>
  </si>
  <si>
    <t>$B$28</t>
  </si>
  <si>
    <t>$B$28&gt;=$B$7</t>
  </si>
  <si>
    <t>Binding</t>
  </si>
  <si>
    <t>$C$28</t>
  </si>
  <si>
    <t>$C$28&gt;=$C$7</t>
  </si>
  <si>
    <t>$D$28</t>
  </si>
  <si>
    <t>$D$28&gt;=$D$7</t>
  </si>
  <si>
    <t>$E$28</t>
  </si>
  <si>
    <t>$E$28&gt;=$E$7</t>
  </si>
  <si>
    <t>$F$28</t>
  </si>
  <si>
    <t>$F$28&gt;=$F$7</t>
  </si>
  <si>
    <t>$G$28</t>
  </si>
  <si>
    <t>$G$28&gt;=$G$7</t>
  </si>
  <si>
    <t>Microsoft Excel 14.0 Sensitivity Report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</si>
  <si>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</si>
  <si>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</si>
  <si>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</si>
  <si>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</si>
  <si>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</si>
  <si>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</si>
  <si>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</si>
  <si>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</si>
  <si>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</si>
  <si>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Shadow</t>
  </si>
  <si>
    <t>Constraint</t>
  </si>
  <si>
    <t>Price</t>
  </si>
  <si>
    <t>R.H. Side</t>
  </si>
  <si>
    <t>Summary</t>
  </si>
  <si>
    <t>Rate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</si>
</sst>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164" fontId="0" fillId="2" borderId="2" xfId="1" applyNumberFormat="1" applyFont="1" applyFill="1" applyBorder="1"/>
    <xf numFmtId="164" fontId="0" fillId="2" borderId="3" xfId="1" applyNumberFormat="1" applyFont="1" applyFill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  <xf numFmtId="164" fontId="0" fillId="2" borderId="0" xfId="1" applyNumberFormat="1" applyFont="1" applyFill="1" applyBorder="1"/>
    <xf numFmtId="164" fontId="0" fillId="2" borderId="7" xfId="1" applyNumberFormat="1" applyFont="1" applyFill="1" applyBorder="1"/>
    <xf numFmtId="164" fontId="0" fillId="3" borderId="0" xfId="1" applyNumberFormat="1" applyFont="1" applyFill="1" applyBorder="1"/>
    <xf numFmtId="164" fontId="0" fillId="3" borderId="6" xfId="1" applyNumberFormat="1" applyFont="1" applyFill="1" applyBorder="1"/>
    <xf numFmtId="164" fontId="0" fillId="3" borderId="8" xfId="1" applyNumberFormat="1" applyFont="1" applyFill="1" applyBorder="1"/>
    <xf numFmtId="164" fontId="0" fillId="3" borderId="9" xfId="1" applyNumberFormat="1" applyFont="1" applyFill="1" applyBorder="1"/>
    <xf numFmtId="0" fontId="2" fillId="0" borderId="0" xfId="0" applyFont="1" applyBorder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1" xfId="0" applyFill="1" applyBorder="1"/>
    <xf numFmtId="0" fontId="0" fillId="0" borderId="14" xfId="0" applyFill="1" applyBorder="1" applyAlignment="1"/>
    <xf numFmtId="0" fontId="3" fillId="0" borderId="13" xfId="0" applyFont="1" applyFill="1" applyBorder="1" applyAlignment="1">
      <alignment horizontal="center"/>
    </xf>
    <xf numFmtId="0" fontId="0" fillId="0" borderId="15" xfId="0" applyFill="1" applyBorder="1" applyAlignment="1"/>
    <xf numFmtId="164" fontId="0" fillId="0" borderId="15" xfId="0" applyNumberFormat="1" applyFill="1" applyBorder="1" applyAlignment="1"/>
    <xf numFmtId="164" fontId="0" fillId="0" borderId="14" xfId="0" applyNumberFormat="1" applyFill="1" applyBorder="1" applyAlignment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4" fontId="3" fillId="0" borderId="11" xfId="0" applyNumberFormat="1" applyFont="1" applyFill="1" applyBorder="1" applyAlignment="1">
      <alignment horizontal="center"/>
    </xf>
    <xf numFmtId="44" fontId="0" fillId="0" borderId="15" xfId="0" applyNumberFormat="1" applyFill="1" applyBorder="1" applyAlignment="1"/>
    <xf numFmtId="44" fontId="0" fillId="0" borderId="14" xfId="0" applyNumberFormat="1" applyFill="1" applyBorder="1" applyAlignment="1"/>
    <xf numFmtId="164" fontId="0" fillId="4" borderId="10" xfId="0" applyNumberFormat="1" applyFill="1" applyBorder="1"/>
    <xf numFmtId="0" fontId="2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2" fillId="5" borderId="5" xfId="0" applyFont="1" applyFill="1" applyBorder="1" applyAlignment="1">
      <alignment horizontal="right"/>
    </xf>
    <xf numFmtId="0" fontId="2" fillId="5" borderId="0" xfId="0" applyFont="1" applyFill="1" applyBorder="1"/>
    <xf numFmtId="0" fontId="2" fillId="5" borderId="6" xfId="0" applyFont="1" applyFill="1" applyBorder="1"/>
    <xf numFmtId="164" fontId="0" fillId="5" borderId="0" xfId="1" applyNumberFormat="1" applyFont="1" applyFill="1" applyBorder="1"/>
    <xf numFmtId="164" fontId="0" fillId="5" borderId="6" xfId="1" applyNumberFormat="1" applyFont="1" applyFill="1" applyBorder="1"/>
    <xf numFmtId="0" fontId="2" fillId="5" borderId="7" xfId="0" applyFont="1" applyFill="1" applyBorder="1" applyAlignment="1">
      <alignment horizontal="right"/>
    </xf>
    <xf numFmtId="164" fontId="0" fillId="5" borderId="8" xfId="1" applyNumberFormat="1" applyFont="1" applyFill="1" applyBorder="1"/>
    <xf numFmtId="0" fontId="0" fillId="5" borderId="8" xfId="0" applyFill="1" applyBorder="1"/>
    <xf numFmtId="0" fontId="0" fillId="5" borderId="9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/>
  </sheetViews>
  <sheetFormatPr defaultRowHeight="12.75" x14ac:dyDescent="0.2"/>
  <cols>
    <col min="1" max="1" width="25.5703125" bestFit="1" customWidth="1"/>
    <col min="2" max="2" width="9.7109375" bestFit="1" customWidth="1"/>
    <col min="3" max="3" width="9.28515625" bestFit="1" customWidth="1"/>
    <col min="4" max="4" width="8.7109375" bestFit="1" customWidth="1"/>
    <col min="5" max="5" width="9.7109375" bestFit="1" customWidth="1"/>
    <col min="6" max="6" width="8.7109375" bestFit="1" customWidth="1"/>
    <col min="7" max="7" width="9.28515625" bestFit="1" customWidth="1"/>
    <col min="8" max="8" width="14.140625" bestFit="1" customWidth="1"/>
  </cols>
  <sheetData>
    <row r="1" spans="1:8" x14ac:dyDescent="0.2">
      <c r="A1" s="1" t="s">
        <v>0</v>
      </c>
    </row>
    <row r="3" spans="1:8" x14ac:dyDescent="0.2">
      <c r="A3" s="36" t="s">
        <v>10</v>
      </c>
      <c r="B3" s="37"/>
      <c r="C3" s="37"/>
      <c r="D3" s="37"/>
      <c r="E3" s="37"/>
      <c r="F3" s="37"/>
      <c r="G3" s="38"/>
    </row>
    <row r="4" spans="1:8" x14ac:dyDescent="0.2">
      <c r="A4" s="39"/>
      <c r="B4" s="40"/>
      <c r="C4" s="40"/>
      <c r="D4" s="40"/>
      <c r="E4" s="40"/>
      <c r="F4" s="40"/>
      <c r="G4" s="41"/>
    </row>
    <row r="5" spans="1:8" x14ac:dyDescent="0.2">
      <c r="A5" s="42" t="s">
        <v>1</v>
      </c>
      <c r="B5" s="43">
        <v>1</v>
      </c>
      <c r="C5" s="43">
        <v>2</v>
      </c>
      <c r="D5" s="43">
        <v>3</v>
      </c>
      <c r="E5" s="43">
        <v>4</v>
      </c>
      <c r="F5" s="43">
        <v>5</v>
      </c>
      <c r="G5" s="44">
        <v>6</v>
      </c>
    </row>
    <row r="6" spans="1:8" x14ac:dyDescent="0.2">
      <c r="A6" s="42" t="s">
        <v>12</v>
      </c>
      <c r="B6" s="45">
        <v>50000</v>
      </c>
      <c r="C6" s="45">
        <v>-12000</v>
      </c>
      <c r="D6" s="45">
        <v>23000</v>
      </c>
      <c r="E6" s="45">
        <v>-20000</v>
      </c>
      <c r="F6" s="45">
        <v>41000</v>
      </c>
      <c r="G6" s="46">
        <v>-13000</v>
      </c>
    </row>
    <row r="7" spans="1:8" x14ac:dyDescent="0.2">
      <c r="A7" s="42" t="s">
        <v>2</v>
      </c>
      <c r="B7" s="45">
        <v>10000</v>
      </c>
      <c r="C7" s="45">
        <v>10000</v>
      </c>
      <c r="D7" s="45">
        <v>10000</v>
      </c>
      <c r="E7" s="45">
        <v>10000</v>
      </c>
      <c r="F7" s="45">
        <v>10000</v>
      </c>
      <c r="G7" s="46">
        <v>10000</v>
      </c>
    </row>
    <row r="8" spans="1:8" x14ac:dyDescent="0.2">
      <c r="A8" s="42"/>
      <c r="B8" s="40"/>
      <c r="C8" s="40"/>
      <c r="D8" s="40"/>
      <c r="E8" s="40"/>
      <c r="F8" s="40"/>
      <c r="G8" s="41"/>
    </row>
    <row r="9" spans="1:8" x14ac:dyDescent="0.2">
      <c r="A9" s="47" t="s">
        <v>3</v>
      </c>
      <c r="B9" s="48">
        <v>200000</v>
      </c>
      <c r="C9" s="49"/>
      <c r="D9" s="49"/>
      <c r="E9" s="49"/>
      <c r="F9" s="49"/>
      <c r="G9" s="50"/>
    </row>
    <row r="11" spans="1:8" x14ac:dyDescent="0.2">
      <c r="A11" s="7" t="s">
        <v>11</v>
      </c>
    </row>
    <row r="13" spans="1:8" x14ac:dyDescent="0.2">
      <c r="A13" s="6" t="s">
        <v>4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9" t="s">
        <v>79</v>
      </c>
    </row>
    <row r="14" spans="1:8" x14ac:dyDescent="0.2">
      <c r="A14" s="6" t="s">
        <v>5</v>
      </c>
      <c r="B14" s="10">
        <v>50925.783516560972</v>
      </c>
      <c r="C14" s="11">
        <v>22885.572139303484</v>
      </c>
      <c r="D14" s="11">
        <v>0</v>
      </c>
      <c r="E14" s="11">
        <v>0</v>
      </c>
      <c r="F14" s="11">
        <v>0</v>
      </c>
      <c r="G14" s="12">
        <v>13000.000000000015</v>
      </c>
      <c r="H14" s="3">
        <v>5.0000000000000001E-3</v>
      </c>
    </row>
    <row r="15" spans="1:8" x14ac:dyDescent="0.2">
      <c r="A15" s="6" t="s">
        <v>6</v>
      </c>
      <c r="B15" s="13">
        <v>89074.216483439028</v>
      </c>
      <c r="C15" s="14">
        <v>40294.840294840295</v>
      </c>
      <c r="D15" s="14">
        <v>0</v>
      </c>
      <c r="E15" s="14">
        <v>110633.01527189919</v>
      </c>
      <c r="F15" s="16"/>
      <c r="G15" s="17"/>
      <c r="H15" s="3">
        <v>1.7500000000000002E-2</v>
      </c>
    </row>
    <row r="16" spans="1:8" x14ac:dyDescent="0.2">
      <c r="A16" s="20" t="s">
        <v>7</v>
      </c>
      <c r="B16" s="15">
        <v>0</v>
      </c>
      <c r="C16" s="18"/>
      <c r="D16" s="18"/>
      <c r="E16" s="18"/>
      <c r="F16" s="18"/>
      <c r="G16" s="19"/>
      <c r="H16" s="21">
        <v>2.3E-2</v>
      </c>
    </row>
    <row r="17" spans="1:8" x14ac:dyDescent="0.2">
      <c r="A17" s="6" t="s">
        <v>8</v>
      </c>
      <c r="B17" s="2">
        <f>SUM(B14:B16)</f>
        <v>140000</v>
      </c>
      <c r="C17" s="2">
        <f t="shared" ref="C17:G17" si="0">SUM(C14:C16)</f>
        <v>63180.412434143778</v>
      </c>
      <c r="D17" s="2">
        <f t="shared" si="0"/>
        <v>0</v>
      </c>
      <c r="E17" s="2">
        <f t="shared" si="0"/>
        <v>110633.01527189919</v>
      </c>
      <c r="F17" s="2">
        <f t="shared" si="0"/>
        <v>0</v>
      </c>
      <c r="G17" s="2">
        <f t="shared" si="0"/>
        <v>13000.000000000015</v>
      </c>
    </row>
    <row r="18" spans="1:8" x14ac:dyDescent="0.2">
      <c r="A18" s="6"/>
    </row>
    <row r="19" spans="1:8" x14ac:dyDescent="0.2">
      <c r="A19" s="6" t="s">
        <v>9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</row>
    <row r="20" spans="1:8" x14ac:dyDescent="0.2">
      <c r="A20" s="6" t="s">
        <v>5</v>
      </c>
      <c r="B20" s="22"/>
      <c r="C20" s="23">
        <f>(1+$H$14)*B14</f>
        <v>51180.412434143771</v>
      </c>
      <c r="D20" s="23">
        <f t="shared" ref="D20:H20" si="1">(1+$H$14)*C14</f>
        <v>23000</v>
      </c>
      <c r="E20" s="23">
        <f t="shared" si="1"/>
        <v>0</v>
      </c>
      <c r="F20" s="23">
        <f t="shared" si="1"/>
        <v>0</v>
      </c>
      <c r="G20" s="23">
        <f t="shared" si="1"/>
        <v>0</v>
      </c>
      <c r="H20" s="4">
        <f t="shared" si="1"/>
        <v>13065.000000000013</v>
      </c>
    </row>
    <row r="21" spans="1:8" x14ac:dyDescent="0.2">
      <c r="A21" s="6" t="s">
        <v>6</v>
      </c>
      <c r="B21" s="22"/>
      <c r="C21" s="22"/>
      <c r="D21" s="22"/>
      <c r="E21" s="23">
        <f>(1+$H$15)*B15</f>
        <v>90633.015271899218</v>
      </c>
      <c r="F21" s="23">
        <f t="shared" ref="F21:H21" si="2">(1+$H$15)*C15</f>
        <v>41000</v>
      </c>
      <c r="G21" s="23">
        <f t="shared" si="2"/>
        <v>0</v>
      </c>
      <c r="H21" s="4">
        <f t="shared" si="2"/>
        <v>112569.09303915744</v>
      </c>
    </row>
    <row r="22" spans="1:8" ht="13.5" thickBot="1" x14ac:dyDescent="0.25">
      <c r="A22" s="8" t="s">
        <v>7</v>
      </c>
      <c r="B22" s="24"/>
      <c r="C22" s="24"/>
      <c r="D22" s="24"/>
      <c r="E22" s="24"/>
      <c r="F22" s="24"/>
      <c r="G22" s="24"/>
      <c r="H22" s="5">
        <f>(1+H16)*B16</f>
        <v>0</v>
      </c>
    </row>
    <row r="23" spans="1:8" ht="13.5" thickTop="1" x14ac:dyDescent="0.2">
      <c r="A23" s="6" t="s">
        <v>8</v>
      </c>
      <c r="C23" s="4">
        <f t="shared" ref="C23:G23" si="3">SUM(C20:C22)</f>
        <v>51180.412434143771</v>
      </c>
      <c r="D23" s="4">
        <f t="shared" si="3"/>
        <v>23000</v>
      </c>
      <c r="E23" s="4">
        <f t="shared" si="3"/>
        <v>90633.015271899218</v>
      </c>
      <c r="F23" s="4">
        <f t="shared" si="3"/>
        <v>41000</v>
      </c>
      <c r="G23" s="4">
        <f t="shared" si="3"/>
        <v>0</v>
      </c>
      <c r="H23" s="35">
        <f>SUM(H20:H22)</f>
        <v>125634.09303915745</v>
      </c>
    </row>
    <row r="24" spans="1:8" x14ac:dyDescent="0.2">
      <c r="A24" s="6"/>
      <c r="C24" s="4"/>
      <c r="D24" s="4"/>
      <c r="E24" s="4"/>
      <c r="F24" s="4"/>
      <c r="G24" s="4"/>
      <c r="H24" s="23"/>
    </row>
    <row r="25" spans="1:8" x14ac:dyDescent="0.2">
      <c r="A25" s="7" t="s">
        <v>78</v>
      </c>
      <c r="C25" s="4"/>
      <c r="D25" s="4"/>
      <c r="E25" s="4"/>
      <c r="F25" s="4"/>
      <c r="G25" s="4"/>
      <c r="H25" s="4"/>
    </row>
    <row r="26" spans="1:8" x14ac:dyDescent="0.2">
      <c r="A26" s="6" t="s">
        <v>14</v>
      </c>
      <c r="B26" s="4">
        <f>B9</f>
        <v>200000</v>
      </c>
      <c r="C26" s="4">
        <f>B29+C23</f>
        <v>61180.412434143771</v>
      </c>
      <c r="D26" s="4">
        <f t="shared" ref="D26:G26" si="4">C29+D23</f>
        <v>32999.999999999993</v>
      </c>
      <c r="E26" s="4">
        <f t="shared" si="4"/>
        <v>100633.0152718992</v>
      </c>
      <c r="F26" s="4">
        <f t="shared" si="4"/>
        <v>51000.000000000015</v>
      </c>
      <c r="G26" s="4">
        <f t="shared" si="4"/>
        <v>10000.000000000015</v>
      </c>
    </row>
    <row r="27" spans="1:8" x14ac:dyDescent="0.2">
      <c r="A27" s="6" t="s">
        <v>12</v>
      </c>
      <c r="B27" s="2">
        <v>50000</v>
      </c>
      <c r="C27" s="2">
        <v>-12000</v>
      </c>
      <c r="D27" s="2">
        <v>23000</v>
      </c>
      <c r="E27" s="2">
        <v>-20000</v>
      </c>
      <c r="F27" s="2">
        <v>41000</v>
      </c>
      <c r="G27" s="2">
        <v>-13000</v>
      </c>
    </row>
    <row r="28" spans="1:8" ht="13.5" thickBot="1" x14ac:dyDescent="0.25">
      <c r="A28" s="8" t="s">
        <v>15</v>
      </c>
      <c r="B28" s="5">
        <f>B17</f>
        <v>140000</v>
      </c>
      <c r="C28" s="5">
        <f t="shared" ref="C28:G28" si="5">C17</f>
        <v>63180.412434143778</v>
      </c>
      <c r="D28" s="5">
        <f t="shared" si="5"/>
        <v>0</v>
      </c>
      <c r="E28" s="5">
        <f t="shared" si="5"/>
        <v>110633.01527189919</v>
      </c>
      <c r="F28" s="5">
        <f t="shared" si="5"/>
        <v>0</v>
      </c>
      <c r="G28" s="5">
        <f t="shared" si="5"/>
        <v>13000.000000000015</v>
      </c>
    </row>
    <row r="29" spans="1:8" ht="13.5" thickTop="1" x14ac:dyDescent="0.2">
      <c r="A29" s="6" t="s">
        <v>13</v>
      </c>
      <c r="B29" s="4">
        <f>B26-B27-B28</f>
        <v>10000</v>
      </c>
      <c r="C29" s="4">
        <f t="shared" ref="C29:G29" si="6">C26-C27-C28</f>
        <v>9999.9999999999927</v>
      </c>
      <c r="D29" s="4">
        <f t="shared" si="6"/>
        <v>9999.9999999999927</v>
      </c>
      <c r="E29" s="4">
        <f t="shared" si="6"/>
        <v>10000.000000000015</v>
      </c>
      <c r="F29" s="4">
        <f t="shared" si="6"/>
        <v>10000.000000000015</v>
      </c>
      <c r="G29" s="4">
        <f t="shared" si="6"/>
        <v>10000</v>
      </c>
    </row>
  </sheetData>
  <pageMargins left="0.7" right="0.7" top="0.75" bottom="0.75" header="0.3" footer="0.3"/>
  <ignoredErrors>
    <ignoredError sqref="B17:G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workbookViewId="0"/>
  </sheetViews>
  <sheetFormatPr defaultRowHeight="12.75" x14ac:dyDescent="0.2"/>
  <cols>
    <col min="1" max="1" width="2.28515625" customWidth="1"/>
    <col min="2" max="2" width="6.42578125" customWidth="1"/>
    <col min="3" max="3" width="9.140625" bestFit="1" customWidth="1"/>
    <col min="4" max="4" width="14.28515625" bestFit="1" customWidth="1"/>
    <col min="5" max="5" width="13.28515625" bestFit="1" customWidth="1"/>
    <col min="6" max="6" width="7.140625" customWidth="1"/>
    <col min="7" max="7" width="6" customWidth="1"/>
  </cols>
  <sheetData>
    <row r="1" spans="1:5" x14ac:dyDescent="0.2">
      <c r="A1" s="1" t="s">
        <v>16</v>
      </c>
    </row>
    <row r="2" spans="1:5" x14ac:dyDescent="0.2">
      <c r="A2" s="1" t="s">
        <v>17</v>
      </c>
    </row>
    <row r="3" spans="1:5" x14ac:dyDescent="0.2">
      <c r="A3" s="1" t="s">
        <v>18</v>
      </c>
    </row>
    <row r="4" spans="1:5" x14ac:dyDescent="0.2">
      <c r="A4" s="1" t="s">
        <v>19</v>
      </c>
    </row>
    <row r="5" spans="1:5" x14ac:dyDescent="0.2">
      <c r="A5" s="1" t="s">
        <v>20</v>
      </c>
    </row>
    <row r="6" spans="1:5" x14ac:dyDescent="0.2">
      <c r="A6" s="1" t="s">
        <v>21</v>
      </c>
    </row>
    <row r="7" spans="1:5" x14ac:dyDescent="0.2">
      <c r="A7" s="1" t="s">
        <v>22</v>
      </c>
    </row>
    <row r="8" spans="1:5" x14ac:dyDescent="0.2">
      <c r="A8" s="1" t="s">
        <v>23</v>
      </c>
    </row>
    <row r="9" spans="1:5" x14ac:dyDescent="0.2">
      <c r="A9" s="1" t="s">
        <v>24</v>
      </c>
    </row>
    <row r="10" spans="1:5" x14ac:dyDescent="0.2">
      <c r="D10" s="4"/>
      <c r="E10" s="4"/>
    </row>
    <row r="12" spans="1:5" ht="13.5" thickBot="1" x14ac:dyDescent="0.25">
      <c r="A12" t="s">
        <v>25</v>
      </c>
    </row>
    <row r="13" spans="1:5" ht="13.5" thickBot="1" x14ac:dyDescent="0.25">
      <c r="B13" s="26" t="s">
        <v>26</v>
      </c>
      <c r="C13" s="26" t="s">
        <v>27</v>
      </c>
      <c r="D13" s="26" t="s">
        <v>28</v>
      </c>
      <c r="E13" s="26" t="s">
        <v>29</v>
      </c>
    </row>
    <row r="14" spans="1:5" ht="13.5" thickBot="1" x14ac:dyDescent="0.25">
      <c r="B14" s="25" t="s">
        <v>30</v>
      </c>
      <c r="C14" s="25" t="s">
        <v>31</v>
      </c>
      <c r="D14" s="25">
        <v>0</v>
      </c>
      <c r="E14" s="25">
        <v>125634.09303915745</v>
      </c>
    </row>
    <row r="17" spans="1:7" ht="13.5" thickBot="1" x14ac:dyDescent="0.25">
      <c r="A17" t="s">
        <v>32</v>
      </c>
    </row>
    <row r="18" spans="1:7" ht="13.5" thickBot="1" x14ac:dyDescent="0.25">
      <c r="B18" s="26" t="s">
        <v>26</v>
      </c>
      <c r="C18" s="26" t="s">
        <v>27</v>
      </c>
      <c r="D18" s="26" t="s">
        <v>28</v>
      </c>
      <c r="E18" s="26" t="s">
        <v>29</v>
      </c>
      <c r="F18" s="26" t="s">
        <v>33</v>
      </c>
    </row>
    <row r="19" spans="1:7" x14ac:dyDescent="0.2">
      <c r="B19" s="27" t="s">
        <v>34</v>
      </c>
      <c r="C19" s="27" t="s">
        <v>5</v>
      </c>
      <c r="D19" s="28">
        <v>0</v>
      </c>
      <c r="E19" s="28">
        <v>50925.783516560972</v>
      </c>
      <c r="F19" s="27" t="s">
        <v>35</v>
      </c>
    </row>
    <row r="20" spans="1:7" x14ac:dyDescent="0.2">
      <c r="B20" s="27" t="s">
        <v>36</v>
      </c>
      <c r="C20" s="27" t="s">
        <v>5</v>
      </c>
      <c r="D20" s="28">
        <v>0</v>
      </c>
      <c r="E20" s="28">
        <v>22885.572139303484</v>
      </c>
      <c r="F20" s="27" t="s">
        <v>35</v>
      </c>
    </row>
    <row r="21" spans="1:7" x14ac:dyDescent="0.2">
      <c r="B21" s="27" t="s">
        <v>37</v>
      </c>
      <c r="C21" s="27" t="s">
        <v>5</v>
      </c>
      <c r="D21" s="28">
        <v>0</v>
      </c>
      <c r="E21" s="28">
        <v>0</v>
      </c>
      <c r="F21" s="27" t="s">
        <v>35</v>
      </c>
    </row>
    <row r="22" spans="1:7" x14ac:dyDescent="0.2">
      <c r="B22" s="27" t="s">
        <v>38</v>
      </c>
      <c r="C22" s="27" t="s">
        <v>5</v>
      </c>
      <c r="D22" s="28">
        <v>0</v>
      </c>
      <c r="E22" s="28">
        <v>0</v>
      </c>
      <c r="F22" s="27" t="s">
        <v>35</v>
      </c>
    </row>
    <row r="23" spans="1:7" x14ac:dyDescent="0.2">
      <c r="B23" s="27" t="s">
        <v>39</v>
      </c>
      <c r="C23" s="27" t="s">
        <v>5</v>
      </c>
      <c r="D23" s="28">
        <v>0</v>
      </c>
      <c r="E23" s="28">
        <v>0</v>
      </c>
      <c r="F23" s="27" t="s">
        <v>35</v>
      </c>
    </row>
    <row r="24" spans="1:7" x14ac:dyDescent="0.2">
      <c r="B24" s="27" t="s">
        <v>40</v>
      </c>
      <c r="C24" s="27" t="s">
        <v>5</v>
      </c>
      <c r="D24" s="28">
        <v>0</v>
      </c>
      <c r="E24" s="28">
        <v>13000.000000000015</v>
      </c>
      <c r="F24" s="27" t="s">
        <v>35</v>
      </c>
    </row>
    <row r="25" spans="1:7" x14ac:dyDescent="0.2">
      <c r="B25" s="27" t="s">
        <v>41</v>
      </c>
      <c r="C25" s="27" t="s">
        <v>6</v>
      </c>
      <c r="D25" s="28">
        <v>0</v>
      </c>
      <c r="E25" s="28">
        <v>89074.216483439028</v>
      </c>
      <c r="F25" s="27" t="s">
        <v>35</v>
      </c>
    </row>
    <row r="26" spans="1:7" x14ac:dyDescent="0.2">
      <c r="B26" s="27" t="s">
        <v>42</v>
      </c>
      <c r="C26" s="27" t="s">
        <v>6</v>
      </c>
      <c r="D26" s="28">
        <v>0</v>
      </c>
      <c r="E26" s="28">
        <v>40294.840294840295</v>
      </c>
      <c r="F26" s="27" t="s">
        <v>35</v>
      </c>
    </row>
    <row r="27" spans="1:7" x14ac:dyDescent="0.2">
      <c r="B27" s="27" t="s">
        <v>43</v>
      </c>
      <c r="C27" s="27" t="s">
        <v>6</v>
      </c>
      <c r="D27" s="28">
        <v>0</v>
      </c>
      <c r="E27" s="28">
        <v>0</v>
      </c>
      <c r="F27" s="27" t="s">
        <v>35</v>
      </c>
    </row>
    <row r="28" spans="1:7" x14ac:dyDescent="0.2">
      <c r="B28" s="27" t="s">
        <v>44</v>
      </c>
      <c r="C28" s="27" t="s">
        <v>6</v>
      </c>
      <c r="D28" s="28">
        <v>0</v>
      </c>
      <c r="E28" s="28">
        <v>110633.01527189919</v>
      </c>
      <c r="F28" s="27" t="s">
        <v>35</v>
      </c>
    </row>
    <row r="29" spans="1:7" ht="13.5" thickBot="1" x14ac:dyDescent="0.25">
      <c r="B29" s="25" t="s">
        <v>45</v>
      </c>
      <c r="C29" s="25" t="s">
        <v>7</v>
      </c>
      <c r="D29" s="29">
        <v>0</v>
      </c>
      <c r="E29" s="29">
        <v>0</v>
      </c>
      <c r="F29" s="25" t="s">
        <v>35</v>
      </c>
    </row>
    <row r="31" spans="1:7" ht="13.5" thickBot="1" x14ac:dyDescent="0.25">
      <c r="A31" t="s">
        <v>46</v>
      </c>
    </row>
    <row r="32" spans="1:7" ht="13.5" thickBot="1" x14ac:dyDescent="0.25">
      <c r="B32" s="26" t="s">
        <v>26</v>
      </c>
      <c r="C32" s="26" t="s">
        <v>27</v>
      </c>
      <c r="D32" s="26" t="s">
        <v>47</v>
      </c>
      <c r="E32" s="26" t="s">
        <v>48</v>
      </c>
      <c r="F32" s="26" t="s">
        <v>49</v>
      </c>
      <c r="G32" s="26" t="s">
        <v>50</v>
      </c>
    </row>
    <row r="33" spans="2:7" x14ac:dyDescent="0.2">
      <c r="B33" s="27" t="s">
        <v>51</v>
      </c>
      <c r="C33" s="27" t="s">
        <v>13</v>
      </c>
      <c r="D33" s="28">
        <v>10000</v>
      </c>
      <c r="E33" s="27" t="s">
        <v>52</v>
      </c>
      <c r="F33" s="27" t="s">
        <v>53</v>
      </c>
      <c r="G33" s="27">
        <v>0</v>
      </c>
    </row>
    <row r="34" spans="2:7" x14ac:dyDescent="0.2">
      <c r="B34" s="27" t="s">
        <v>54</v>
      </c>
      <c r="C34" s="27" t="s">
        <v>13</v>
      </c>
      <c r="D34" s="28">
        <v>9999.9999999999927</v>
      </c>
      <c r="E34" s="27" t="s">
        <v>55</v>
      </c>
      <c r="F34" s="27" t="s">
        <v>53</v>
      </c>
      <c r="G34" s="27">
        <v>0</v>
      </c>
    </row>
    <row r="35" spans="2:7" x14ac:dyDescent="0.2">
      <c r="B35" s="27" t="s">
        <v>56</v>
      </c>
      <c r="C35" s="27" t="s">
        <v>13</v>
      </c>
      <c r="D35" s="28">
        <v>9999.9999999999927</v>
      </c>
      <c r="E35" s="27" t="s">
        <v>57</v>
      </c>
      <c r="F35" s="27" t="s">
        <v>53</v>
      </c>
      <c r="G35" s="27">
        <v>0</v>
      </c>
    </row>
    <row r="36" spans="2:7" x14ac:dyDescent="0.2">
      <c r="B36" s="27" t="s">
        <v>58</v>
      </c>
      <c r="C36" s="27" t="s">
        <v>13</v>
      </c>
      <c r="D36" s="28">
        <v>10000.000000000015</v>
      </c>
      <c r="E36" s="27" t="s">
        <v>59</v>
      </c>
      <c r="F36" s="27" t="s">
        <v>53</v>
      </c>
      <c r="G36" s="27">
        <v>0</v>
      </c>
    </row>
    <row r="37" spans="2:7" x14ac:dyDescent="0.2">
      <c r="B37" s="27" t="s">
        <v>60</v>
      </c>
      <c r="C37" s="27" t="s">
        <v>13</v>
      </c>
      <c r="D37" s="28">
        <v>10000.000000000015</v>
      </c>
      <c r="E37" s="27" t="s">
        <v>61</v>
      </c>
      <c r="F37" s="27" t="s">
        <v>53</v>
      </c>
      <c r="G37" s="27">
        <v>0</v>
      </c>
    </row>
    <row r="38" spans="2:7" ht="13.5" thickBot="1" x14ac:dyDescent="0.25">
      <c r="B38" s="25" t="s">
        <v>62</v>
      </c>
      <c r="C38" s="25" t="s">
        <v>13</v>
      </c>
      <c r="D38" s="29">
        <v>10000</v>
      </c>
      <c r="E38" s="25" t="s">
        <v>63</v>
      </c>
      <c r="F38" s="25" t="s">
        <v>53</v>
      </c>
      <c r="G38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workbookViewId="0">
      <selection activeCell="B1" sqref="B1"/>
    </sheetView>
  </sheetViews>
  <sheetFormatPr defaultRowHeight="12.75" x14ac:dyDescent="0.2"/>
  <cols>
    <col min="1" max="1" width="2.28515625" customWidth="1"/>
    <col min="2" max="2" width="6.42578125" customWidth="1"/>
    <col min="3" max="3" width="9.140625" bestFit="1" customWidth="1"/>
    <col min="4" max="4" width="11.42578125" bestFit="1" customWidth="1"/>
    <col min="5" max="5" width="10.140625" bestFit="1" customWidth="1"/>
    <col min="6" max="6" width="10.7109375" bestFit="1" customWidth="1"/>
    <col min="7" max="8" width="12.42578125" bestFit="1" customWidth="1"/>
  </cols>
  <sheetData>
    <row r="1" spans="1:8" x14ac:dyDescent="0.2">
      <c r="A1" s="1" t="s">
        <v>64</v>
      </c>
    </row>
    <row r="2" spans="1:8" x14ac:dyDescent="0.2">
      <c r="A2" s="1" t="s">
        <v>17</v>
      </c>
    </row>
    <row r="3" spans="1:8" x14ac:dyDescent="0.2">
      <c r="A3" s="1" t="s">
        <v>18</v>
      </c>
    </row>
    <row r="5" spans="1:8" ht="13.5" thickBot="1" x14ac:dyDescent="0.25">
      <c r="A5" t="s">
        <v>25</v>
      </c>
    </row>
    <row r="6" spans="1:8" ht="13.5" thickBot="1" x14ac:dyDescent="0.25">
      <c r="B6" s="26" t="s">
        <v>26</v>
      </c>
      <c r="C6" s="26" t="s">
        <v>27</v>
      </c>
      <c r="D6" s="26" t="s">
        <v>29</v>
      </c>
      <c r="E6" s="26"/>
    </row>
    <row r="7" spans="1:8" ht="13.5" thickBot="1" x14ac:dyDescent="0.25">
      <c r="B7" s="25" t="s">
        <v>30</v>
      </c>
      <c r="C7" s="25" t="s">
        <v>31</v>
      </c>
      <c r="D7" s="25">
        <v>125634.09303915745</v>
      </c>
      <c r="E7" s="25"/>
    </row>
    <row r="9" spans="1:8" ht="13.5" thickBot="1" x14ac:dyDescent="0.25">
      <c r="A9" t="s">
        <v>32</v>
      </c>
    </row>
    <row r="10" spans="1:8" x14ac:dyDescent="0.2">
      <c r="B10" s="30"/>
      <c r="C10" s="30"/>
      <c r="D10" s="32" t="s">
        <v>65</v>
      </c>
      <c r="E10" s="32" t="s">
        <v>66</v>
      </c>
      <c r="F10" s="30" t="s">
        <v>67</v>
      </c>
      <c r="G10" s="30" t="s">
        <v>68</v>
      </c>
      <c r="H10" s="30" t="s">
        <v>68</v>
      </c>
    </row>
    <row r="11" spans="1:8" ht="13.5" thickBot="1" x14ac:dyDescent="0.25">
      <c r="B11" s="31" t="s">
        <v>26</v>
      </c>
      <c r="C11" s="31" t="s">
        <v>27</v>
      </c>
      <c r="D11" s="31" t="s">
        <v>69</v>
      </c>
      <c r="E11" s="31" t="s">
        <v>70</v>
      </c>
      <c r="F11" s="31" t="s">
        <v>71</v>
      </c>
      <c r="G11" s="31" t="s">
        <v>72</v>
      </c>
      <c r="H11" s="31" t="s">
        <v>73</v>
      </c>
    </row>
    <row r="12" spans="1:8" x14ac:dyDescent="0.2">
      <c r="B12" s="27" t="s">
        <v>34</v>
      </c>
      <c r="C12" s="27" t="s">
        <v>5</v>
      </c>
      <c r="D12" s="28">
        <v>50925.783516560972</v>
      </c>
      <c r="E12" s="33">
        <v>0</v>
      </c>
      <c r="F12" s="27">
        <v>0</v>
      </c>
      <c r="G12" s="27">
        <v>2.4673174544556685E-3</v>
      </c>
      <c r="H12" s="27">
        <v>7.1948114981964149E-9</v>
      </c>
    </row>
    <row r="13" spans="1:8" x14ac:dyDescent="0.2">
      <c r="B13" s="27" t="s">
        <v>36</v>
      </c>
      <c r="C13" s="27" t="s">
        <v>5</v>
      </c>
      <c r="D13" s="28">
        <v>22885.572139303484</v>
      </c>
      <c r="E13" s="33">
        <v>0</v>
      </c>
      <c r="F13" s="27">
        <v>0</v>
      </c>
      <c r="G13" s="27">
        <v>2.4550422432394717E-3</v>
      </c>
      <c r="H13" s="27">
        <v>5.1508778631839695E-3</v>
      </c>
    </row>
    <row r="14" spans="1:8" x14ac:dyDescent="0.2">
      <c r="B14" s="27" t="s">
        <v>37</v>
      </c>
      <c r="C14" s="27" t="s">
        <v>5</v>
      </c>
      <c r="D14" s="28">
        <v>0</v>
      </c>
      <c r="E14" s="33">
        <v>-2.4428210316580308E-3</v>
      </c>
      <c r="F14" s="27">
        <v>0</v>
      </c>
      <c r="G14" s="27">
        <v>2.4428210316580308E-3</v>
      </c>
      <c r="H14" s="27">
        <v>1E+30</v>
      </c>
    </row>
    <row r="15" spans="1:8" x14ac:dyDescent="0.2">
      <c r="B15" s="27" t="s">
        <v>38</v>
      </c>
      <c r="C15" s="27" t="s">
        <v>5</v>
      </c>
      <c r="D15" s="28">
        <v>0</v>
      </c>
      <c r="E15" s="33">
        <v>3.7015339795012925E-19</v>
      </c>
      <c r="F15" s="27">
        <v>0</v>
      </c>
      <c r="G15" s="27">
        <v>0</v>
      </c>
      <c r="H15" s="27">
        <v>1E+30</v>
      </c>
    </row>
    <row r="16" spans="1:8" x14ac:dyDescent="0.2">
      <c r="B16" s="27" t="s">
        <v>39</v>
      </c>
      <c r="C16" s="27" t="s">
        <v>5</v>
      </c>
      <c r="D16" s="28">
        <v>0</v>
      </c>
      <c r="E16" s="33">
        <v>-2.4128109452740245E-3</v>
      </c>
      <c r="F16" s="27">
        <v>0</v>
      </c>
      <c r="G16" s="27">
        <v>2.4128109452740245E-3</v>
      </c>
      <c r="H16" s="27">
        <v>1E+30</v>
      </c>
    </row>
    <row r="17" spans="1:8" x14ac:dyDescent="0.2">
      <c r="B17" s="27" t="s">
        <v>40</v>
      </c>
      <c r="C17" s="27" t="s">
        <v>5</v>
      </c>
      <c r="D17" s="28">
        <v>13000.000000000015</v>
      </c>
      <c r="E17" s="33">
        <v>0</v>
      </c>
      <c r="F17" s="27">
        <v>1.0049999999999999</v>
      </c>
      <c r="G17" s="27">
        <v>2.4008138601728183E-3</v>
      </c>
      <c r="H17" s="27">
        <v>1.0050001</v>
      </c>
    </row>
    <row r="18" spans="1:8" x14ac:dyDescent="0.2">
      <c r="B18" s="27" t="s">
        <v>41</v>
      </c>
      <c r="C18" s="27" t="s">
        <v>6</v>
      </c>
      <c r="D18" s="28">
        <v>89074.216483439028</v>
      </c>
      <c r="E18" s="33">
        <v>0</v>
      </c>
      <c r="F18" s="27">
        <v>0</v>
      </c>
      <c r="G18" s="27">
        <v>7.1948114981964149E-9</v>
      </c>
      <c r="H18" s="27">
        <v>2.4673174544556685E-3</v>
      </c>
    </row>
    <row r="19" spans="1:8" x14ac:dyDescent="0.2">
      <c r="B19" s="27" t="s">
        <v>42</v>
      </c>
      <c r="C19" s="27" t="s">
        <v>6</v>
      </c>
      <c r="D19" s="28">
        <v>40294.840294840295</v>
      </c>
      <c r="E19" s="33">
        <v>0</v>
      </c>
      <c r="F19" s="27">
        <v>0</v>
      </c>
      <c r="G19" s="27">
        <v>2.4550423316278183E-3</v>
      </c>
      <c r="H19" s="27">
        <v>7.159016416115835E-9</v>
      </c>
    </row>
    <row r="20" spans="1:8" x14ac:dyDescent="0.2">
      <c r="B20" s="27" t="s">
        <v>43</v>
      </c>
      <c r="C20" s="27" t="s">
        <v>6</v>
      </c>
      <c r="D20" s="28">
        <v>0</v>
      </c>
      <c r="E20" s="33">
        <v>-2.4428210316580308E-3</v>
      </c>
      <c r="F20" s="27">
        <v>0</v>
      </c>
      <c r="G20" s="27">
        <v>2.4428210316580308E-3</v>
      </c>
      <c r="H20" s="27">
        <v>1E+30</v>
      </c>
    </row>
    <row r="21" spans="1:8" x14ac:dyDescent="0.2">
      <c r="B21" s="27" t="s">
        <v>44</v>
      </c>
      <c r="C21" s="27" t="s">
        <v>6</v>
      </c>
      <c r="D21" s="28">
        <v>110633.01527189919</v>
      </c>
      <c r="E21" s="33">
        <v>0</v>
      </c>
      <c r="F21" s="27">
        <v>1.0175000000000001</v>
      </c>
      <c r="G21" s="27">
        <v>1E+30</v>
      </c>
      <c r="H21" s="27">
        <v>2.42488201912105E-3</v>
      </c>
    </row>
    <row r="22" spans="1:8" ht="13.5" thickBot="1" x14ac:dyDescent="0.25">
      <c r="B22" s="25" t="s">
        <v>45</v>
      </c>
      <c r="C22" s="25" t="s">
        <v>7</v>
      </c>
      <c r="D22" s="29">
        <v>0</v>
      </c>
      <c r="E22" s="34">
        <v>-1.2306250000000256E-2</v>
      </c>
      <c r="F22" s="25">
        <v>1.0229999999999999</v>
      </c>
      <c r="G22" s="25">
        <v>1.2306250000000256E-2</v>
      </c>
      <c r="H22" s="25">
        <v>1E+30</v>
      </c>
    </row>
    <row r="24" spans="1:8" ht="13.5" thickBot="1" x14ac:dyDescent="0.25">
      <c r="A24" t="s">
        <v>46</v>
      </c>
    </row>
    <row r="25" spans="1:8" x14ac:dyDescent="0.2">
      <c r="B25" s="30"/>
      <c r="C25" s="30"/>
      <c r="D25" s="30" t="s">
        <v>65</v>
      </c>
      <c r="E25" s="30" t="s">
        <v>74</v>
      </c>
      <c r="F25" s="30" t="s">
        <v>75</v>
      </c>
      <c r="G25" s="30" t="s">
        <v>68</v>
      </c>
      <c r="H25" s="30" t="s">
        <v>68</v>
      </c>
    </row>
    <row r="26" spans="1:8" ht="13.5" thickBot="1" x14ac:dyDescent="0.25">
      <c r="B26" s="31" t="s">
        <v>26</v>
      </c>
      <c r="C26" s="31" t="s">
        <v>27</v>
      </c>
      <c r="D26" s="31" t="s">
        <v>69</v>
      </c>
      <c r="E26" s="31" t="s">
        <v>76</v>
      </c>
      <c r="F26" s="31" t="s">
        <v>77</v>
      </c>
      <c r="G26" s="31" t="s">
        <v>72</v>
      </c>
      <c r="H26" s="31" t="s">
        <v>73</v>
      </c>
    </row>
    <row r="27" spans="1:8" x14ac:dyDescent="0.2">
      <c r="B27" s="27" t="s">
        <v>51</v>
      </c>
      <c r="C27" s="27" t="s">
        <v>13</v>
      </c>
      <c r="D27" s="28">
        <v>10000</v>
      </c>
      <c r="E27" s="33">
        <v>-5.1507773631839695E-3</v>
      </c>
      <c r="F27" s="27">
        <v>-140000</v>
      </c>
      <c r="G27" s="27">
        <v>51180.412434143778</v>
      </c>
      <c r="H27" s="27">
        <v>1E+30</v>
      </c>
    </row>
    <row r="28" spans="1:8" x14ac:dyDescent="0.2">
      <c r="B28" s="27" t="s">
        <v>54</v>
      </c>
      <c r="C28" s="27" t="s">
        <v>13</v>
      </c>
      <c r="D28" s="28">
        <v>9999.9999999999927</v>
      </c>
      <c r="E28" s="33">
        <v>-5.1251516051581793E-3</v>
      </c>
      <c r="F28" s="27">
        <v>-152000</v>
      </c>
      <c r="G28" s="27">
        <v>22999.999999999996</v>
      </c>
      <c r="H28" s="27">
        <v>10287262.899263119</v>
      </c>
    </row>
    <row r="29" spans="1:8" x14ac:dyDescent="0.2">
      <c r="B29" s="27" t="s">
        <v>56</v>
      </c>
      <c r="C29" s="27" t="s">
        <v>13</v>
      </c>
      <c r="D29" s="28">
        <v>9999.9999999999927</v>
      </c>
      <c r="E29" s="33">
        <v>-7.5303210316579224E-3</v>
      </c>
      <c r="F29" s="27">
        <v>-129000</v>
      </c>
      <c r="G29" s="27">
        <v>89967.185503685483</v>
      </c>
      <c r="H29" s="27">
        <v>23000</v>
      </c>
    </row>
    <row r="30" spans="1:8" x14ac:dyDescent="0.2">
      <c r="B30" s="27" t="s">
        <v>58</v>
      </c>
      <c r="C30" s="27" t="s">
        <v>13</v>
      </c>
      <c r="D30" s="28">
        <v>10000.000000000015</v>
      </c>
      <c r="E30" s="33">
        <v>-5.0621890547262608E-3</v>
      </c>
      <c r="F30" s="27">
        <v>-149000</v>
      </c>
      <c r="G30" s="27">
        <v>41000</v>
      </c>
      <c r="H30" s="27">
        <v>91086.180348258698</v>
      </c>
    </row>
    <row r="31" spans="1:8" x14ac:dyDescent="0.2">
      <c r="B31" s="27" t="s">
        <v>60</v>
      </c>
      <c r="C31" s="27" t="s">
        <v>13</v>
      </c>
      <c r="D31" s="28">
        <v>10000.000000000015</v>
      </c>
      <c r="E31" s="33">
        <v>-7.4378109452739169E-3</v>
      </c>
      <c r="F31" s="27">
        <v>-108000</v>
      </c>
      <c r="G31" s="27">
        <v>91086.180348258698</v>
      </c>
      <c r="H31" s="27">
        <v>13000.000000000013</v>
      </c>
    </row>
    <row r="32" spans="1:8" ht="13.5" thickBot="1" x14ac:dyDescent="0.25">
      <c r="B32" s="25" t="s">
        <v>62</v>
      </c>
      <c r="C32" s="25" t="s">
        <v>13</v>
      </c>
      <c r="D32" s="29">
        <v>10000</v>
      </c>
      <c r="E32" s="34">
        <v>-1.0049999999999999</v>
      </c>
      <c r="F32" s="25">
        <v>-121000</v>
      </c>
      <c r="G32" s="25">
        <v>13000.000000000015</v>
      </c>
      <c r="H32" s="25">
        <v>1E+30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 Branch Model</vt:lpstr>
      <vt:lpstr>Answer Report 1</vt:lpstr>
      <vt:lpstr>Sensitivity Report 1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2011-05-05T14:55:51Z</dcterms:created>
  <dcterms:modified xsi:type="dcterms:W3CDTF">2011-08-21T18:58:10Z</dcterms:modified>
</cp:coreProperties>
</file>