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8250"/>
  </bookViews>
  <sheets>
    <sheet name="Innis Investments" sheetId="1" r:id="rId1"/>
    <sheet name="Answer Report 1" sheetId="4" r:id="rId2"/>
    <sheet name="Sensitivity Report 1" sheetId="5" r:id="rId3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'Innis Investments'!$C$20:$C$25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1" localSheetId="0" hidden="1">'Innis Investments'!$C$20:$C$25</definedName>
    <definedName name="solver_lhs2" localSheetId="0" hidden="1">'Innis Investments'!$C$21</definedName>
    <definedName name="solver_lhs3" localSheetId="0" hidden="1">'Innis Investments'!$C$25</definedName>
    <definedName name="solver_lhs4" localSheetId="0" hidden="1">'Innis Investments'!$C$26</definedName>
    <definedName name="solver_lhs5" localSheetId="0" hidden="1">'Innis Investments'!$C$31</definedName>
    <definedName name="solver_lhs6" localSheetId="0" hidden="1">'Innis Investments'!$C$32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6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'Innis Investments'!$C$30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p" localSheetId="0" hidden="1">0</definedName>
    <definedName name="solver_rhs1" localSheetId="0" hidden="1">'Innis Investments'!$E$6:$E$11</definedName>
    <definedName name="solver_rhs2" localSheetId="0" hidden="1">'Innis Investments'!$F$7</definedName>
    <definedName name="solver_rhs3" localSheetId="0" hidden="1">'Innis Investments'!$F$11</definedName>
    <definedName name="solver_rhs4" localSheetId="0" hidden="1">'Innis Investments'!$C$13</definedName>
    <definedName name="solver_rhs5" localSheetId="0" hidden="1">'Innis Investments'!$C$14</definedName>
    <definedName name="solver_rhs6" localSheetId="0" hidden="1">'Innis Investments'!$C$15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C15" i="1" l="1"/>
  <c r="C32" i="1"/>
  <c r="C31" i="1"/>
  <c r="C30" i="1"/>
  <c r="C26" i="1"/>
</calcChain>
</file>

<file path=xl/sharedStrings.xml><?xml version="1.0" encoding="utf-8"?>
<sst xmlns="http://schemas.openxmlformats.org/spreadsheetml/2006/main" count="192" uniqueCount="94">
  <si>
    <t>Innis Investments</t>
  </si>
  <si>
    <t>Fund</t>
  </si>
  <si>
    <t>Return</t>
  </si>
  <si>
    <t>Amount Invested</t>
  </si>
  <si>
    <t>Maximum</t>
  </si>
  <si>
    <t>Minimum</t>
  </si>
  <si>
    <t>Low Priced Stock</t>
  </si>
  <si>
    <t xml:space="preserve">Multinational </t>
  </si>
  <si>
    <t>Mid Cap</t>
  </si>
  <si>
    <t>Mortgage</t>
  </si>
  <si>
    <t>Income Equity</t>
  </si>
  <si>
    <t>Balanced</t>
  </si>
  <si>
    <t>Total</t>
  </si>
  <si>
    <t>Risk</t>
  </si>
  <si>
    <t>Weighted Return</t>
  </si>
  <si>
    <t>Inc Eq + Balanced</t>
  </si>
  <si>
    <t>Data</t>
  </si>
  <si>
    <t>Expected</t>
  </si>
  <si>
    <t>Risk Measure</t>
  </si>
  <si>
    <t>Model</t>
  </si>
  <si>
    <r>
      <t xml:space="preserve">Inc. Eq. + Balanced </t>
    </r>
    <r>
      <rPr>
        <b/>
        <sz val="10"/>
        <rFont val="Calibri"/>
        <family val="2"/>
      </rPr>
      <t>≥</t>
    </r>
  </si>
  <si>
    <t>Target return ≥</t>
  </si>
  <si>
    <t>Investment =</t>
  </si>
  <si>
    <t>Microsoft Excel 14.0 Answer Report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</si>
  <si>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</si>
  <si>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</si>
  <si>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</si>
  <si>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</si>
  <si>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</si>
  <si>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</si>
  <si>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(Min)</t>
  </si>
  <si>
    <t>Cell</t>
  </si>
  <si>
    <t>Name</t>
  </si>
  <si>
    <t>Original Value</t>
  </si>
  <si>
    <t>Final Value</t>
  </si>
  <si>
    <t>$C$30</t>
  </si>
  <si>
    <t>Risk Total</t>
  </si>
  <si>
    <t>Decision Variable Cells</t>
  </si>
  <si>
    <t>Type</t>
  </si>
  <si>
    <t>$C$20</t>
  </si>
  <si>
    <t>Low Priced Stock Amount Invested</t>
  </si>
  <si>
    <t>Normal</t>
  </si>
  <si>
    <t>$C$21</t>
  </si>
  <si>
    <t>Multinational  Amount Invested</t>
  </si>
  <si>
    <t>$C$22</t>
  </si>
  <si>
    <t>Mid Cap Amount Invested</t>
  </si>
  <si>
    <t>$C$23</t>
  </si>
  <si>
    <t>Mortgage Amount Invested</t>
  </si>
  <si>
    <t>$C$24</t>
  </si>
  <si>
    <t>Income Equity Amount Invested</t>
  </si>
  <si>
    <t>$C$25</t>
  </si>
  <si>
    <t>Balanced Amount Invested</t>
  </si>
  <si>
    <t>Constraints</t>
  </si>
  <si>
    <t>Cell Value</t>
  </si>
  <si>
    <t>Formula</t>
  </si>
  <si>
    <t>Status</t>
  </si>
  <si>
    <t>Slack</t>
  </si>
  <si>
    <t>$C$26</t>
  </si>
  <si>
    <t>Total Amount Invested</t>
  </si>
  <si>
    <t>$C$26=$C$13</t>
  </si>
  <si>
    <t>Binding</t>
  </si>
  <si>
    <t>$C$31</t>
  </si>
  <si>
    <t>Weighted Return Total</t>
  </si>
  <si>
    <t>Not Binding</t>
  </si>
  <si>
    <t>$C$32</t>
  </si>
  <si>
    <t>Inc Eq + Balanced Total</t>
  </si>
  <si>
    <t>$C$20&lt;=$E$6</t>
  </si>
  <si>
    <t>$C$21&lt;=$E$7</t>
  </si>
  <si>
    <t>$C$22&lt;=$E$8</t>
  </si>
  <si>
    <t>$C$23&lt;=$E$9</t>
  </si>
  <si>
    <t>$C$24&lt;=$E$10</t>
  </si>
  <si>
    <t>$C$25&lt;=$E$11</t>
  </si>
  <si>
    <t>$C$21&gt;=$F$7</t>
  </si>
  <si>
    <t>$C$25&gt;=$F$11</t>
  </si>
  <si>
    <t>Microsoft Excel 14.0 Sensitivity Report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</si>
  <si>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</si>
  <si>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</si>
  <si>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</si>
  <si>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</si>
  <si>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</si>
  <si>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</si>
  <si>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</si>
  <si>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</si>
  <si>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</si>
  <si>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</si>
  <si>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</si>
  <si>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</si>
  <si>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</si>
  <si>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Worksheet: [Innis Investments.xlsx]Innis Investments</t>
  </si>
  <si>
    <t>Report Created: 5/4/2011 9:32:36 AM</t>
  </si>
  <si>
    <t>$C$31&gt;=$C$14</t>
  </si>
  <si>
    <t>$C$32&gt;=$C$15</t>
  </si>
  <si>
    <t>Target Return</t>
  </si>
  <si>
    <t>$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</si>
</sst>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"/>
    <numFmt numFmtId="166" formatCode="&quot;$&quot;#,##0"/>
    <numFmt numFmtId="167" formatCode="0.0%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0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2" applyNumberFormat="1" applyFont="1"/>
    <xf numFmtId="44" fontId="0" fillId="0" borderId="0" xfId="2" applyFont="1"/>
    <xf numFmtId="9" fontId="2" fillId="0" borderId="0" xfId="0" applyNumberFormat="1" applyFont="1"/>
    <xf numFmtId="0" fontId="0" fillId="0" borderId="4" xfId="0" applyBorder="1"/>
    <xf numFmtId="0" fontId="3" fillId="0" borderId="4" xfId="0" applyFont="1" applyBorder="1"/>
    <xf numFmtId="44" fontId="0" fillId="2" borderId="1" xfId="2" applyFont="1" applyFill="1" applyBorder="1"/>
    <xf numFmtId="44" fontId="0" fillId="2" borderId="2" xfId="2" applyFont="1" applyFill="1" applyBorder="1"/>
    <xf numFmtId="44" fontId="0" fillId="2" borderId="3" xfId="2" applyFont="1" applyFill="1" applyBorder="1"/>
    <xf numFmtId="0" fontId="3" fillId="0" borderId="0" xfId="0" applyFont="1" applyAlignment="1">
      <alignment horizontal="right"/>
    </xf>
    <xf numFmtId="10" fontId="0" fillId="0" borderId="0" xfId="3" applyNumberFormat="1" applyFont="1"/>
    <xf numFmtId="166" fontId="0" fillId="0" borderId="0" xfId="1" applyNumberFormat="1" applyFont="1"/>
    <xf numFmtId="166" fontId="0" fillId="0" borderId="0" xfId="0" applyNumberFormat="1"/>
    <xf numFmtId="165" fontId="0" fillId="3" borderId="5" xfId="1" applyNumberFormat="1" applyFont="1" applyFill="1" applyBorder="1"/>
    <xf numFmtId="165" fontId="0" fillId="0" borderId="0" xfId="0" applyNumberFormat="1"/>
    <xf numFmtId="44" fontId="0" fillId="0" borderId="0" xfId="0" applyNumberFormat="1"/>
    <xf numFmtId="0" fontId="0" fillId="0" borderId="9" xfId="0" applyFill="1" applyBorder="1" applyAlignment="1"/>
    <xf numFmtId="0" fontId="5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44" fontId="0" fillId="0" borderId="10" xfId="0" applyNumberFormat="1" applyFill="1" applyBorder="1" applyAlignment="1"/>
    <xf numFmtId="44" fontId="0" fillId="0" borderId="9" xfId="0" applyNumberFormat="1" applyFill="1" applyBorder="1" applyAlignment="1"/>
    <xf numFmtId="10" fontId="0" fillId="0" borderId="10" xfId="0" applyNumberFormat="1" applyFill="1" applyBorder="1" applyAlignment="1"/>
    <xf numFmtId="166" fontId="0" fillId="0" borderId="10" xfId="0" applyNumberFormat="1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5" fillId="0" borderId="6" xfId="0" applyNumberFormat="1" applyFont="1" applyFill="1" applyBorder="1" applyAlignment="1">
      <alignment horizontal="center"/>
    </xf>
    <xf numFmtId="166" fontId="0" fillId="0" borderId="9" xfId="0" applyNumberFormat="1" applyFill="1" applyBorder="1" applyAlignment="1"/>
    <xf numFmtId="167" fontId="3" fillId="0" borderId="0" xfId="0" applyNumberFormat="1" applyFont="1" applyAlignment="1">
      <alignment horizontal="center"/>
    </xf>
    <xf numFmtId="44" fontId="0" fillId="0" borderId="4" xfId="2" applyFont="1" applyBorder="1"/>
    <xf numFmtId="44" fontId="0" fillId="0" borderId="4" xfId="0" applyNumberFormat="1" applyBorder="1"/>
    <xf numFmtId="10" fontId="0" fillId="3" borderId="0" xfId="3" applyNumberFormat="1" applyFont="1" applyFill="1"/>
    <xf numFmtId="10" fontId="0" fillId="3" borderId="0" xfId="0" applyNumberFormat="1" applyFill="1"/>
    <xf numFmtId="165" fontId="0" fillId="4" borderId="0" xfId="0" applyNumberFormat="1" applyFill="1"/>
    <xf numFmtId="0" fontId="3" fillId="5" borderId="4" xfId="0" applyFont="1" applyFill="1" applyBorder="1"/>
    <xf numFmtId="164" fontId="0" fillId="5" borderId="0" xfId="2" applyNumberFormat="1" applyFont="1" applyFill="1" applyBorder="1"/>
    <xf numFmtId="0" fontId="3" fillId="5" borderId="11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3" fillId="5" borderId="17" xfId="0" applyFont="1" applyFill="1" applyBorder="1"/>
    <xf numFmtId="0" fontId="3" fillId="5" borderId="14" xfId="0" applyFont="1" applyFill="1" applyBorder="1"/>
    <xf numFmtId="10" fontId="0" fillId="5" borderId="0" xfId="0" applyNumberFormat="1" applyFill="1" applyBorder="1"/>
    <xf numFmtId="164" fontId="0" fillId="5" borderId="15" xfId="2" applyNumberFormat="1" applyFont="1" applyFill="1" applyBorder="1"/>
    <xf numFmtId="0" fontId="2" fillId="5" borderId="0" xfId="0" applyFont="1" applyFill="1" applyBorder="1"/>
    <xf numFmtId="9" fontId="0" fillId="5" borderId="0" xfId="3" applyFont="1" applyFill="1" applyBorder="1"/>
    <xf numFmtId="0" fontId="0" fillId="5" borderId="18" xfId="0" applyFill="1" applyBorder="1"/>
    <xf numFmtId="0" fontId="3" fillId="5" borderId="19" xfId="0" applyFont="1" applyFill="1" applyBorder="1"/>
    <xf numFmtId="166" fontId="0" fillId="5" borderId="19" xfId="1" applyNumberFormat="1" applyFont="1" applyFill="1" applyBorder="1"/>
    <xf numFmtId="0" fontId="2" fillId="5" borderId="19" xfId="0" applyFont="1" applyFill="1" applyBorder="1"/>
    <xf numFmtId="0" fontId="0" fillId="5" borderId="19" xfId="0" applyFill="1" applyBorder="1"/>
    <xf numFmtId="0" fontId="0" fillId="5" borderId="20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Investment Mix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'Innis Investments'!$I$5</c:f>
              <c:strCache>
                <c:ptCount val="1"/>
                <c:pt idx="0">
                  <c:v>Low Priced Stock</c:v>
                </c:pt>
              </c:strCache>
            </c:strRef>
          </c:tx>
          <c:invertIfNegative val="0"/>
          <c:cat>
            <c:numRef>
              <c:f>'Innis Investments'!$J$3:$P$3</c:f>
              <c:numCache>
                <c:formatCode>0.0%</c:formatCode>
                <c:ptCount val="7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</c:numCache>
            </c:numRef>
          </c:cat>
          <c:val>
            <c:numRef>
              <c:f>'Innis Investments'!$J$5:$P$5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10421.286031042195</c:v>
                </c:pt>
                <c:pt idx="5">
                  <c:v>65853.658536585484</c:v>
                </c:pt>
                <c:pt idx="6">
                  <c:v>121286.03104212877</c:v>
                </c:pt>
              </c:numCache>
            </c:numRef>
          </c:val>
        </c:ser>
        <c:ser>
          <c:idx val="1"/>
          <c:order val="1"/>
          <c:tx>
            <c:strRef>
              <c:f>'Innis Investments'!$I$6</c:f>
              <c:strCache>
                <c:ptCount val="1"/>
                <c:pt idx="0">
                  <c:v>Multinational </c:v>
                </c:pt>
              </c:strCache>
            </c:strRef>
          </c:tx>
          <c:invertIfNegative val="0"/>
          <c:cat>
            <c:numRef>
              <c:f>'Innis Investments'!$J$3:$P$3</c:f>
              <c:numCache>
                <c:formatCode>0.0%</c:formatCode>
                <c:ptCount val="7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</c:numCache>
            </c:numRef>
          </c:cat>
          <c:val>
            <c:numRef>
              <c:f>'Innis Investments'!$J$6:$P$6</c:f>
              <c:numCache>
                <c:formatCode>_("$"* #,##0.00_);_("$"* \(#,##0.00\);_("$"* "-"??_);_(@_)</c:formatCode>
                <c:ptCount val="7"/>
                <c:pt idx="0">
                  <c:v>49999.999999999993</c:v>
                </c:pt>
                <c:pt idx="1">
                  <c:v>49999.999999999993</c:v>
                </c:pt>
                <c:pt idx="2">
                  <c:v>49999.999999999993</c:v>
                </c:pt>
                <c:pt idx="3">
                  <c:v>49999.999999999993</c:v>
                </c:pt>
                <c:pt idx="4">
                  <c:v>49999.999999999993</c:v>
                </c:pt>
                <c:pt idx="5">
                  <c:v>49999.999999999993</c:v>
                </c:pt>
                <c:pt idx="6">
                  <c:v>49999.999999999993</c:v>
                </c:pt>
              </c:numCache>
            </c:numRef>
          </c:val>
        </c:ser>
        <c:ser>
          <c:idx val="2"/>
          <c:order val="2"/>
          <c:tx>
            <c:strRef>
              <c:f>'Innis Investments'!$I$7</c:f>
              <c:strCache>
                <c:ptCount val="1"/>
                <c:pt idx="0">
                  <c:v>Mid Cap</c:v>
                </c:pt>
              </c:strCache>
            </c:strRef>
          </c:tx>
          <c:invertIfNegative val="0"/>
          <c:cat>
            <c:numRef>
              <c:f>'Innis Investments'!$J$3:$P$3</c:f>
              <c:numCache>
                <c:formatCode>0.0%</c:formatCode>
                <c:ptCount val="7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</c:numCache>
            </c:numRef>
          </c:cat>
          <c:val>
            <c:numRef>
              <c:f>'Innis Investments'!$J$7:$P$7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'Innis Investments'!$I$8</c:f>
              <c:strCache>
                <c:ptCount val="1"/>
                <c:pt idx="0">
                  <c:v>Mortgage</c:v>
                </c:pt>
              </c:strCache>
            </c:strRef>
          </c:tx>
          <c:invertIfNegative val="0"/>
          <c:cat>
            <c:numRef>
              <c:f>'Innis Investments'!$J$3:$P$3</c:f>
              <c:numCache>
                <c:formatCode>0.0%</c:formatCode>
                <c:ptCount val="7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</c:numCache>
            </c:numRef>
          </c:cat>
          <c:val>
            <c:numRef>
              <c:f>'Innis Investments'!$J$8:$P$8</c:f>
              <c:numCache>
                <c:formatCode>_("$"* #,##0.00_);_("$"* \(#,##0.00\);_("$"* "-"??_);_(@_)</c:formatCode>
                <c:ptCount val="7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189578.7139689578</c:v>
                </c:pt>
                <c:pt idx="5">
                  <c:v>134146.34146341452</c:v>
                </c:pt>
                <c:pt idx="6">
                  <c:v>78713.968957871228</c:v>
                </c:pt>
              </c:numCache>
            </c:numRef>
          </c:val>
        </c:ser>
        <c:ser>
          <c:idx val="4"/>
          <c:order val="4"/>
          <c:tx>
            <c:strRef>
              <c:f>'Innis Investments'!$I$9</c:f>
              <c:strCache>
                <c:ptCount val="1"/>
                <c:pt idx="0">
                  <c:v>Income Equity</c:v>
                </c:pt>
              </c:strCache>
            </c:strRef>
          </c:tx>
          <c:invertIfNegative val="0"/>
          <c:cat>
            <c:numRef>
              <c:f>'Innis Investments'!$J$3:$P$3</c:f>
              <c:numCache>
                <c:formatCode>0.0%</c:formatCode>
                <c:ptCount val="7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</c:numCache>
            </c:numRef>
          </c:cat>
          <c:val>
            <c:numRef>
              <c:f>'Innis Investments'!$J$9:$P$9</c:f>
              <c:numCache>
                <c:formatCode>_("$"* #,##0.00_);_("$"* \(#,##0.00\);_("$"* "-"??_);_(@_)</c:formatCode>
                <c:ptCount val="7"/>
                <c:pt idx="0">
                  <c:v>50000</c:v>
                </c:pt>
                <c:pt idx="1">
                  <c:v>50000</c:v>
                </c:pt>
                <c:pt idx="2">
                  <c:v>66371.681415929299</c:v>
                </c:pt>
                <c:pt idx="3">
                  <c:v>140117.99410029515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</c:numCache>
            </c:numRef>
          </c:val>
        </c:ser>
        <c:ser>
          <c:idx val="5"/>
          <c:order val="5"/>
          <c:tx>
            <c:strRef>
              <c:f>'Innis Investments'!$I$10</c:f>
              <c:strCache>
                <c:ptCount val="1"/>
                <c:pt idx="0">
                  <c:v>Balanced</c:v>
                </c:pt>
              </c:strCache>
            </c:strRef>
          </c:tx>
          <c:invertIfNegative val="0"/>
          <c:cat>
            <c:numRef>
              <c:f>'Innis Investments'!$J$3:$P$3</c:f>
              <c:numCache>
                <c:formatCode>0.0%</c:formatCode>
                <c:ptCount val="7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</c:numCache>
            </c:numRef>
          </c:cat>
          <c:val>
            <c:numRef>
              <c:f>'Innis Investments'!$J$10:$P$10</c:f>
              <c:numCache>
                <c:formatCode>_("$"* #,##0.00_);_("$"* \(#,##0.00\);_("$"* "-"??_);_(@_)</c:formatCode>
                <c:ptCount val="7"/>
                <c:pt idx="0">
                  <c:v>200000</c:v>
                </c:pt>
                <c:pt idx="1">
                  <c:v>200000</c:v>
                </c:pt>
                <c:pt idx="2">
                  <c:v>183628.31858407069</c:v>
                </c:pt>
                <c:pt idx="3">
                  <c:v>109882.00589970485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247168"/>
        <c:axId val="370283648"/>
      </c:barChart>
      <c:catAx>
        <c:axId val="3702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 Return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370283648"/>
        <c:crosses val="autoZero"/>
        <c:auto val="1"/>
        <c:lblAlgn val="ctr"/>
        <c:lblOffset val="100"/>
        <c:noMultiLvlLbl val="0"/>
      </c:catAx>
      <c:valAx>
        <c:axId val="37028364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7024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Risk-Reward Profile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'Innis Investments'!$J$11:$P$11</c:f>
              <c:numCache>
                <c:formatCode>0.00%</c:formatCode>
                <c:ptCount val="7"/>
                <c:pt idx="0">
                  <c:v>4.8890000000000003E-2</c:v>
                </c:pt>
                <c:pt idx="1">
                  <c:v>4.8890000000000003E-2</c:v>
                </c:pt>
                <c:pt idx="2">
                  <c:v>0.05</c:v>
                </c:pt>
                <c:pt idx="3">
                  <c:v>5.5000000000000014E-2</c:v>
                </c:pt>
                <c:pt idx="4">
                  <c:v>6.0000000000000005E-2</c:v>
                </c:pt>
                <c:pt idx="5">
                  <c:v>6.5000000000000002E-2</c:v>
                </c:pt>
                <c:pt idx="6">
                  <c:v>7.0000000000000021E-2</c:v>
                </c:pt>
              </c:numCache>
            </c:numRef>
          </c:xVal>
          <c:yVal>
            <c:numRef>
              <c:f>'Innis Investments'!$J$12:$P$12</c:f>
              <c:numCache>
                <c:formatCode>0.0000</c:formatCode>
                <c:ptCount val="7"/>
                <c:pt idx="0">
                  <c:v>6.2519999999999998</c:v>
                </c:pt>
                <c:pt idx="1">
                  <c:v>6.2519999999999998</c:v>
                </c:pt>
                <c:pt idx="2">
                  <c:v>6.3072999999999997</c:v>
                </c:pt>
                <c:pt idx="3">
                  <c:v>6.5565988200589977</c:v>
                </c:pt>
                <c:pt idx="4">
                  <c:v>6.9294922394678498</c:v>
                </c:pt>
                <c:pt idx="5">
                  <c:v>7.8363658536585383</c:v>
                </c:pt>
                <c:pt idx="6">
                  <c:v>8.7432394678492269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87072"/>
        <c:axId val="372810880"/>
      </c:scatterChart>
      <c:valAx>
        <c:axId val="372787072"/>
        <c:scaling>
          <c:orientation val="minMax"/>
          <c:min val="4.500000000000001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Return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372810880"/>
        <c:crosses val="autoZero"/>
        <c:crossBetween val="midCat"/>
      </c:valAx>
      <c:valAx>
        <c:axId val="372810880"/>
        <c:scaling>
          <c:orientation val="minMax"/>
          <c:min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37278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13</xdr:row>
      <xdr:rowOff>9525</xdr:rowOff>
    </xdr:from>
    <xdr:to>
      <xdr:col>12</xdr:col>
      <xdr:colOff>104774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</xdr:colOff>
      <xdr:row>13</xdr:row>
      <xdr:rowOff>9525</xdr:rowOff>
    </xdr:from>
    <xdr:to>
      <xdr:col>16</xdr:col>
      <xdr:colOff>581025</xdr:colOff>
      <xdr:row>28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/>
  </sheetViews>
  <sheetFormatPr defaultRowHeight="12.75" x14ac:dyDescent="0.2"/>
  <cols>
    <col min="1" max="1" width="5.42578125" customWidth="1"/>
    <col min="2" max="2" width="20.28515625" bestFit="1" customWidth="1"/>
    <col min="3" max="3" width="16.28515625" bestFit="1" customWidth="1"/>
    <col min="4" max="4" width="13.140625" bestFit="1" customWidth="1"/>
    <col min="5" max="5" width="14.85546875" bestFit="1" customWidth="1"/>
    <col min="6" max="6" width="12.28515625" bestFit="1" customWidth="1"/>
    <col min="7" max="7" width="11.28515625" bestFit="1" customWidth="1"/>
    <col min="8" max="8" width="4.7109375" customWidth="1"/>
    <col min="9" max="9" width="17" bestFit="1" customWidth="1"/>
    <col min="10" max="16" width="12.28515625" bestFit="1" customWidth="1"/>
  </cols>
  <sheetData>
    <row r="1" spans="1:16" x14ac:dyDescent="0.2">
      <c r="A1" s="1" t="s">
        <v>0</v>
      </c>
    </row>
    <row r="2" spans="1:16" x14ac:dyDescent="0.2">
      <c r="B2" s="1"/>
    </row>
    <row r="3" spans="1:16" x14ac:dyDescent="0.2">
      <c r="A3" s="37" t="s">
        <v>16</v>
      </c>
      <c r="B3" s="38"/>
      <c r="C3" s="38"/>
      <c r="D3" s="38"/>
      <c r="E3" s="38"/>
      <c r="F3" s="39"/>
      <c r="I3" s="1" t="s">
        <v>92</v>
      </c>
      <c r="J3" s="29">
        <v>0.04</v>
      </c>
      <c r="K3" s="29">
        <v>4.4999999999999998E-2</v>
      </c>
      <c r="L3" s="29">
        <v>0.05</v>
      </c>
      <c r="M3" s="29">
        <v>5.5E-2</v>
      </c>
      <c r="N3" s="29">
        <v>0.06</v>
      </c>
      <c r="O3" s="29">
        <v>6.5000000000000002E-2</v>
      </c>
      <c r="P3" s="29">
        <v>7.0000000000000007E-2</v>
      </c>
    </row>
    <row r="4" spans="1:16" ht="13.5" thickBot="1" x14ac:dyDescent="0.25">
      <c r="A4" s="40"/>
      <c r="B4" s="41"/>
      <c r="C4" s="41" t="s">
        <v>17</v>
      </c>
      <c r="D4" s="42"/>
      <c r="E4" s="42"/>
      <c r="F4" s="43"/>
      <c r="H4" s="6"/>
      <c r="I4" s="7" t="s">
        <v>1</v>
      </c>
      <c r="J4" s="7" t="s">
        <v>93</v>
      </c>
      <c r="K4" s="7" t="s">
        <v>93</v>
      </c>
      <c r="L4" s="7" t="s">
        <v>93</v>
      </c>
      <c r="M4" s="7" t="s">
        <v>93</v>
      </c>
      <c r="N4" s="7" t="s">
        <v>93</v>
      </c>
      <c r="O4" s="7" t="s">
        <v>93</v>
      </c>
      <c r="P4" s="7" t="s">
        <v>93</v>
      </c>
    </row>
    <row r="5" spans="1:16" ht="14.25" thickTop="1" thickBot="1" x14ac:dyDescent="0.25">
      <c r="A5" s="44"/>
      <c r="B5" s="35" t="s">
        <v>1</v>
      </c>
      <c r="C5" s="35" t="s">
        <v>2</v>
      </c>
      <c r="D5" s="35" t="s">
        <v>18</v>
      </c>
      <c r="E5" s="35" t="s">
        <v>4</v>
      </c>
      <c r="F5" s="45" t="s">
        <v>5</v>
      </c>
      <c r="H5" s="1">
        <v>1</v>
      </c>
      <c r="I5" s="1" t="s">
        <v>6</v>
      </c>
      <c r="J5" s="4">
        <v>0</v>
      </c>
      <c r="K5" s="17">
        <v>0</v>
      </c>
      <c r="L5" s="4">
        <v>0</v>
      </c>
      <c r="M5" s="17">
        <v>0</v>
      </c>
      <c r="N5" s="17">
        <v>10421.286031042195</v>
      </c>
      <c r="O5" s="17">
        <v>65853.658536585484</v>
      </c>
      <c r="P5" s="17">
        <v>121286.03104212877</v>
      </c>
    </row>
    <row r="6" spans="1:16" ht="13.5" thickTop="1" x14ac:dyDescent="0.2">
      <c r="A6" s="46">
        <v>1</v>
      </c>
      <c r="B6" s="41" t="s">
        <v>6</v>
      </c>
      <c r="C6" s="47">
        <v>8.1299999999999997E-2</v>
      </c>
      <c r="D6" s="42">
        <v>10.57</v>
      </c>
      <c r="E6" s="36">
        <v>200000</v>
      </c>
      <c r="F6" s="48"/>
      <c r="H6" s="1">
        <v>2</v>
      </c>
      <c r="I6" s="1" t="s">
        <v>7</v>
      </c>
      <c r="J6" s="4">
        <v>49999.999999999993</v>
      </c>
      <c r="K6" s="17">
        <v>49999.999999999993</v>
      </c>
      <c r="L6" s="4">
        <v>49999.999999999993</v>
      </c>
      <c r="M6" s="17">
        <v>49999.999999999993</v>
      </c>
      <c r="N6" s="17">
        <v>49999.999999999993</v>
      </c>
      <c r="O6" s="17">
        <v>49999.999999999993</v>
      </c>
      <c r="P6" s="17">
        <v>49999.999999999993</v>
      </c>
    </row>
    <row r="7" spans="1:16" x14ac:dyDescent="0.2">
      <c r="A7" s="46">
        <v>2</v>
      </c>
      <c r="B7" s="41" t="s">
        <v>7</v>
      </c>
      <c r="C7" s="47">
        <v>9.0200000000000002E-2</v>
      </c>
      <c r="D7" s="42">
        <v>13.22</v>
      </c>
      <c r="E7" s="36">
        <v>200000</v>
      </c>
      <c r="F7" s="48">
        <v>50000</v>
      </c>
      <c r="H7" s="1">
        <v>3</v>
      </c>
      <c r="I7" s="1" t="s">
        <v>8</v>
      </c>
      <c r="J7" s="4">
        <v>0</v>
      </c>
      <c r="K7" s="17">
        <v>0</v>
      </c>
      <c r="L7" s="4">
        <v>0</v>
      </c>
      <c r="M7" s="17">
        <v>0</v>
      </c>
      <c r="N7" s="17">
        <v>0</v>
      </c>
      <c r="O7" s="17">
        <v>0</v>
      </c>
      <c r="P7" s="17">
        <v>0</v>
      </c>
    </row>
    <row r="8" spans="1:16" x14ac:dyDescent="0.2">
      <c r="A8" s="46">
        <v>3</v>
      </c>
      <c r="B8" s="41" t="s">
        <v>8</v>
      </c>
      <c r="C8" s="47">
        <v>7.5600000000000001E-2</v>
      </c>
      <c r="D8" s="42">
        <v>14.02</v>
      </c>
      <c r="E8" s="36">
        <v>200000</v>
      </c>
      <c r="F8" s="48"/>
      <c r="H8" s="1">
        <v>4</v>
      </c>
      <c r="I8" s="1" t="s">
        <v>9</v>
      </c>
      <c r="J8" s="4">
        <v>200000</v>
      </c>
      <c r="K8" s="17">
        <v>200000</v>
      </c>
      <c r="L8" s="4">
        <v>200000</v>
      </c>
      <c r="M8" s="17">
        <v>200000</v>
      </c>
      <c r="N8" s="17">
        <v>189578.7139689578</v>
      </c>
      <c r="O8" s="17">
        <v>134146.34146341452</v>
      </c>
      <c r="P8" s="17">
        <v>78713.968957871228</v>
      </c>
    </row>
    <row r="9" spans="1:16" x14ac:dyDescent="0.2">
      <c r="A9" s="46">
        <v>4</v>
      </c>
      <c r="B9" s="41" t="s">
        <v>9</v>
      </c>
      <c r="C9" s="47">
        <v>3.6200000000000003E-2</v>
      </c>
      <c r="D9" s="42">
        <v>2.39</v>
      </c>
      <c r="E9" s="36">
        <v>200000</v>
      </c>
      <c r="F9" s="48"/>
      <c r="H9" s="1">
        <v>5</v>
      </c>
      <c r="I9" s="1" t="s">
        <v>10</v>
      </c>
      <c r="J9" s="4">
        <v>50000</v>
      </c>
      <c r="K9" s="17">
        <v>50000</v>
      </c>
      <c r="L9" s="4">
        <v>66371.681415929299</v>
      </c>
      <c r="M9" s="17">
        <v>140117.99410029515</v>
      </c>
      <c r="N9" s="17">
        <v>200000</v>
      </c>
      <c r="O9" s="17">
        <v>200000</v>
      </c>
      <c r="P9" s="17">
        <v>200000</v>
      </c>
    </row>
    <row r="10" spans="1:16" ht="13.5" thickBot="1" x14ac:dyDescent="0.25">
      <c r="A10" s="46">
        <v>5</v>
      </c>
      <c r="B10" s="41" t="s">
        <v>10</v>
      </c>
      <c r="C10" s="47">
        <v>7.7899999999999997E-2</v>
      </c>
      <c r="D10" s="42">
        <v>9.3000000000000007</v>
      </c>
      <c r="E10" s="36">
        <v>200000</v>
      </c>
      <c r="F10" s="43"/>
      <c r="H10" s="7">
        <v>6</v>
      </c>
      <c r="I10" s="7" t="s">
        <v>11</v>
      </c>
      <c r="J10" s="30">
        <v>200000</v>
      </c>
      <c r="K10" s="31">
        <v>200000</v>
      </c>
      <c r="L10" s="30">
        <v>183628.31858407069</v>
      </c>
      <c r="M10" s="31">
        <v>109882.00589970485</v>
      </c>
      <c r="N10" s="31">
        <v>50000</v>
      </c>
      <c r="O10" s="31">
        <v>50000</v>
      </c>
      <c r="P10" s="31">
        <v>50000</v>
      </c>
    </row>
    <row r="11" spans="1:16" ht="13.5" thickTop="1" x14ac:dyDescent="0.2">
      <c r="A11" s="46">
        <v>6</v>
      </c>
      <c r="B11" s="41" t="s">
        <v>11</v>
      </c>
      <c r="C11" s="47">
        <v>4.3999999999999997E-2</v>
      </c>
      <c r="D11" s="42">
        <v>7.61</v>
      </c>
      <c r="E11" s="36">
        <v>200000</v>
      </c>
      <c r="F11" s="48">
        <v>50000</v>
      </c>
      <c r="I11" s="1" t="s">
        <v>14</v>
      </c>
      <c r="J11" s="32">
        <v>4.8890000000000003E-2</v>
      </c>
      <c r="K11" s="33">
        <v>4.8890000000000003E-2</v>
      </c>
      <c r="L11" s="33">
        <v>0.05</v>
      </c>
      <c r="M11" s="33">
        <v>5.5000000000000014E-2</v>
      </c>
      <c r="N11" s="33">
        <v>6.0000000000000005E-2</v>
      </c>
      <c r="O11" s="33">
        <v>6.5000000000000002E-2</v>
      </c>
      <c r="P11" s="33">
        <v>7.0000000000000021E-2</v>
      </c>
    </row>
    <row r="12" spans="1:16" x14ac:dyDescent="0.2">
      <c r="A12" s="40"/>
      <c r="B12" s="42"/>
      <c r="C12" s="42"/>
      <c r="D12" s="49"/>
      <c r="E12" s="42"/>
      <c r="F12" s="43"/>
      <c r="I12" s="1" t="s">
        <v>13</v>
      </c>
      <c r="J12" s="34">
        <v>6.2519999999999998</v>
      </c>
      <c r="K12" s="34">
        <v>6.2519999999999998</v>
      </c>
      <c r="L12" s="34">
        <v>6.3072999999999997</v>
      </c>
      <c r="M12" s="34">
        <v>6.5565988200589977</v>
      </c>
      <c r="N12" s="34">
        <v>6.9294922394678498</v>
      </c>
      <c r="O12" s="34">
        <v>7.8363658536585383</v>
      </c>
      <c r="P12" s="34">
        <v>8.7432394678492269</v>
      </c>
    </row>
    <row r="13" spans="1:16" x14ac:dyDescent="0.2">
      <c r="A13" s="40"/>
      <c r="B13" s="41" t="s">
        <v>22</v>
      </c>
      <c r="C13" s="36">
        <v>500000</v>
      </c>
      <c r="D13" s="49"/>
      <c r="E13" s="42"/>
      <c r="F13" s="43"/>
    </row>
    <row r="14" spans="1:16" x14ac:dyDescent="0.2">
      <c r="A14" s="40"/>
      <c r="B14" s="41" t="s">
        <v>21</v>
      </c>
      <c r="C14" s="50">
        <v>0.05</v>
      </c>
      <c r="D14" s="49"/>
      <c r="E14" s="42"/>
      <c r="F14" s="43"/>
    </row>
    <row r="15" spans="1:16" x14ac:dyDescent="0.2">
      <c r="A15" s="51"/>
      <c r="B15" s="52" t="s">
        <v>20</v>
      </c>
      <c r="C15" s="53">
        <f>0.4*C13</f>
        <v>200000</v>
      </c>
      <c r="D15" s="54"/>
      <c r="E15" s="55"/>
      <c r="F15" s="56"/>
    </row>
    <row r="16" spans="1:16" x14ac:dyDescent="0.2">
      <c r="B16" s="1"/>
      <c r="C16" s="13"/>
      <c r="D16" s="2"/>
    </row>
    <row r="17" spans="1:5" x14ac:dyDescent="0.2">
      <c r="A17" s="1" t="s">
        <v>19</v>
      </c>
    </row>
    <row r="19" spans="1:5" x14ac:dyDescent="0.2">
      <c r="B19" s="1" t="s">
        <v>1</v>
      </c>
      <c r="C19" s="1" t="s">
        <v>3</v>
      </c>
    </row>
    <row r="20" spans="1:5" x14ac:dyDescent="0.2">
      <c r="A20" s="1">
        <v>1</v>
      </c>
      <c r="B20" s="1" t="s">
        <v>6</v>
      </c>
      <c r="C20" s="8">
        <v>0</v>
      </c>
    </row>
    <row r="21" spans="1:5" x14ac:dyDescent="0.2">
      <c r="A21" s="1">
        <v>2</v>
      </c>
      <c r="B21" s="1" t="s">
        <v>7</v>
      </c>
      <c r="C21" s="9">
        <v>49999.999999999993</v>
      </c>
    </row>
    <row r="22" spans="1:5" x14ac:dyDescent="0.2">
      <c r="A22" s="1">
        <v>3</v>
      </c>
      <c r="B22" s="1" t="s">
        <v>8</v>
      </c>
      <c r="C22" s="9">
        <v>0</v>
      </c>
    </row>
    <row r="23" spans="1:5" x14ac:dyDescent="0.2">
      <c r="A23" s="1">
        <v>4</v>
      </c>
      <c r="B23" s="1" t="s">
        <v>9</v>
      </c>
      <c r="C23" s="9">
        <v>200000</v>
      </c>
    </row>
    <row r="24" spans="1:5" x14ac:dyDescent="0.2">
      <c r="A24" s="1">
        <v>5</v>
      </c>
      <c r="B24" s="1" t="s">
        <v>10</v>
      </c>
      <c r="C24" s="9">
        <v>66371.681415929299</v>
      </c>
    </row>
    <row r="25" spans="1:5" x14ac:dyDescent="0.2">
      <c r="A25" s="1">
        <v>6</v>
      </c>
      <c r="B25" s="1" t="s">
        <v>11</v>
      </c>
      <c r="C25" s="10">
        <v>183628.31858407069</v>
      </c>
    </row>
    <row r="26" spans="1:5" x14ac:dyDescent="0.2">
      <c r="B26" s="11" t="s">
        <v>12</v>
      </c>
      <c r="C26" s="4">
        <f>SUM(C20:C25)</f>
        <v>500000</v>
      </c>
    </row>
    <row r="29" spans="1:5" x14ac:dyDescent="0.2">
      <c r="C29" s="1" t="s">
        <v>12</v>
      </c>
      <c r="D29" s="1"/>
    </row>
    <row r="30" spans="1:5" x14ac:dyDescent="0.2">
      <c r="B30" s="1" t="s">
        <v>13</v>
      </c>
      <c r="C30" s="15">
        <f>SUMPRODUCT(D6:D11,C20:C25)/C13</f>
        <v>6.3073362831858413</v>
      </c>
    </row>
    <row r="31" spans="1:5" x14ac:dyDescent="0.2">
      <c r="B31" s="1" t="s">
        <v>14</v>
      </c>
      <c r="C31" s="12">
        <f>SUMPRODUCT(C6:C11,C20:C25)/C13</f>
        <v>0.05</v>
      </c>
      <c r="D31" s="5"/>
      <c r="E31" s="2"/>
    </row>
    <row r="32" spans="1:5" x14ac:dyDescent="0.2">
      <c r="B32" s="1" t="s">
        <v>15</v>
      </c>
      <c r="C32" s="14">
        <f>C24+C25</f>
        <v>250000</v>
      </c>
      <c r="D32" s="3"/>
    </row>
    <row r="33" spans="2:2" x14ac:dyDescent="0.2">
      <c r="B3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opLeftCell="A7" workbookViewId="0"/>
  </sheetViews>
  <sheetFormatPr defaultRowHeight="12.75" x14ac:dyDescent="0.2"/>
  <cols>
    <col min="1" max="1" width="2.28515625" customWidth="1"/>
    <col min="2" max="2" width="6.28515625" customWidth="1"/>
    <col min="3" max="3" width="30.5703125" bestFit="1" customWidth="1"/>
    <col min="4" max="4" width="14.28515625" bestFit="1" customWidth="1"/>
    <col min="5" max="5" width="14" bestFit="1" customWidth="1"/>
    <col min="6" max="6" width="10.5703125" customWidth="1"/>
    <col min="7" max="7" width="12" bestFit="1" customWidth="1"/>
  </cols>
  <sheetData>
    <row r="1" spans="1:5" x14ac:dyDescent="0.2">
      <c r="A1" s="1" t="s">
        <v>23</v>
      </c>
    </row>
    <row r="2" spans="1:5" x14ac:dyDescent="0.2">
      <c r="A2" s="1" t="s">
        <v>88</v>
      </c>
    </row>
    <row r="3" spans="1:5" x14ac:dyDescent="0.2">
      <c r="A3" s="1" t="s">
        <v>89</v>
      </c>
    </row>
    <row r="4" spans="1:5" x14ac:dyDescent="0.2">
      <c r="A4" s="1" t="s">
        <v>24</v>
      </c>
    </row>
    <row r="5" spans="1:5" x14ac:dyDescent="0.2">
      <c r="A5" s="1" t="s">
        <v>25</v>
      </c>
    </row>
    <row r="6" spans="1:5" x14ac:dyDescent="0.2">
      <c r="A6" s="1" t="s">
        <v>26</v>
      </c>
    </row>
    <row r="7" spans="1:5" x14ac:dyDescent="0.2">
      <c r="A7" s="1" t="s">
        <v>27</v>
      </c>
    </row>
    <row r="8" spans="1:5" x14ac:dyDescent="0.2">
      <c r="A8" s="1" t="s">
        <v>28</v>
      </c>
    </row>
    <row r="9" spans="1:5" x14ac:dyDescent="0.2">
      <c r="A9" s="1" t="s">
        <v>29</v>
      </c>
    </row>
    <row r="10" spans="1:5" x14ac:dyDescent="0.2">
      <c r="D10" s="16"/>
      <c r="E10" s="16"/>
    </row>
    <row r="12" spans="1:5" ht="13.5" thickBot="1" x14ac:dyDescent="0.25">
      <c r="A12" t="s">
        <v>30</v>
      </c>
    </row>
    <row r="13" spans="1:5" ht="13.5" thickBot="1" x14ac:dyDescent="0.25">
      <c r="B13" s="19" t="s">
        <v>31</v>
      </c>
      <c r="C13" s="19" t="s">
        <v>32</v>
      </c>
      <c r="D13" s="19" t="s">
        <v>33</v>
      </c>
      <c r="E13" s="19" t="s">
        <v>34</v>
      </c>
    </row>
    <row r="14" spans="1:5" ht="13.5" thickBot="1" x14ac:dyDescent="0.25">
      <c r="B14" s="18" t="s">
        <v>35</v>
      </c>
      <c r="C14" s="18" t="s">
        <v>36</v>
      </c>
      <c r="D14" s="18">
        <v>0</v>
      </c>
      <c r="E14" s="18">
        <v>6.3073362831858413</v>
      </c>
    </row>
    <row r="17" spans="1:7" ht="13.5" thickBot="1" x14ac:dyDescent="0.25">
      <c r="A17" t="s">
        <v>37</v>
      </c>
    </row>
    <row r="18" spans="1:7" ht="13.5" thickBot="1" x14ac:dyDescent="0.25">
      <c r="B18" s="19" t="s">
        <v>31</v>
      </c>
      <c r="C18" s="19" t="s">
        <v>32</v>
      </c>
      <c r="D18" s="19" t="s">
        <v>33</v>
      </c>
      <c r="E18" s="19" t="s">
        <v>34</v>
      </c>
      <c r="F18" s="19" t="s">
        <v>38</v>
      </c>
    </row>
    <row r="19" spans="1:7" x14ac:dyDescent="0.2">
      <c r="B19" s="20" t="s">
        <v>39</v>
      </c>
      <c r="C19" s="20" t="s">
        <v>40</v>
      </c>
      <c r="D19" s="21">
        <v>0</v>
      </c>
      <c r="E19" s="21">
        <v>0</v>
      </c>
      <c r="F19" s="20" t="s">
        <v>41</v>
      </c>
    </row>
    <row r="20" spans="1:7" x14ac:dyDescent="0.2">
      <c r="B20" s="20" t="s">
        <v>42</v>
      </c>
      <c r="C20" s="20" t="s">
        <v>43</v>
      </c>
      <c r="D20" s="21">
        <v>0</v>
      </c>
      <c r="E20" s="21">
        <v>49999.999999999993</v>
      </c>
      <c r="F20" s="20" t="s">
        <v>41</v>
      </c>
    </row>
    <row r="21" spans="1:7" x14ac:dyDescent="0.2">
      <c r="B21" s="20" t="s">
        <v>44</v>
      </c>
      <c r="C21" s="20" t="s">
        <v>45</v>
      </c>
      <c r="D21" s="21">
        <v>0</v>
      </c>
      <c r="E21" s="21">
        <v>0</v>
      </c>
      <c r="F21" s="20" t="s">
        <v>41</v>
      </c>
    </row>
    <row r="22" spans="1:7" x14ac:dyDescent="0.2">
      <c r="B22" s="20" t="s">
        <v>46</v>
      </c>
      <c r="C22" s="20" t="s">
        <v>47</v>
      </c>
      <c r="D22" s="21">
        <v>0</v>
      </c>
      <c r="E22" s="21">
        <v>200000</v>
      </c>
      <c r="F22" s="20" t="s">
        <v>41</v>
      </c>
    </row>
    <row r="23" spans="1:7" x14ac:dyDescent="0.2">
      <c r="B23" s="20" t="s">
        <v>48</v>
      </c>
      <c r="C23" s="20" t="s">
        <v>49</v>
      </c>
      <c r="D23" s="21">
        <v>0</v>
      </c>
      <c r="E23" s="21">
        <v>66371.681415929299</v>
      </c>
      <c r="F23" s="20" t="s">
        <v>41</v>
      </c>
    </row>
    <row r="24" spans="1:7" ht="13.5" thickBot="1" x14ac:dyDescent="0.25">
      <c r="B24" s="18" t="s">
        <v>50</v>
      </c>
      <c r="C24" s="18" t="s">
        <v>51</v>
      </c>
      <c r="D24" s="22">
        <v>0</v>
      </c>
      <c r="E24" s="22">
        <v>183628.31858407069</v>
      </c>
      <c r="F24" s="18" t="s">
        <v>41</v>
      </c>
    </row>
    <row r="26" spans="1:7" ht="13.5" thickBot="1" x14ac:dyDescent="0.25">
      <c r="A26" t="s">
        <v>52</v>
      </c>
    </row>
    <row r="27" spans="1:7" ht="13.5" thickBot="1" x14ac:dyDescent="0.25">
      <c r="B27" s="19" t="s">
        <v>31</v>
      </c>
      <c r="C27" s="19" t="s">
        <v>32</v>
      </c>
      <c r="D27" s="19" t="s">
        <v>53</v>
      </c>
      <c r="E27" s="19" t="s">
        <v>54</v>
      </c>
      <c r="F27" s="19" t="s">
        <v>55</v>
      </c>
      <c r="G27" s="19" t="s">
        <v>56</v>
      </c>
    </row>
    <row r="28" spans="1:7" x14ac:dyDescent="0.2">
      <c r="B28" s="20" t="s">
        <v>57</v>
      </c>
      <c r="C28" s="20" t="s">
        <v>58</v>
      </c>
      <c r="D28" s="21">
        <v>500000</v>
      </c>
      <c r="E28" s="20" t="s">
        <v>59</v>
      </c>
      <c r="F28" s="20" t="s">
        <v>60</v>
      </c>
      <c r="G28" s="20">
        <v>0</v>
      </c>
    </row>
    <row r="29" spans="1:7" x14ac:dyDescent="0.2">
      <c r="B29" s="20" t="s">
        <v>61</v>
      </c>
      <c r="C29" s="20" t="s">
        <v>62</v>
      </c>
      <c r="D29" s="23">
        <v>0.05</v>
      </c>
      <c r="E29" s="20" t="s">
        <v>90</v>
      </c>
      <c r="F29" s="20" t="s">
        <v>60</v>
      </c>
      <c r="G29" s="20">
        <v>0</v>
      </c>
    </row>
    <row r="30" spans="1:7" x14ac:dyDescent="0.2">
      <c r="B30" s="20" t="s">
        <v>64</v>
      </c>
      <c r="C30" s="20" t="s">
        <v>65</v>
      </c>
      <c r="D30" s="24">
        <v>250000</v>
      </c>
      <c r="E30" s="20" t="s">
        <v>91</v>
      </c>
      <c r="F30" s="20" t="s">
        <v>63</v>
      </c>
      <c r="G30" s="20">
        <v>50000</v>
      </c>
    </row>
    <row r="31" spans="1:7" x14ac:dyDescent="0.2">
      <c r="B31" s="20" t="s">
        <v>39</v>
      </c>
      <c r="C31" s="20" t="s">
        <v>40</v>
      </c>
      <c r="D31" s="21">
        <v>0</v>
      </c>
      <c r="E31" s="20" t="s">
        <v>66</v>
      </c>
      <c r="F31" s="20" t="s">
        <v>63</v>
      </c>
      <c r="G31" s="20">
        <v>200000</v>
      </c>
    </row>
    <row r="32" spans="1:7" x14ac:dyDescent="0.2">
      <c r="B32" s="20" t="s">
        <v>42</v>
      </c>
      <c r="C32" s="20" t="s">
        <v>43</v>
      </c>
      <c r="D32" s="21">
        <v>49999.999999999993</v>
      </c>
      <c r="E32" s="20" t="s">
        <v>67</v>
      </c>
      <c r="F32" s="20" t="s">
        <v>63</v>
      </c>
      <c r="G32" s="20">
        <v>150000</v>
      </c>
    </row>
    <row r="33" spans="2:7" x14ac:dyDescent="0.2">
      <c r="B33" s="20" t="s">
        <v>44</v>
      </c>
      <c r="C33" s="20" t="s">
        <v>45</v>
      </c>
      <c r="D33" s="21">
        <v>0</v>
      </c>
      <c r="E33" s="20" t="s">
        <v>68</v>
      </c>
      <c r="F33" s="20" t="s">
        <v>63</v>
      </c>
      <c r="G33" s="20">
        <v>200000</v>
      </c>
    </row>
    <row r="34" spans="2:7" x14ac:dyDescent="0.2">
      <c r="B34" s="20" t="s">
        <v>46</v>
      </c>
      <c r="C34" s="20" t="s">
        <v>47</v>
      </c>
      <c r="D34" s="21">
        <v>200000</v>
      </c>
      <c r="E34" s="20" t="s">
        <v>69</v>
      </c>
      <c r="F34" s="20" t="s">
        <v>60</v>
      </c>
      <c r="G34" s="20">
        <v>0</v>
      </c>
    </row>
    <row r="35" spans="2:7" x14ac:dyDescent="0.2">
      <c r="B35" s="20" t="s">
        <v>48</v>
      </c>
      <c r="C35" s="20" t="s">
        <v>49</v>
      </c>
      <c r="D35" s="21">
        <v>66371.681415929299</v>
      </c>
      <c r="E35" s="20" t="s">
        <v>70</v>
      </c>
      <c r="F35" s="20" t="s">
        <v>63</v>
      </c>
      <c r="G35" s="20">
        <v>133628.31858407072</v>
      </c>
    </row>
    <row r="36" spans="2:7" x14ac:dyDescent="0.2">
      <c r="B36" s="20" t="s">
        <v>50</v>
      </c>
      <c r="C36" s="20" t="s">
        <v>51</v>
      </c>
      <c r="D36" s="21">
        <v>183628.31858407069</v>
      </c>
      <c r="E36" s="20" t="s">
        <v>71</v>
      </c>
      <c r="F36" s="20" t="s">
        <v>63</v>
      </c>
      <c r="G36" s="20">
        <v>16371.681415929314</v>
      </c>
    </row>
    <row r="37" spans="2:7" x14ac:dyDescent="0.2">
      <c r="B37" s="20" t="s">
        <v>42</v>
      </c>
      <c r="C37" s="20" t="s">
        <v>43</v>
      </c>
      <c r="D37" s="21">
        <v>49999.999999999993</v>
      </c>
      <c r="E37" s="20" t="s">
        <v>72</v>
      </c>
      <c r="F37" s="20" t="s">
        <v>60</v>
      </c>
      <c r="G37" s="20">
        <v>0</v>
      </c>
    </row>
    <row r="38" spans="2:7" ht="13.5" thickBot="1" x14ac:dyDescent="0.25">
      <c r="B38" s="18" t="s">
        <v>50</v>
      </c>
      <c r="C38" s="18" t="s">
        <v>51</v>
      </c>
      <c r="D38" s="22">
        <v>183628.31858407069</v>
      </c>
      <c r="E38" s="18" t="s">
        <v>73</v>
      </c>
      <c r="F38" s="18" t="s">
        <v>63</v>
      </c>
      <c r="G38" s="18">
        <v>133628.31858407069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I33" sqref="I33"/>
    </sheetView>
  </sheetViews>
  <sheetFormatPr defaultRowHeight="12.75" x14ac:dyDescent="0.2"/>
  <cols>
    <col min="1" max="1" width="2.28515625" customWidth="1"/>
    <col min="2" max="2" width="6.28515625" customWidth="1"/>
    <col min="3" max="3" width="30.5703125" bestFit="1" customWidth="1"/>
    <col min="4" max="4" width="12.28515625" bestFit="1" customWidth="1"/>
    <col min="5" max="5" width="9.28515625" customWidth="1"/>
    <col min="6" max="6" width="11" bestFit="1" customWidth="1"/>
    <col min="7" max="8" width="12.42578125" bestFit="1" customWidth="1"/>
  </cols>
  <sheetData>
    <row r="1" spans="1:8" x14ac:dyDescent="0.2">
      <c r="A1" s="1" t="s">
        <v>74</v>
      </c>
    </row>
    <row r="2" spans="1:8" x14ac:dyDescent="0.2">
      <c r="A2" s="1" t="s">
        <v>88</v>
      </c>
    </row>
    <row r="3" spans="1:8" x14ac:dyDescent="0.2">
      <c r="A3" s="1" t="s">
        <v>89</v>
      </c>
    </row>
    <row r="5" spans="1:8" ht="13.5" thickBot="1" x14ac:dyDescent="0.25">
      <c r="A5" t="s">
        <v>30</v>
      </c>
    </row>
    <row r="6" spans="1:8" ht="13.5" thickBot="1" x14ac:dyDescent="0.25">
      <c r="B6" s="19" t="s">
        <v>31</v>
      </c>
      <c r="C6" s="19" t="s">
        <v>32</v>
      </c>
      <c r="D6" s="19" t="s">
        <v>34</v>
      </c>
      <c r="E6" s="19"/>
    </row>
    <row r="7" spans="1:8" ht="13.5" thickBot="1" x14ac:dyDescent="0.25">
      <c r="B7" s="18" t="s">
        <v>35</v>
      </c>
      <c r="C7" s="18" t="s">
        <v>36</v>
      </c>
      <c r="D7" s="18">
        <v>6.3073362831858413</v>
      </c>
      <c r="E7" s="18"/>
    </row>
    <row r="9" spans="1:8" ht="13.5" thickBot="1" x14ac:dyDescent="0.25">
      <c r="A9" t="s">
        <v>37</v>
      </c>
    </row>
    <row r="10" spans="1:8" x14ac:dyDescent="0.2">
      <c r="B10" s="25"/>
      <c r="C10" s="25"/>
      <c r="D10" s="27" t="s">
        <v>75</v>
      </c>
      <c r="E10" s="27" t="s">
        <v>76</v>
      </c>
      <c r="F10" s="25" t="s">
        <v>77</v>
      </c>
      <c r="G10" s="25" t="s">
        <v>78</v>
      </c>
      <c r="H10" s="25" t="s">
        <v>78</v>
      </c>
    </row>
    <row r="11" spans="1:8" ht="13.5" thickBot="1" x14ac:dyDescent="0.25">
      <c r="B11" s="26" t="s">
        <v>31</v>
      </c>
      <c r="C11" s="26" t="s">
        <v>32</v>
      </c>
      <c r="D11" s="26" t="s">
        <v>79</v>
      </c>
      <c r="E11" s="26" t="s">
        <v>80</v>
      </c>
      <c r="F11" s="26" t="s">
        <v>81</v>
      </c>
      <c r="G11" s="26" t="s">
        <v>82</v>
      </c>
      <c r="H11" s="26" t="s">
        <v>83</v>
      </c>
    </row>
    <row r="12" spans="1:8" x14ac:dyDescent="0.2">
      <c r="B12" s="20" t="s">
        <v>39</v>
      </c>
      <c r="C12" s="20" t="s">
        <v>40</v>
      </c>
      <c r="D12" s="21">
        <v>0</v>
      </c>
      <c r="E12" s="21">
        <v>2.2010029498525062E-6</v>
      </c>
      <c r="F12" s="20">
        <v>2.1140000000000001E-5</v>
      </c>
      <c r="G12" s="20">
        <v>1E+30</v>
      </c>
      <c r="H12" s="20">
        <v>2.2010029498525062E-6</v>
      </c>
    </row>
    <row r="13" spans="1:8" x14ac:dyDescent="0.2">
      <c r="B13" s="20" t="s">
        <v>42</v>
      </c>
      <c r="C13" s="20" t="s">
        <v>43</v>
      </c>
      <c r="D13" s="21">
        <v>49999.999999999993</v>
      </c>
      <c r="E13" s="21">
        <v>6.6136283185840674E-6</v>
      </c>
      <c r="F13" s="20">
        <v>2.6440000000000001E-5</v>
      </c>
      <c r="G13" s="20">
        <v>1E+30</v>
      </c>
      <c r="H13" s="20">
        <v>6.6136283185840683E-6</v>
      </c>
    </row>
    <row r="14" spans="1:8" x14ac:dyDescent="0.2">
      <c r="B14" s="20" t="s">
        <v>44</v>
      </c>
      <c r="C14" s="20" t="s">
        <v>45</v>
      </c>
      <c r="D14" s="21">
        <v>0</v>
      </c>
      <c r="E14" s="21">
        <v>9.6693215339233015E-6</v>
      </c>
      <c r="F14" s="20">
        <v>2.8039999999999999E-5</v>
      </c>
      <c r="G14" s="20">
        <v>1E+30</v>
      </c>
      <c r="H14" s="20">
        <v>9.6693215339233015E-6</v>
      </c>
    </row>
    <row r="15" spans="1:8" x14ac:dyDescent="0.2">
      <c r="B15" s="20" t="s">
        <v>46</v>
      </c>
      <c r="C15" s="20" t="s">
        <v>47</v>
      </c>
      <c r="D15" s="21">
        <v>200000</v>
      </c>
      <c r="E15" s="21">
        <v>-9.6623008849557514E-6</v>
      </c>
      <c r="F15" s="20">
        <v>4.78E-6</v>
      </c>
      <c r="G15" s="20">
        <v>9.6623008849557514E-6</v>
      </c>
      <c r="H15" s="20">
        <v>1E+30</v>
      </c>
    </row>
    <row r="16" spans="1:8" x14ac:dyDescent="0.2">
      <c r="B16" s="20" t="s">
        <v>48</v>
      </c>
      <c r="C16" s="20" t="s">
        <v>49</v>
      </c>
      <c r="D16" s="21">
        <v>66371.681415929299</v>
      </c>
      <c r="E16" s="21">
        <v>0</v>
      </c>
      <c r="F16" s="20">
        <v>1.8600000000000001E-5</v>
      </c>
      <c r="G16" s="20">
        <v>2.0912600536193014E-6</v>
      </c>
      <c r="H16" s="20">
        <v>3.4175831485587601E-6</v>
      </c>
    </row>
    <row r="17" spans="1:8" ht="13.5" thickBot="1" x14ac:dyDescent="0.25">
      <c r="B17" s="18" t="s">
        <v>50</v>
      </c>
      <c r="C17" s="18" t="s">
        <v>51</v>
      </c>
      <c r="D17" s="22">
        <v>183628.31858407069</v>
      </c>
      <c r="E17" s="22">
        <v>0</v>
      </c>
      <c r="F17" s="18">
        <v>1.522E-5</v>
      </c>
      <c r="G17" s="18">
        <v>3.4175831485587601E-6</v>
      </c>
      <c r="H17" s="18">
        <v>7.9362589928057545E-6</v>
      </c>
    </row>
    <row r="19" spans="1:8" ht="13.5" thickBot="1" x14ac:dyDescent="0.25">
      <c r="A19" t="s">
        <v>52</v>
      </c>
    </row>
    <row r="20" spans="1:8" x14ac:dyDescent="0.2">
      <c r="B20" s="25"/>
      <c r="C20" s="25"/>
      <c r="D20" s="25" t="s">
        <v>75</v>
      </c>
      <c r="E20" s="25" t="s">
        <v>84</v>
      </c>
      <c r="F20" s="25" t="s">
        <v>85</v>
      </c>
      <c r="G20" s="25" t="s">
        <v>78</v>
      </c>
      <c r="H20" s="25" t="s">
        <v>78</v>
      </c>
    </row>
    <row r="21" spans="1:8" ht="13.5" thickBot="1" x14ac:dyDescent="0.25">
      <c r="B21" s="26" t="s">
        <v>31</v>
      </c>
      <c r="C21" s="26" t="s">
        <v>32</v>
      </c>
      <c r="D21" s="26" t="s">
        <v>79</v>
      </c>
      <c r="E21" s="26" t="s">
        <v>86</v>
      </c>
      <c r="F21" s="26" t="s">
        <v>87</v>
      </c>
      <c r="G21" s="26" t="s">
        <v>82</v>
      </c>
      <c r="H21" s="26" t="s">
        <v>83</v>
      </c>
    </row>
    <row r="22" spans="1:8" x14ac:dyDescent="0.2">
      <c r="B22" s="20" t="s">
        <v>57</v>
      </c>
      <c r="C22" s="20" t="s">
        <v>58</v>
      </c>
      <c r="D22" s="21">
        <v>500000</v>
      </c>
      <c r="E22" s="21">
        <v>1.0832979351032444E-5</v>
      </c>
      <c r="F22" s="20">
        <v>500000</v>
      </c>
      <c r="G22" s="20">
        <v>7124.5186136072361</v>
      </c>
      <c r="H22" s="20">
        <v>50000</v>
      </c>
    </row>
    <row r="23" spans="1:8" x14ac:dyDescent="0.2">
      <c r="B23" s="20" t="s">
        <v>61</v>
      </c>
      <c r="C23" s="20" t="s">
        <v>62</v>
      </c>
      <c r="D23" s="23">
        <v>0.05</v>
      </c>
      <c r="E23" s="23">
        <v>49.852507374631308</v>
      </c>
      <c r="F23" s="20">
        <v>0.05</v>
      </c>
      <c r="G23" s="20">
        <v>9.0599999999999899E-3</v>
      </c>
      <c r="H23" s="20">
        <v>1.110000000000007E-3</v>
      </c>
    </row>
    <row r="24" spans="1:8" ht="13.5" thickBot="1" x14ac:dyDescent="0.25">
      <c r="B24" s="18" t="s">
        <v>64</v>
      </c>
      <c r="C24" s="18" t="s">
        <v>65</v>
      </c>
      <c r="D24" s="28">
        <v>250000</v>
      </c>
      <c r="E24" s="28">
        <v>0</v>
      </c>
      <c r="F24" s="18">
        <v>200000</v>
      </c>
      <c r="G24" s="18">
        <v>50000</v>
      </c>
      <c r="H24" s="18">
        <v>1E+30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Innis Investments</vt:lpstr>
      <vt:lpstr>Answer Report 1</vt:lpstr>
      <vt:lpstr>Sensitivity Report 1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2011-05-04T12:59:00Z</dcterms:created>
  <dcterms:modified xsi:type="dcterms:W3CDTF">2011-08-21T18:34:23Z</dcterms:modified>
</cp:coreProperties>
</file>