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39645" yWindow="4560" windowWidth="23115" windowHeight="15990"/>
  </bookViews>
  <sheets>
    <sheet name="Outsourcing Model" sheetId="1" r:id="rId1"/>
  </sheets>
  <definedNames>
    <definedName name="solver_adj" localSheetId="0" hidden="1">'Outsourcing Model'!$B$12</definedName>
    <definedName name="solver_cvg" localSheetId="0" hidden="1">0.0001</definedName>
    <definedName name="solver_dia" localSheetId="0" hidden="1">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1000</definedName>
    <definedName name="solver_lin" localSheetId="0" hidden="1">2</definedName>
    <definedName name="solver_lva" localSheetId="0" hidden="1">0</definedName>
    <definedName name="solver_mip" localSheetId="0" hidden="1">5000</definedName>
    <definedName name="solver_msl" localSheetId="0" hidden="1">0</definedName>
    <definedName name="solver_neg" localSheetId="0" hidden="1">0</definedName>
    <definedName name="solver_nod" localSheetId="0" hidden="1">5000</definedName>
    <definedName name="solver_num" localSheetId="0" hidden="1">0</definedName>
    <definedName name="solver_nwt" localSheetId="0" hidden="1">1</definedName>
    <definedName name="solver_opt" localSheetId="0" hidden="1">'Outsourcing Model'!$B$19</definedName>
    <definedName name="solver_pre" localSheetId="0" hidden="1">0.000001</definedName>
    <definedName name="solver_psi" localSheetId="0" hidden="1">0</definedName>
    <definedName name="solver_rbv" localSheetId="0" hidden="1">1</definedName>
    <definedName name="solver_rep" localSheetId="0" hidden="1">0</definedName>
    <definedName name="solver_rlx" localSheetId="0" hidden="1">0</definedName>
    <definedName name="solver_scl" localSheetId="0" hidden="1">0</definedName>
    <definedName name="solver_sho" localSheetId="0" hidden="1">0</definedName>
    <definedName name="solver_ssz" localSheetId="0" hidden="1">0</definedName>
    <definedName name="solver_tim" localSheetId="0" hidden="1">100</definedName>
    <definedName name="solver_tms" localSheetId="0" hidden="1">0</definedName>
    <definedName name="solver_tol" localSheetId="0" hidden="1">0.05</definedName>
    <definedName name="solver_typ" localSheetId="0" hidden="1">3</definedName>
    <definedName name="solver_val" localSheetId="0" hidden="1">0</definedName>
    <definedName name="solver_var" localSheetId="0" hidden="1">" "</definedName>
    <definedName name="solver_ver" localSheetId="0" hidden="1">7</definedName>
    <definedName name="solver_vir" localSheetId="0" hidden="1">1</definedName>
    <definedName name="solver_vol" localSheetId="0" hidden="1">0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F3" i="1"/>
  <c r="G25" i="1"/>
  <c r="G26" i="1"/>
  <c r="F24" i="1"/>
  <c r="E3" i="1"/>
  <c r="B17" i="1"/>
  <c r="B16" i="1"/>
  <c r="B19" i="1"/>
  <c r="B20" i="1"/>
</calcChain>
</file>

<file path=xl/sharedStrings.xml><?xml version="1.0" encoding="utf-8"?>
<sst xmlns="http://schemas.openxmlformats.org/spreadsheetml/2006/main" count="41" uniqueCount="22">
  <si>
    <t>Outsourcing Decision Model</t>
  </si>
  <si>
    <t>Unit variable cost</t>
  </si>
  <si>
    <t>Manufactured in-house</t>
  </si>
  <si>
    <t>Purchased from supplier</t>
  </si>
  <si>
    <t>Unit cost</t>
  </si>
  <si>
    <t>Model</t>
  </si>
  <si>
    <t>Total manufacturing cost</t>
  </si>
  <si>
    <t>Total purchased cost</t>
  </si>
  <si>
    <t>Fixed cost</t>
  </si>
  <si>
    <t>Decision</t>
  </si>
  <si>
    <t>Production volume</t>
  </si>
  <si>
    <t>Cost difference</t>
  </si>
  <si>
    <t>Data</t>
  </si>
  <si>
    <t>Monte Carlo Simulation</t>
  </si>
  <si>
    <t>Demand</t>
  </si>
  <si>
    <t>Cost Difference</t>
  </si>
  <si>
    <t>Trials</t>
  </si>
  <si>
    <t>Manufacture</t>
  </si>
  <si>
    <t>Outsource</t>
  </si>
  <si>
    <t>Average</t>
  </si>
  <si>
    <t>% Manufacture</t>
  </si>
  <si>
    <t>% Outsource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</si>
</sst>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3" fillId="0" borderId="0" xfId="0" applyFont="1"/>
    <xf numFmtId="165" fontId="2" fillId="0" borderId="0" xfId="0" applyNumberFormat="1" applyFont="1"/>
    <xf numFmtId="0" fontId="3" fillId="0" borderId="0" xfId="0" applyFont="1" applyAlignment="1">
      <alignment horizontal="right"/>
    </xf>
    <xf numFmtId="0" fontId="3" fillId="2" borderId="1" xfId="0" applyFont="1" applyFill="1" applyBorder="1" applyAlignment="1">
      <alignment horizontal="right"/>
    </xf>
    <xf numFmtId="0" fontId="2" fillId="2" borderId="2" xfId="0" applyFont="1" applyFill="1" applyBorder="1"/>
    <xf numFmtId="0" fontId="3" fillId="2" borderId="3" xfId="0" applyFont="1" applyFill="1" applyBorder="1" applyAlignment="1">
      <alignment horizontal="right"/>
    </xf>
    <xf numFmtId="165" fontId="2" fillId="2" borderId="4" xfId="1" applyNumberFormat="1" applyFont="1" applyFill="1" applyBorder="1"/>
    <xf numFmtId="0" fontId="3" fillId="2" borderId="3" xfId="0" applyFont="1" applyFill="1" applyBorder="1"/>
    <xf numFmtId="165" fontId="2" fillId="2" borderId="4" xfId="0" applyNumberFormat="1" applyFont="1" applyFill="1" applyBorder="1"/>
    <xf numFmtId="0" fontId="2" fillId="2" borderId="4" xfId="0" applyFont="1" applyFill="1" applyBorder="1"/>
    <xf numFmtId="0" fontId="3" fillId="2" borderId="5" xfId="0" applyFont="1" applyFill="1" applyBorder="1" applyAlignment="1">
      <alignment horizontal="right"/>
    </xf>
    <xf numFmtId="0" fontId="2" fillId="2" borderId="6" xfId="0" applyFont="1" applyFill="1" applyBorder="1"/>
    <xf numFmtId="0" fontId="3" fillId="4" borderId="1" xfId="0" applyFont="1" applyFill="1" applyBorder="1" applyAlignment="1">
      <alignment horizontal="right"/>
    </xf>
    <xf numFmtId="165" fontId="2" fillId="4" borderId="2" xfId="0" applyNumberFormat="1" applyFont="1" applyFill="1" applyBorder="1"/>
    <xf numFmtId="0" fontId="3" fillId="4" borderId="5" xfId="0" applyFont="1" applyFill="1" applyBorder="1" applyAlignment="1">
      <alignment horizontal="right"/>
    </xf>
    <xf numFmtId="165" fontId="2" fillId="4" borderId="6" xfId="0" applyNumberFormat="1" applyFont="1" applyFill="1" applyBorder="1"/>
    <xf numFmtId="165" fontId="2" fillId="3" borderId="7" xfId="0" applyNumberFormat="1" applyFont="1" applyFill="1" applyBorder="1"/>
    <xf numFmtId="0" fontId="2" fillId="3" borderId="8" xfId="0" applyFont="1" applyFill="1" applyBorder="1" applyAlignment="1">
      <alignment horizontal="right"/>
    </xf>
    <xf numFmtId="164" fontId="3" fillId="5" borderId="0" xfId="0" applyNumberFormat="1" applyFont="1" applyFill="1"/>
    <xf numFmtId="164" fontId="3" fillId="6" borderId="0" xfId="0" applyNumberFormat="1" applyFont="1" applyFill="1"/>
    <xf numFmtId="0" fontId="3" fillId="7" borderId="0" xfId="0" applyFont="1" applyFill="1"/>
    <xf numFmtId="0" fontId="3" fillId="0" borderId="9" xfId="0" applyFont="1" applyBorder="1"/>
    <xf numFmtId="0" fontId="2" fillId="5" borderId="9" xfId="0" applyFont="1" applyFill="1" applyBorder="1" applyAlignment="1">
      <alignment horizontal="center"/>
    </xf>
    <xf numFmtId="165" fontId="2" fillId="6" borderId="9" xfId="0" applyNumberFormat="1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3" fillId="0" borderId="0" xfId="1" applyNumberFormat="1" applyFont="1"/>
    <xf numFmtId="1" fontId="4" fillId="5" borderId="0" xfId="0" applyNumberFormat="1" applyFont="1" applyFill="1" applyAlignment="1">
      <alignment horizontal="center"/>
    </xf>
    <xf numFmtId="165" fontId="2" fillId="6" borderId="0" xfId="0" applyNumberFormat="1" applyFont="1" applyFill="1" applyAlignment="1">
      <alignment horizontal="center"/>
    </xf>
    <xf numFmtId="0" fontId="2" fillId="7" borderId="0" xfId="0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0" fontId="3" fillId="0" borderId="9" xfId="1" applyNumberFormat="1" applyFont="1" applyBorder="1"/>
    <xf numFmtId="1" fontId="2" fillId="5" borderId="9" xfId="0" applyNumberFormat="1" applyFont="1" applyFill="1" applyBorder="1" applyAlignment="1">
      <alignment horizontal="center"/>
    </xf>
    <xf numFmtId="9" fontId="2" fillId="0" borderId="0" xfId="2" applyFont="1"/>
    <xf numFmtId="9" fontId="2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zoomScale="98" zoomScaleNormal="98" zoomScalePageLayoutView="150" workbookViewId="0"/>
  </sheetViews>
  <sheetFormatPr defaultColWidth="8.85546875" defaultRowHeight="12.75" x14ac:dyDescent="0.2"/>
  <cols>
    <col min="1" max="1" width="27.42578125" style="1" bestFit="1" customWidth="1"/>
    <col min="2" max="2" width="18.5703125" style="1" customWidth="1"/>
    <col min="3" max="3" width="8.85546875" style="1"/>
    <col min="4" max="4" width="11.28515625" style="1" bestFit="1" customWidth="1"/>
    <col min="5" max="5" width="9.85546875" style="1" bestFit="1" customWidth="1"/>
    <col min="6" max="6" width="16.28515625" style="1" bestFit="1" customWidth="1"/>
    <col min="7" max="7" width="11.42578125" style="1" bestFit="1" customWidth="1"/>
    <col min="8" max="16384" width="8.85546875" style="1"/>
  </cols>
  <sheetData>
    <row r="1" spans="1:7" x14ac:dyDescent="0.2">
      <c r="A1" s="2" t="s">
        <v>0</v>
      </c>
      <c r="D1" s="2" t="s">
        <v>13</v>
      </c>
    </row>
    <row r="2" spans="1:7" x14ac:dyDescent="0.2">
      <c r="E2" s="20" t="s">
        <v>14</v>
      </c>
      <c r="F2" s="21" t="s">
        <v>15</v>
      </c>
      <c r="G2" s="22" t="s">
        <v>9</v>
      </c>
    </row>
    <row r="3" spans="1:7" ht="13.5" thickBot="1" x14ac:dyDescent="0.25">
      <c r="A3" s="2" t="s">
        <v>12</v>
      </c>
      <c r="D3" s="23" t="s">
        <v>16</v>
      </c>
      <c r="E3" s="24">
        <f>B12</f>
        <v>1500</v>
      </c>
      <c r="F3" s="25">
        <f>B19</f>
        <v>-25000</v>
      </c>
      <c r="G3" s="26" t="str">
        <f>B20</f>
        <v>Manufacture</v>
      </c>
    </row>
    <row r="4" spans="1:7" ht="13.5" thickTop="1" x14ac:dyDescent="0.2">
      <c r="D4" s="27">
        <v>1</v>
      </c>
      <c r="E4" s="28">
        <v>1028</v>
      </c>
      <c r="F4" s="29">
        <v>-1400</v>
      </c>
      <c r="G4" s="30" t="s">
        <v>17</v>
      </c>
    </row>
    <row r="5" spans="1:7" x14ac:dyDescent="0.2">
      <c r="A5" s="5" t="s">
        <v>2</v>
      </c>
      <c r="B5" s="6"/>
      <c r="D5" s="27">
        <v>2</v>
      </c>
      <c r="E5" s="31">
        <v>978</v>
      </c>
      <c r="F5" s="29">
        <v>1100</v>
      </c>
      <c r="G5" s="30" t="s">
        <v>18</v>
      </c>
    </row>
    <row r="6" spans="1:7" x14ac:dyDescent="0.2">
      <c r="A6" s="7" t="s">
        <v>8</v>
      </c>
      <c r="B6" s="8">
        <v>50000</v>
      </c>
      <c r="D6" s="27">
        <v>3</v>
      </c>
      <c r="E6" s="31">
        <v>1091</v>
      </c>
      <c r="F6" s="29">
        <v>-4550</v>
      </c>
      <c r="G6" s="30" t="s">
        <v>17</v>
      </c>
    </row>
    <row r="7" spans="1:7" x14ac:dyDescent="0.2">
      <c r="A7" s="7" t="s">
        <v>1</v>
      </c>
      <c r="B7" s="8">
        <v>125</v>
      </c>
      <c r="D7" s="27">
        <v>4</v>
      </c>
      <c r="E7" s="31">
        <v>1045</v>
      </c>
      <c r="F7" s="29">
        <v>-2250</v>
      </c>
      <c r="G7" s="30" t="s">
        <v>17</v>
      </c>
    </row>
    <row r="8" spans="1:7" x14ac:dyDescent="0.2">
      <c r="A8" s="9"/>
      <c r="B8" s="10"/>
      <c r="D8" s="27">
        <v>5</v>
      </c>
      <c r="E8" s="31">
        <v>1036</v>
      </c>
      <c r="F8" s="29">
        <v>-1800</v>
      </c>
      <c r="G8" s="30" t="s">
        <v>17</v>
      </c>
    </row>
    <row r="9" spans="1:7" x14ac:dyDescent="0.2">
      <c r="A9" s="7" t="s">
        <v>3</v>
      </c>
      <c r="B9" s="10"/>
      <c r="D9" s="27">
        <v>6</v>
      </c>
      <c r="E9" s="31">
        <v>940</v>
      </c>
      <c r="F9" s="29">
        <v>3000</v>
      </c>
      <c r="G9" s="30" t="s">
        <v>18</v>
      </c>
    </row>
    <row r="10" spans="1:7" x14ac:dyDescent="0.2">
      <c r="A10" s="7" t="s">
        <v>4</v>
      </c>
      <c r="B10" s="8">
        <v>175</v>
      </c>
      <c r="D10" s="27">
        <v>7</v>
      </c>
      <c r="E10" s="31">
        <v>1004</v>
      </c>
      <c r="F10" s="29">
        <v>-200</v>
      </c>
      <c r="G10" s="30" t="s">
        <v>17</v>
      </c>
    </row>
    <row r="11" spans="1:7" x14ac:dyDescent="0.2">
      <c r="A11" s="9"/>
      <c r="B11" s="11"/>
      <c r="D11" s="27">
        <v>8</v>
      </c>
      <c r="E11" s="31">
        <v>1178</v>
      </c>
      <c r="F11" s="29">
        <v>-8900</v>
      </c>
      <c r="G11" s="30" t="s">
        <v>17</v>
      </c>
    </row>
    <row r="12" spans="1:7" x14ac:dyDescent="0.2">
      <c r="A12" s="12" t="s">
        <v>10</v>
      </c>
      <c r="B12" s="13">
        <v>1500</v>
      </c>
      <c r="D12" s="27">
        <v>9</v>
      </c>
      <c r="E12" s="31">
        <v>1022</v>
      </c>
      <c r="F12" s="29">
        <v>-1100</v>
      </c>
      <c r="G12" s="30" t="s">
        <v>17</v>
      </c>
    </row>
    <row r="13" spans="1:7" x14ac:dyDescent="0.2">
      <c r="A13" s="2"/>
      <c r="D13" s="27">
        <v>10</v>
      </c>
      <c r="E13" s="31">
        <v>991</v>
      </c>
      <c r="F13" s="29">
        <v>450</v>
      </c>
      <c r="G13" s="30" t="s">
        <v>18</v>
      </c>
    </row>
    <row r="14" spans="1:7" x14ac:dyDescent="0.2">
      <c r="A14" s="2" t="s">
        <v>5</v>
      </c>
      <c r="D14" s="27">
        <v>11</v>
      </c>
      <c r="E14" s="31">
        <v>918</v>
      </c>
      <c r="F14" s="29">
        <v>4100</v>
      </c>
      <c r="G14" s="30" t="s">
        <v>18</v>
      </c>
    </row>
    <row r="15" spans="1:7" x14ac:dyDescent="0.2">
      <c r="A15" s="2"/>
      <c r="D15" s="27">
        <v>12</v>
      </c>
      <c r="E15" s="31">
        <v>982</v>
      </c>
      <c r="F15" s="29">
        <v>900</v>
      </c>
      <c r="G15" s="30" t="s">
        <v>18</v>
      </c>
    </row>
    <row r="16" spans="1:7" x14ac:dyDescent="0.2">
      <c r="A16" s="14" t="s">
        <v>6</v>
      </c>
      <c r="B16" s="15">
        <f>B6+B7*B12</f>
        <v>237500</v>
      </c>
      <c r="D16" s="27">
        <v>13</v>
      </c>
      <c r="E16" s="31">
        <v>923</v>
      </c>
      <c r="F16" s="29">
        <v>3850</v>
      </c>
      <c r="G16" s="30" t="s">
        <v>18</v>
      </c>
    </row>
    <row r="17" spans="1:7" x14ac:dyDescent="0.2">
      <c r="A17" s="16" t="s">
        <v>7</v>
      </c>
      <c r="B17" s="17">
        <f>B12*B10</f>
        <v>262500</v>
      </c>
      <c r="D17" s="27">
        <v>14</v>
      </c>
      <c r="E17" s="31">
        <v>968</v>
      </c>
      <c r="F17" s="29">
        <v>1600</v>
      </c>
      <c r="G17" s="30" t="s">
        <v>18</v>
      </c>
    </row>
    <row r="18" spans="1:7" x14ac:dyDescent="0.2">
      <c r="A18" s="2"/>
      <c r="B18" s="3"/>
      <c r="D18" s="27">
        <v>15</v>
      </c>
      <c r="E18" s="31">
        <v>822</v>
      </c>
      <c r="F18" s="29">
        <v>8900</v>
      </c>
      <c r="G18" s="30" t="s">
        <v>18</v>
      </c>
    </row>
    <row r="19" spans="1:7" x14ac:dyDescent="0.2">
      <c r="A19" s="4" t="s">
        <v>11</v>
      </c>
      <c r="B19" s="18">
        <f>B16-B17</f>
        <v>-25000</v>
      </c>
      <c r="D19" s="27">
        <v>16</v>
      </c>
      <c r="E19" s="31">
        <v>1094</v>
      </c>
      <c r="F19" s="29">
        <v>-4700</v>
      </c>
      <c r="G19" s="30" t="s">
        <v>17</v>
      </c>
    </row>
    <row r="20" spans="1:7" x14ac:dyDescent="0.2">
      <c r="A20" s="4" t="s">
        <v>9</v>
      </c>
      <c r="B20" s="19" t="str">
        <f>IF(B19&lt;=0, "Manufacture", "Outsource")</f>
        <v>Manufacture</v>
      </c>
      <c r="D20" s="27">
        <v>17</v>
      </c>
      <c r="E20" s="31">
        <v>889</v>
      </c>
      <c r="F20" s="29">
        <v>5550</v>
      </c>
      <c r="G20" s="30" t="s">
        <v>18</v>
      </c>
    </row>
    <row r="21" spans="1:7" x14ac:dyDescent="0.2">
      <c r="D21" s="27">
        <v>18</v>
      </c>
      <c r="E21" s="31">
        <v>957</v>
      </c>
      <c r="F21" s="29">
        <v>2150</v>
      </c>
      <c r="G21" s="30" t="s">
        <v>18</v>
      </c>
    </row>
    <row r="22" spans="1:7" x14ac:dyDescent="0.2">
      <c r="D22" s="27">
        <v>19</v>
      </c>
      <c r="E22" s="31">
        <v>1007</v>
      </c>
      <c r="F22" s="29">
        <v>-350</v>
      </c>
      <c r="G22" s="30" t="s">
        <v>17</v>
      </c>
    </row>
    <row r="23" spans="1:7" ht="13.5" thickBot="1" x14ac:dyDescent="0.25">
      <c r="D23" s="32">
        <v>20</v>
      </c>
      <c r="E23" s="33">
        <v>994</v>
      </c>
      <c r="F23" s="25">
        <v>300</v>
      </c>
      <c r="G23" s="26" t="s">
        <v>18</v>
      </c>
    </row>
    <row r="24" spans="1:7" ht="13.5" thickTop="1" x14ac:dyDescent="0.2">
      <c r="E24" s="1" t="s">
        <v>19</v>
      </c>
      <c r="F24" s="3">
        <f>AVERAGE(F4:F23)</f>
        <v>332.5</v>
      </c>
    </row>
    <row r="25" spans="1:7" x14ac:dyDescent="0.2">
      <c r="F25" s="1" t="s">
        <v>20</v>
      </c>
      <c r="G25" s="34">
        <f>COUNTIF(G4:G23,"Manufacture")/20</f>
        <v>0.45</v>
      </c>
    </row>
    <row r="26" spans="1:7" x14ac:dyDescent="0.2">
      <c r="F26" s="1" t="s">
        <v>21</v>
      </c>
      <c r="G26" s="35">
        <f>1-G25</f>
        <v>0.55000000000000004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Outsourcing Model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evansjr</cp:lastModifiedBy>
  <dcterms:created xsi:type="dcterms:W3CDTF">2008-06-29T14:49:55Z</dcterms:created>
  <dcterms:modified xsi:type="dcterms:W3CDTF">2011-08-21T12:59:29Z</dcterms:modified>
</cp:coreProperties>
</file>