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ghosn/Documents/Litt_Lab/projects/Pioneer/AED-taper-networks/aed_dose_modeling/DATA/"/>
    </mc:Choice>
  </mc:AlternateContent>
  <xr:revisionPtr revIDLastSave="0" documentId="13_ncr:1_{6CAFBFB0-F0C7-154E-9164-C6E4008BC0A1}" xr6:coauthVersionLast="47" xr6:coauthVersionMax="47" xr10:uidLastSave="{00000000-0000-0000-0000-000000000000}"/>
  <bookViews>
    <workbookView xWindow="11260" yWindow="500" windowWidth="22880" windowHeight="20100" activeTab="1" xr2:uid="{0398A56F-D101-B74F-AD4D-E4BB27792D99}"/>
  </bookViews>
  <sheets>
    <sheet name="for_matlab" sheetId="3" r:id="rId1"/>
    <sheet name="refRanges" sheetId="8" r:id="rId2"/>
    <sheet name="Sheet5" sheetId="5" r:id="rId3"/>
    <sheet name="Sheet1" sheetId="6" r:id="rId4"/>
    <sheet name="Sheet2" sheetId="7" r:id="rId5"/>
    <sheet name="all_params" sheetId="1" r:id="rId6"/>
    <sheet name="halfLife_table" sheetId="4" r:id="rId7"/>
    <sheet name="interaction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3" l="1"/>
  <c r="K19" i="3"/>
  <c r="K18" i="3"/>
  <c r="K17" i="3"/>
  <c r="K16" i="3"/>
  <c r="K15" i="3"/>
  <c r="C3" i="6"/>
  <c r="C4" i="6"/>
  <c r="C5" i="6"/>
  <c r="C6" i="6"/>
  <c r="C7" i="6"/>
  <c r="C8" i="6"/>
  <c r="C9" i="6"/>
  <c r="C10" i="6"/>
  <c r="C11" i="6"/>
  <c r="C12" i="6"/>
  <c r="C13" i="6"/>
  <c r="C14" i="6"/>
  <c r="C2" i="6"/>
  <c r="K6" i="3"/>
  <c r="K2" i="3"/>
  <c r="K9" i="3"/>
  <c r="K10" i="3"/>
  <c r="K11" i="3"/>
  <c r="K12" i="3"/>
  <c r="K13" i="3"/>
  <c r="K14" i="3"/>
  <c r="K3" i="3"/>
  <c r="K4" i="3"/>
  <c r="K5" i="3"/>
  <c r="K7" i="3"/>
  <c r="K8" i="3"/>
</calcChain>
</file>

<file path=xl/sharedStrings.xml><?xml version="1.0" encoding="utf-8"?>
<sst xmlns="http://schemas.openxmlformats.org/spreadsheetml/2006/main" count="322" uniqueCount="210">
  <si>
    <t xml:space="preserve">medication </t>
  </si>
  <si>
    <t>t_1/2</t>
  </si>
  <si>
    <t>t_max_c</t>
  </si>
  <si>
    <t>legend</t>
  </si>
  <si>
    <t xml:space="preserve">variable </t>
  </si>
  <si>
    <t>half life</t>
  </si>
  <si>
    <t>time to maximum concentration</t>
  </si>
  <si>
    <t xml:space="preserve">percent bound to serum proteins </t>
  </si>
  <si>
    <t>p_binding</t>
  </si>
  <si>
    <t>'Carbamazepine'</t>
  </si>
  <si>
    <t>'Clobazam as Onfi'</t>
  </si>
  <si>
    <t>'Clonazepam'</t>
  </si>
  <si>
    <t>'Lacosamide as Vimpat'</t>
  </si>
  <si>
    <t>'Lamotrigine as Lamictal'</t>
  </si>
  <si>
    <t>'Levetiracetam as Keppra'</t>
  </si>
  <si>
    <t>'Lorazepam as Ativan'</t>
  </si>
  <si>
    <t>'Oxcarbazepine tablet'</t>
  </si>
  <si>
    <t>'Pregabalin'</t>
  </si>
  <si>
    <t>'Topiramate'</t>
  </si>
  <si>
    <t>'Zonisamide'</t>
  </si>
  <si>
    <t xml:space="preserve">notes </t>
  </si>
  <si>
    <t>PK</t>
  </si>
  <si>
    <t>linear</t>
  </si>
  <si>
    <t>pharmacokinetics</t>
  </si>
  <si>
    <t>15-30</t>
  </si>
  <si>
    <t>t_1/2_hrs</t>
  </si>
  <si>
    <t>monotherapy</t>
  </si>
  <si>
    <t>interactions</t>
  </si>
  <si>
    <t>valproic acid: inrrease t1/2 to 50hrs, cbz: decrease t1/2 to 15hrs. Oxcbz: reduce concentrations by 89%,topiramate: 45% reduction. BC: reduce by 50%</t>
  </si>
  <si>
    <t>therapuetic levels</t>
  </si>
  <si>
    <t>10–60 µmol/L (2.5–15 µg/mL)</t>
  </si>
  <si>
    <t>citation</t>
  </si>
  <si>
    <t>t_max_c_hrs</t>
  </si>
  <si>
    <t>1.0-3.0</t>
  </si>
  <si>
    <t>lapadre 2018, Johannessen 2021</t>
  </si>
  <si>
    <t>oral_bioavailability_percent</t>
  </si>
  <si>
    <t>lapadre 2018, Johannessen 2022</t>
  </si>
  <si>
    <t>enzyme-inducing AEDs may moderately lower levetiracetam serum concentrations</t>
  </si>
  <si>
    <t>6.0-8.0</t>
  </si>
  <si>
    <t xml:space="preserve">35–120 µmol/L range (8–26 µg/mL) </t>
  </si>
  <si>
    <t>carbamazepine, reduces oxa by 20–40%</t>
  </si>
  <si>
    <t>50–140 µmol/L (12–35 µg/mL)</t>
  </si>
  <si>
    <t>N/A - bc of metabolites</t>
  </si>
  <si>
    <t>none</t>
  </si>
  <si>
    <t>18–52 µmol/L (2.8–8.2 µg/mL)</t>
  </si>
  <si>
    <t>81-95</t>
  </si>
  <si>
    <t>9-17.0</t>
  </si>
  <si>
    <t>19-23</t>
  </si>
  <si>
    <t>Enzyme-inducing AEDs can reduce the serum concentrations of topiramate by approximately 50%</t>
  </si>
  <si>
    <t>15–60 µmol/L (5–20 µg/mL)</t>
  </si>
  <si>
    <t>40-60</t>
  </si>
  <si>
    <t>50-70</t>
  </si>
  <si>
    <t>The t1/2 is reduced to 25–35 hours in patients comedicated with enzyme-inducing AEDs</t>
  </si>
  <si>
    <t>lapadre 2018, Johannessen 2025</t>
  </si>
  <si>
    <t xml:space="preserve">45–180 µmol/L (10–38 µg/mL) </t>
  </si>
  <si>
    <t>4-12.0</t>
  </si>
  <si>
    <t>75-80</t>
  </si>
  <si>
    <t>75-85</t>
  </si>
  <si>
    <t>(4–12 µg/mL)</t>
  </si>
  <si>
    <t>0.5-4</t>
  </si>
  <si>
    <t>5.0-10.0 µg/mL</t>
  </si>
  <si>
    <t>lapadre 2018, Johannessen 2023, brockbrader 2010</t>
  </si>
  <si>
    <t>F</t>
  </si>
  <si>
    <t>bioavailability_percent</t>
  </si>
  <si>
    <t>t_1/2_A</t>
  </si>
  <si>
    <t>16.9 ng/ml (mac_C, highest therapuetic effect)</t>
  </si>
  <si>
    <t>greenblatt, 1976, ghiasi 2021</t>
  </si>
  <si>
    <t>drugbank- check refs specifically later</t>
  </si>
  <si>
    <t>30-40</t>
  </si>
  <si>
    <t>food also inreased Tmax by 1.5hrs and decreases cmax by 20%. Half life increasedin the elderly</t>
  </si>
  <si>
    <t>6.0-8.1</t>
  </si>
  <si>
    <t>tablets are extended or delayed release</t>
  </si>
  <si>
    <t>4,8</t>
  </si>
  <si>
    <t>13-19</t>
  </si>
  <si>
    <t>Lamotrigine as Lamictal</t>
  </si>
  <si>
    <t>Oxcarbazepine tablet</t>
  </si>
  <si>
    <t>Pregabalin</t>
  </si>
  <si>
    <t>Zonisamide</t>
  </si>
  <si>
    <t>Levetiracetam SR 24hr</t>
  </si>
  <si>
    <t>Lorazepam as Ativan</t>
  </si>
  <si>
    <t>Clobazam as Onfi</t>
  </si>
  <si>
    <t>Clonazepam</t>
  </si>
  <si>
    <t>Eslicarbazepine as Aptiom</t>
  </si>
  <si>
    <t>Lacosamide as Vimpat</t>
  </si>
  <si>
    <t>t_half_e</t>
  </si>
  <si>
    <t>Carbamazepine split tablet</t>
  </si>
  <si>
    <t>topiramate</t>
  </si>
  <si>
    <t>c_max</t>
  </si>
  <si>
    <t>dose_max_mg</t>
  </si>
  <si>
    <t>1.9 ± 0.3 mcg/mL</t>
  </si>
  <si>
    <t>12.0-28</t>
  </si>
  <si>
    <t>lapadre 2018,drugbank</t>
  </si>
  <si>
    <t>Vd</t>
  </si>
  <si>
    <t>.9-1.3 L/KG</t>
  </si>
  <si>
    <t>.7-1.4 L/KG</t>
  </si>
  <si>
    <t>34 umol/L</t>
  </si>
  <si>
    <t>lapadre 2018, Johannessen 2022, drug bank</t>
  </si>
  <si>
    <t>49L</t>
  </si>
  <si>
    <t>.5L/KG</t>
  </si>
  <si>
    <t>dose proportional</t>
  </si>
  <si>
    <t>1.8-4.3</t>
  </si>
  <si>
    <t>0.6-0.8 L/kg</t>
  </si>
  <si>
    <t>1.73-28.7 ug/mL</t>
  </si>
  <si>
    <t>lapadre 2018, Johannessen 2024,drugbank</t>
  </si>
  <si>
    <t>1.45 L/kg</t>
  </si>
  <si>
    <t>2.8-3.9</t>
  </si>
  <si>
    <t>Levetiracetam SR 24hr'</t>
  </si>
  <si>
    <t>31 μg/mL</t>
  </si>
  <si>
    <t>0.5-0.7L/KG</t>
  </si>
  <si>
    <t>ativan given intravenously, no need for absorption</t>
  </si>
  <si>
    <t>100 L</t>
  </si>
  <si>
    <t>0.5-3</t>
  </si>
  <si>
    <t>0.1-0.4 L/KG</t>
  </si>
  <si>
    <t>drugbank- check refs specifically later, zaccara 1988</t>
  </si>
  <si>
    <t>Eslicarbazepine as Aptiom'</t>
  </si>
  <si>
    <t>23.0μg/mL</t>
  </si>
  <si>
    <t>13hr t1/2 for lower doses</t>
  </si>
  <si>
    <t>bialer 2012,perucca 2011</t>
  </si>
  <si>
    <t>.9L/KG</t>
  </si>
  <si>
    <t>0.6 L/kg</t>
  </si>
  <si>
    <t>lapadre 2018, ARUp labs, drug Bank</t>
  </si>
  <si>
    <t>\</t>
  </si>
  <si>
    <t>dose_max</t>
  </si>
  <si>
    <t>Levetiracetam (Keppra)</t>
  </si>
  <si>
    <t>Lorazepam (Ativan)</t>
  </si>
  <si>
    <t>Clobazam (Onfi)</t>
  </si>
  <si>
    <t>Divalproex tablet'</t>
  </si>
  <si>
    <t>Valproic acid (Divalproex)</t>
  </si>
  <si>
    <t>Eslicarbazepine (Aptiom)</t>
  </si>
  <si>
    <t>Lacosamide (Vimpat)</t>
  </si>
  <si>
    <t>Oxcarbazepine</t>
  </si>
  <si>
    <t>Lamotrigine (Lamictal)</t>
  </si>
  <si>
    <t>Carbamazepine</t>
  </si>
  <si>
    <t>AED</t>
  </si>
  <si>
    <t>Elimination Half life (hrs)</t>
  </si>
  <si>
    <t>1.0-13.0</t>
  </si>
  <si>
    <t>vd</t>
  </si>
  <si>
    <t>1.7 ± 0.3 mcg/mL</t>
  </si>
  <si>
    <t>100L</t>
  </si>
  <si>
    <t>t_max</t>
  </si>
  <si>
    <t>ka</t>
  </si>
  <si>
    <t>4,12</t>
  </si>
  <si>
    <t>15,30</t>
  </si>
  <si>
    <t>19,23</t>
  </si>
  <si>
    <t>50,70</t>
  </si>
  <si>
    <t>6,8</t>
  </si>
  <si>
    <t>30,40</t>
  </si>
  <si>
    <t>13,19</t>
  </si>
  <si>
    <t>12,20</t>
  </si>
  <si>
    <t>13,20</t>
  </si>
  <si>
    <t>valproic acid as Divalproex</t>
  </si>
  <si>
    <t>vd_l/Kg</t>
  </si>
  <si>
    <t>brivaracetam</t>
  </si>
  <si>
    <t>clorazepate</t>
  </si>
  <si>
    <t>felbamate</t>
  </si>
  <si>
    <t>gabapentin</t>
  </si>
  <si>
    <t>4 μg/ml</t>
  </si>
  <si>
    <t>Brivaracetam</t>
  </si>
  <si>
    <t>7,8</t>
  </si>
  <si>
    <t>https://dmd.aspetjournals.org/content/36/1/36</t>
  </si>
  <si>
    <t>https://onlinelibrary.wiley.com/doi/10.1111/j.1600-0404.2008.01004.x</t>
  </si>
  <si>
    <t>20,23</t>
  </si>
  <si>
    <t>5,7</t>
  </si>
  <si>
    <t>7.0-8.8</t>
  </si>
  <si>
    <t>20-160</t>
  </si>
  <si>
    <t>20.0-23</t>
  </si>
  <si>
    <t>50.-7</t>
  </si>
  <si>
    <t>Clonazepam (Klonopin)</t>
  </si>
  <si>
    <t>Topiramate (Topamax)</t>
  </si>
  <si>
    <t>1,6</t>
  </si>
  <si>
    <t>phenytoin</t>
  </si>
  <si>
    <t>55</t>
  </si>
  <si>
    <t>rufinamide</t>
  </si>
  <si>
    <t>6,10</t>
  </si>
  <si>
    <t>https://www.ncbi.nlm.nih.gov/pmc/articles/PMC2812713/</t>
  </si>
  <si>
    <t xml:space="preserve">phenytoin </t>
  </si>
  <si>
    <t>drugbank,wagner 1994</t>
  </si>
  <si>
    <t>drug bank</t>
  </si>
  <si>
    <t>min_dose_single_mg</t>
  </si>
  <si>
    <t>n</t>
  </si>
  <si>
    <t>Medication</t>
  </si>
  <si>
    <t>carbamazepine</t>
  </si>
  <si>
    <t>clobazam</t>
  </si>
  <si>
    <t>clonazepam</t>
  </si>
  <si>
    <t>eslicarbazepine</t>
  </si>
  <si>
    <t>lacosamide</t>
  </si>
  <si>
    <t>lamotrigine</t>
  </si>
  <si>
    <t>levetiracetam</t>
  </si>
  <si>
    <t>lorazepam</t>
  </si>
  <si>
    <t>oxcarbazepine</t>
  </si>
  <si>
    <t>pregabalin</t>
  </si>
  <si>
    <t>valproic acid</t>
  </si>
  <si>
    <t>zonisamide</t>
  </si>
  <si>
    <t>min_dose_freq</t>
  </si>
  <si>
    <t>Drug</t>
  </si>
  <si>
    <t>Levetiracetam</t>
  </si>
  <si>
    <t>mg/L</t>
  </si>
  <si>
    <t>ug/mL</t>
  </si>
  <si>
    <t>Clobazam</t>
  </si>
  <si>
    <t>ng/mL</t>
  </si>
  <si>
    <t>N-Desmethylclobazam</t>
  </si>
  <si>
    <t>Topiramate</t>
  </si>
  <si>
    <t>Lacosamide</t>
  </si>
  <si>
    <t>Felbamate</t>
  </si>
  <si>
    <t>Lamotrigine</t>
  </si>
  <si>
    <t>Phenytoin</t>
  </si>
  <si>
    <t>ref_range_max</t>
  </si>
  <si>
    <t>units</t>
  </si>
  <si>
    <t>ref_range_min</t>
  </si>
  <si>
    <t>Valproic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</si>
</sst>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" fontId="0" fillId="0" borderId="0" xfId="0" applyNumberFormat="1"/>
    <xf numFmtId="16" fontId="0" fillId="0" borderId="0" xfId="0" applyNumberFormat="1" applyFill="1"/>
    <xf numFmtId="0" fontId="0" fillId="0" borderId="0" xfId="0" applyFill="1"/>
    <xf numFmtId="0" fontId="0" fillId="0" borderId="0" xfId="0" applyFont="1"/>
    <xf numFmtId="0" fontId="2" fillId="0" borderId="0" xfId="0" applyFont="1"/>
    <xf numFmtId="0" fontId="0" fillId="0" borderId="0" xfId="0" applyNumberFormat="1" applyFont="1"/>
    <xf numFmtId="0" fontId="3" fillId="0" borderId="0" xfId="0" applyFont="1"/>
    <xf numFmtId="9" fontId="0" fillId="0" borderId="0" xfId="0" applyNumberFormat="1"/>
    <xf numFmtId="0" fontId="0" fillId="0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0" fillId="3" borderId="0" xfId="0" applyFont="1" applyFill="1"/>
    <xf numFmtId="0" fontId="0" fillId="3" borderId="0" xfId="0" applyNumberFormat="1" applyFont="1" applyFill="1"/>
    <xf numFmtId="0" fontId="0" fillId="3" borderId="0" xfId="0" applyFill="1"/>
    <xf numFmtId="0" fontId="5" fillId="0" borderId="0" xfId="1" applyAlignment="1">
      <alignment wrapText="1"/>
    </xf>
    <xf numFmtId="3" fontId="0" fillId="0" borderId="0" xfId="0" applyNumberFormat="1"/>
    <xf numFmtId="0" fontId="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Fill="1"/>
    <xf numFmtId="49" fontId="0" fillId="3" borderId="0" xfId="0" applyNumberFormat="1" applyFont="1" applyFill="1"/>
    <xf numFmtId="49" fontId="0" fillId="0" borderId="0" xfId="0" applyNumberFormat="1"/>
    <xf numFmtId="0" fontId="5" fillId="0" borderId="0" xfId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723900</xdr:colOff>
      <xdr:row>0</xdr:row>
      <xdr:rowOff>0</xdr:rowOff>
    </xdr:from>
    <xdr:to>
      <xdr:col>16</xdr:col>
      <xdr:colOff>12700</xdr:colOff>
      <xdr:row>35</xdr:row>
      <xdr:rowOff>163012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6BEF7-1144-D244-8F35-D55FD1159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0"/>
          <a:ext cx="10020300" cy="7275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812713/" TargetMode="External"/><Relationship Id="rId1" Type="http://schemas.openxmlformats.org/officeDocument/2006/relationships/hyperlink" Target="https://dmd.aspetjournals.org/content/36/1/3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B52-A074-7B43-B4AD-7874EF7178AB}">
  <dimension ref="A1:L20"/>
  <sheetViews>
    <sheetView topLeftCell="I1" zoomScale="118" zoomScaleNormal="130" workbookViewId="0">
      <selection activeCell="M7" sqref="M7"/>
    </sheetView>
  </sheetViews>
  <sheetFormatPr baseColWidth="10" defaultRowHeight="16" x14ac:dyDescent="0.2"/>
  <cols>
    <col min="1" max="1" width="24.5" bestFit="1" customWidth="1"/>
    <col min="2" max="4" width="24.5" customWidth="1"/>
    <col min="5" max="8" width="21.33203125" customWidth="1"/>
    <col min="9" max="9" width="27.33203125" customWidth="1"/>
    <col min="10" max="10" width="19.6640625" customWidth="1"/>
    <col min="11" max="11" width="22" customWidth="1"/>
  </cols>
  <sheetData>
    <row r="1" spans="1:12" s="20" customFormat="1" x14ac:dyDescent="0.2">
      <c r="A1" s="20" t="s">
        <v>0</v>
      </c>
      <c r="B1" s="20" t="s">
        <v>178</v>
      </c>
      <c r="C1" s="20" t="s">
        <v>193</v>
      </c>
      <c r="D1" s="20" t="s">
        <v>140</v>
      </c>
      <c r="E1" s="20" t="s">
        <v>84</v>
      </c>
      <c r="F1" s="20" t="s">
        <v>136</v>
      </c>
      <c r="G1" s="20" t="s">
        <v>122</v>
      </c>
      <c r="H1" s="20" t="s">
        <v>87</v>
      </c>
      <c r="I1" s="20" t="s">
        <v>139</v>
      </c>
      <c r="J1" s="20" t="s">
        <v>63</v>
      </c>
      <c r="K1" s="20" t="s">
        <v>62</v>
      </c>
      <c r="L1" s="21"/>
    </row>
    <row r="2" spans="1:12" x14ac:dyDescent="0.2">
      <c r="A2" s="6" t="s">
        <v>85</v>
      </c>
      <c r="B2">
        <v>200</v>
      </c>
      <c r="C2">
        <v>2</v>
      </c>
      <c r="D2" s="6">
        <v>8.0108665784075994E-2</v>
      </c>
      <c r="E2" s="29" t="s">
        <v>141</v>
      </c>
      <c r="F2">
        <v>1</v>
      </c>
      <c r="G2" s="6">
        <v>200</v>
      </c>
      <c r="H2" s="6">
        <v>1.9</v>
      </c>
      <c r="I2" s="6">
        <v>12</v>
      </c>
      <c r="J2" s="6">
        <v>80</v>
      </c>
      <c r="K2" s="8">
        <f>J2/100</f>
        <v>0.8</v>
      </c>
    </row>
    <row r="3" spans="1:12" x14ac:dyDescent="0.2">
      <c r="A3" s="6" t="s">
        <v>74</v>
      </c>
      <c r="B3">
        <v>225</v>
      </c>
      <c r="C3">
        <v>1</v>
      </c>
      <c r="D3" s="6">
        <v>3.3881784538817001</v>
      </c>
      <c r="E3" s="30" t="s">
        <v>142</v>
      </c>
      <c r="F3" s="11">
        <v>1.1000000000000001</v>
      </c>
      <c r="G3" s="11">
        <v>100</v>
      </c>
      <c r="H3" s="11">
        <v>1.7</v>
      </c>
      <c r="I3" s="8">
        <v>1.4</v>
      </c>
      <c r="J3" s="6">
        <v>98</v>
      </c>
      <c r="K3" s="8">
        <f t="shared" ref="K3:K15" si="0">J3/100</f>
        <v>0.98</v>
      </c>
    </row>
    <row r="4" spans="1:12" x14ac:dyDescent="0.2">
      <c r="A4" s="6" t="s">
        <v>75</v>
      </c>
      <c r="B4">
        <v>300</v>
      </c>
      <c r="C4">
        <v>2</v>
      </c>
      <c r="D4" s="6">
        <v>0.471480319675884</v>
      </c>
      <c r="E4" s="29">
        <v>8.5</v>
      </c>
      <c r="F4" s="6">
        <v>0.7</v>
      </c>
      <c r="G4" s="6">
        <v>600</v>
      </c>
      <c r="H4" s="6">
        <v>2.5</v>
      </c>
      <c r="I4" s="8">
        <v>4.5</v>
      </c>
      <c r="J4" s="6">
        <v>90</v>
      </c>
      <c r="K4" s="8">
        <f t="shared" si="0"/>
        <v>0.9</v>
      </c>
    </row>
    <row r="5" spans="1:12" s="24" customFormat="1" x14ac:dyDescent="0.2">
      <c r="A5" s="22" t="s">
        <v>76</v>
      </c>
      <c r="B5">
        <v>75</v>
      </c>
      <c r="C5">
        <v>2</v>
      </c>
      <c r="D5" s="22">
        <v>3.5972577293013801</v>
      </c>
      <c r="E5" s="31">
        <v>6.3</v>
      </c>
      <c r="F5">
        <v>0.5</v>
      </c>
      <c r="G5" s="22"/>
      <c r="H5" s="22"/>
      <c r="I5" s="23">
        <v>1</v>
      </c>
      <c r="J5" s="22">
        <v>90</v>
      </c>
      <c r="K5" s="23">
        <f t="shared" si="0"/>
        <v>0.9</v>
      </c>
    </row>
    <row r="6" spans="1:12" x14ac:dyDescent="0.2">
      <c r="A6" s="6" t="s">
        <v>86</v>
      </c>
      <c r="B6">
        <v>25</v>
      </c>
      <c r="C6">
        <v>2</v>
      </c>
      <c r="D6" s="6">
        <v>1.2423550711031099</v>
      </c>
      <c r="E6" s="29" t="s">
        <v>143</v>
      </c>
      <c r="F6">
        <v>0.7</v>
      </c>
      <c r="G6" s="6">
        <v>400</v>
      </c>
      <c r="H6" s="6">
        <v>14</v>
      </c>
      <c r="I6" s="8">
        <v>3</v>
      </c>
      <c r="J6" s="6">
        <v>85</v>
      </c>
      <c r="K6" s="8">
        <f t="shared" ref="K6" si="1">J6/100</f>
        <v>0.85</v>
      </c>
    </row>
    <row r="7" spans="1:12" x14ac:dyDescent="0.2">
      <c r="A7" s="6" t="s">
        <v>77</v>
      </c>
      <c r="B7">
        <v>100</v>
      </c>
      <c r="C7">
        <v>1</v>
      </c>
      <c r="D7" s="6">
        <v>2.7472883863592199</v>
      </c>
      <c r="E7" s="29" t="s">
        <v>144</v>
      </c>
      <c r="F7">
        <v>1.45</v>
      </c>
      <c r="G7" s="6"/>
      <c r="H7" s="6"/>
      <c r="I7" s="6">
        <v>2</v>
      </c>
      <c r="J7" s="6">
        <v>100</v>
      </c>
      <c r="K7" s="8">
        <f t="shared" si="0"/>
        <v>1</v>
      </c>
    </row>
    <row r="8" spans="1:12" x14ac:dyDescent="0.2">
      <c r="A8" s="6" t="s">
        <v>78</v>
      </c>
      <c r="B8">
        <v>500</v>
      </c>
      <c r="C8">
        <v>2</v>
      </c>
      <c r="D8" s="6">
        <v>3.7270652133093298</v>
      </c>
      <c r="E8" s="29" t="s">
        <v>145</v>
      </c>
      <c r="F8">
        <v>0.6</v>
      </c>
      <c r="G8" s="6"/>
      <c r="H8" s="6"/>
      <c r="I8" s="6">
        <v>1</v>
      </c>
      <c r="J8" s="6">
        <v>100</v>
      </c>
      <c r="K8" s="8">
        <f t="shared" si="0"/>
        <v>1</v>
      </c>
    </row>
    <row r="9" spans="1:12" s="6" customFormat="1" x14ac:dyDescent="0.2">
      <c r="A9" s="6" t="s">
        <v>79</v>
      </c>
      <c r="B9">
        <v>1</v>
      </c>
      <c r="C9">
        <v>1</v>
      </c>
      <c r="D9" s="6">
        <v>1.7685528595934401</v>
      </c>
      <c r="E9" s="29">
        <v>12</v>
      </c>
      <c r="F9">
        <v>1.3</v>
      </c>
      <c r="I9" s="6">
        <v>2</v>
      </c>
      <c r="J9" s="6">
        <v>90</v>
      </c>
      <c r="K9" s="8">
        <f t="shared" si="0"/>
        <v>0.9</v>
      </c>
    </row>
    <row r="10" spans="1:12" s="6" customFormat="1" x14ac:dyDescent="0.2">
      <c r="A10" s="6" t="s">
        <v>80</v>
      </c>
      <c r="B10">
        <v>5</v>
      </c>
      <c r="C10">
        <v>1</v>
      </c>
      <c r="D10" s="6">
        <v>2.3690243664072601</v>
      </c>
      <c r="E10" s="29">
        <v>32</v>
      </c>
      <c r="F10">
        <v>1.42</v>
      </c>
      <c r="I10" s="6">
        <v>2</v>
      </c>
      <c r="J10" s="6">
        <v>87</v>
      </c>
      <c r="K10" s="8">
        <f t="shared" si="0"/>
        <v>0.87</v>
      </c>
    </row>
    <row r="11" spans="1:12" s="6" customFormat="1" x14ac:dyDescent="0.2">
      <c r="A11" s="6" t="s">
        <v>81</v>
      </c>
      <c r="B11">
        <v>0.25</v>
      </c>
      <c r="C11">
        <v>2</v>
      </c>
      <c r="D11" s="6">
        <v>5.6783207301508698</v>
      </c>
      <c r="E11" s="29" t="s">
        <v>146</v>
      </c>
      <c r="F11">
        <v>3</v>
      </c>
      <c r="I11" s="6">
        <v>1</v>
      </c>
      <c r="J11" s="6">
        <v>90</v>
      </c>
      <c r="K11" s="8">
        <f t="shared" si="0"/>
        <v>0.9</v>
      </c>
    </row>
    <row r="12" spans="1:12" s="7" customFormat="1" x14ac:dyDescent="0.2">
      <c r="A12" s="6" t="s">
        <v>150</v>
      </c>
      <c r="B12" s="7">
        <v>250</v>
      </c>
      <c r="C12" s="7">
        <v>2</v>
      </c>
      <c r="D12" s="6">
        <v>0.75923667967299502</v>
      </c>
      <c r="E12" s="29" t="s">
        <v>147</v>
      </c>
      <c r="F12">
        <v>0.2</v>
      </c>
      <c r="G12" s="6"/>
      <c r="H12" s="6"/>
      <c r="I12" s="6">
        <v>4</v>
      </c>
      <c r="J12" s="6">
        <v>90</v>
      </c>
      <c r="K12" s="8">
        <f t="shared" si="0"/>
        <v>0.9</v>
      </c>
    </row>
    <row r="13" spans="1:12" s="7" customFormat="1" x14ac:dyDescent="0.2">
      <c r="A13" s="6" t="s">
        <v>82</v>
      </c>
      <c r="B13">
        <v>400</v>
      </c>
      <c r="C13">
        <v>1</v>
      </c>
      <c r="D13" s="6">
        <v>1.13060718710257</v>
      </c>
      <c r="E13" s="29" t="s">
        <v>148</v>
      </c>
      <c r="F13">
        <v>0.87</v>
      </c>
      <c r="G13" s="8"/>
      <c r="H13" s="8"/>
      <c r="I13" s="6">
        <v>3</v>
      </c>
      <c r="J13" s="6">
        <v>90</v>
      </c>
      <c r="K13" s="8">
        <f t="shared" si="0"/>
        <v>0.9</v>
      </c>
    </row>
    <row r="14" spans="1:12" x14ac:dyDescent="0.2">
      <c r="A14" s="6" t="s">
        <v>83</v>
      </c>
      <c r="B14">
        <v>50</v>
      </c>
      <c r="C14">
        <v>2</v>
      </c>
      <c r="D14" s="6">
        <v>4.7753493564284302</v>
      </c>
      <c r="E14" s="29" t="s">
        <v>149</v>
      </c>
      <c r="F14">
        <v>0.6</v>
      </c>
      <c r="G14" s="6"/>
      <c r="H14" s="6"/>
      <c r="I14" s="6">
        <v>1</v>
      </c>
      <c r="J14" s="6">
        <v>100</v>
      </c>
      <c r="K14" s="8">
        <f t="shared" si="0"/>
        <v>1</v>
      </c>
    </row>
    <row r="15" spans="1:12" x14ac:dyDescent="0.2">
      <c r="A15" t="s">
        <v>152</v>
      </c>
      <c r="B15">
        <v>50</v>
      </c>
      <c r="C15">
        <v>2</v>
      </c>
      <c r="D15">
        <v>2.2081265436206001</v>
      </c>
      <c r="E15" s="29" t="s">
        <v>158</v>
      </c>
      <c r="F15">
        <v>0.5</v>
      </c>
      <c r="G15">
        <v>150</v>
      </c>
      <c r="H15">
        <v>4</v>
      </c>
      <c r="I15" s="6">
        <v>1.5</v>
      </c>
      <c r="J15" s="6">
        <v>100</v>
      </c>
      <c r="K15" s="8">
        <f t="shared" si="0"/>
        <v>1</v>
      </c>
    </row>
    <row r="16" spans="1:12" x14ac:dyDescent="0.2">
      <c r="A16" t="s">
        <v>153</v>
      </c>
      <c r="B16">
        <v>7.5</v>
      </c>
      <c r="C16">
        <v>3</v>
      </c>
      <c r="D16">
        <v>6.2131104261505596</v>
      </c>
      <c r="E16" s="32" t="s">
        <v>171</v>
      </c>
      <c r="F16">
        <v>1.5</v>
      </c>
      <c r="I16" s="6">
        <v>1</v>
      </c>
      <c r="J16" s="6">
        <v>100</v>
      </c>
      <c r="K16" s="8">
        <f t="shared" ref="K16:K20" si="2">J16/100</f>
        <v>1</v>
      </c>
    </row>
    <row r="17" spans="1:11" x14ac:dyDescent="0.2">
      <c r="A17" t="s">
        <v>154</v>
      </c>
      <c r="B17">
        <v>400</v>
      </c>
      <c r="C17">
        <v>3</v>
      </c>
      <c r="D17">
        <v>2.1268412898771998</v>
      </c>
      <c r="E17" s="29" t="s">
        <v>161</v>
      </c>
      <c r="F17">
        <v>0.8</v>
      </c>
      <c r="I17" s="6">
        <v>2</v>
      </c>
      <c r="J17" s="6">
        <v>90</v>
      </c>
      <c r="K17" s="8">
        <f t="shared" si="2"/>
        <v>0.9</v>
      </c>
    </row>
    <row r="18" spans="1:11" x14ac:dyDescent="0.2">
      <c r="A18" t="s">
        <v>155</v>
      </c>
      <c r="B18">
        <v>300</v>
      </c>
      <c r="C18">
        <v>3</v>
      </c>
      <c r="D18">
        <v>1.6957628000598099</v>
      </c>
      <c r="E18" s="29" t="s">
        <v>162</v>
      </c>
      <c r="F18">
        <v>0.8</v>
      </c>
      <c r="G18">
        <v>100</v>
      </c>
      <c r="I18">
        <v>1.7</v>
      </c>
      <c r="J18" s="6">
        <v>60</v>
      </c>
      <c r="K18" s="8">
        <f t="shared" si="2"/>
        <v>0.6</v>
      </c>
    </row>
    <row r="19" spans="1:11" x14ac:dyDescent="0.2">
      <c r="A19" t="s">
        <v>172</v>
      </c>
      <c r="B19">
        <v>200</v>
      </c>
      <c r="C19">
        <v>2</v>
      </c>
      <c r="D19">
        <v>0.38485825241641702</v>
      </c>
      <c r="E19" s="29" t="s">
        <v>173</v>
      </c>
      <c r="F19">
        <v>0.7</v>
      </c>
      <c r="I19">
        <v>5</v>
      </c>
      <c r="J19" s="6">
        <v>85</v>
      </c>
      <c r="K19" s="8">
        <f t="shared" si="2"/>
        <v>0.85</v>
      </c>
    </row>
    <row r="20" spans="1:11" x14ac:dyDescent="0.2">
      <c r="A20" t="s">
        <v>170</v>
      </c>
      <c r="B20">
        <v>100</v>
      </c>
      <c r="C20">
        <v>3</v>
      </c>
      <c r="D20">
        <v>2.1408967743375098</v>
      </c>
      <c r="E20" s="32">
        <v>22</v>
      </c>
      <c r="F20">
        <v>0.7</v>
      </c>
      <c r="I20">
        <v>2</v>
      </c>
      <c r="J20" s="6">
        <v>100</v>
      </c>
      <c r="K20" s="8">
        <f t="shared" si="2"/>
        <v>1</v>
      </c>
    </row>
  </sheetData>
  <pageMargins left="0.7" right="0.7" top="0.75" bottom="0.75" header="0.3" footer="0.3"/>
  <ignoredErrors>
    <ignoredError sqref="E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CC7A-89AB-114F-8E7E-D038D47793CF}">
  <dimension ref="A1:D15"/>
  <sheetViews>
    <sheetView tabSelected="1" workbookViewId="0">
      <selection activeCell="E16" sqref="E16"/>
    </sheetView>
  </sheetViews>
  <sheetFormatPr baseColWidth="10" defaultRowHeight="16" x14ac:dyDescent="0.2"/>
  <cols>
    <col min="2" max="2" width="12" bestFit="1" customWidth="1"/>
  </cols>
  <sheetData>
    <row r="1" spans="1:4" x14ac:dyDescent="0.2">
      <c r="A1" s="34" t="s">
        <v>194</v>
      </c>
      <c r="B1" s="34" t="s">
        <v>208</v>
      </c>
      <c r="C1" s="34" t="s">
        <v>206</v>
      </c>
      <c r="D1" s="34" t="s">
        <v>207</v>
      </c>
    </row>
    <row r="2" spans="1:4" x14ac:dyDescent="0.2">
      <c r="A2" s="34" t="s">
        <v>195</v>
      </c>
      <c r="B2" s="34">
        <v>12</v>
      </c>
      <c r="C2" s="34">
        <v>46</v>
      </c>
      <c r="D2" s="34" t="s">
        <v>196</v>
      </c>
    </row>
    <row r="3" spans="1:4" x14ac:dyDescent="0.2">
      <c r="A3" s="34" t="s">
        <v>132</v>
      </c>
      <c r="B3" s="34">
        <v>4</v>
      </c>
      <c r="C3" s="34">
        <v>10</v>
      </c>
      <c r="D3" s="34" t="s">
        <v>196</v>
      </c>
    </row>
    <row r="4" spans="1:4" x14ac:dyDescent="0.2">
      <c r="A4" s="34" t="s">
        <v>130</v>
      </c>
      <c r="B4" s="34">
        <v>3</v>
      </c>
      <c r="C4" s="34">
        <v>35</v>
      </c>
      <c r="D4" s="34" t="s">
        <v>197</v>
      </c>
    </row>
    <row r="5" spans="1:4" x14ac:dyDescent="0.2">
      <c r="A5" s="34" t="s">
        <v>198</v>
      </c>
      <c r="B5" s="34">
        <v>30</v>
      </c>
      <c r="C5" s="34">
        <v>300</v>
      </c>
      <c r="D5" s="34" t="s">
        <v>199</v>
      </c>
    </row>
    <row r="6" spans="1:4" x14ac:dyDescent="0.2">
      <c r="A6" s="34" t="s">
        <v>200</v>
      </c>
      <c r="B6" s="34">
        <v>300</v>
      </c>
      <c r="C6" s="34">
        <v>3000</v>
      </c>
      <c r="D6" s="34" t="s">
        <v>199</v>
      </c>
    </row>
    <row r="7" spans="1:4" x14ac:dyDescent="0.2">
      <c r="A7" s="34" t="s">
        <v>201</v>
      </c>
      <c r="B7" s="34">
        <v>5</v>
      </c>
      <c r="C7" s="34">
        <v>20</v>
      </c>
      <c r="D7" s="34" t="s">
        <v>196</v>
      </c>
    </row>
    <row r="8" spans="1:4" x14ac:dyDescent="0.2">
      <c r="A8" s="34" t="s">
        <v>209</v>
      </c>
      <c r="B8" s="34">
        <v>50</v>
      </c>
      <c r="C8" s="34">
        <v>125</v>
      </c>
      <c r="D8" s="34" t="s">
        <v>197</v>
      </c>
    </row>
    <row r="9" spans="1:4" x14ac:dyDescent="0.2">
      <c r="A9" s="34" t="s">
        <v>202</v>
      </c>
      <c r="B9" s="34">
        <v>1</v>
      </c>
      <c r="C9" s="34">
        <v>10</v>
      </c>
      <c r="D9" s="34" t="s">
        <v>197</v>
      </c>
    </row>
    <row r="10" spans="1:4" x14ac:dyDescent="0.2">
      <c r="A10" s="34" t="s">
        <v>203</v>
      </c>
      <c r="B10" s="34">
        <v>30</v>
      </c>
      <c r="C10" s="34">
        <v>60</v>
      </c>
      <c r="D10" s="34" t="s">
        <v>197</v>
      </c>
    </row>
    <row r="11" spans="1:4" x14ac:dyDescent="0.2">
      <c r="A11" s="34" t="s">
        <v>204</v>
      </c>
      <c r="B11" s="34">
        <v>2.5</v>
      </c>
      <c r="C11" s="34">
        <v>15</v>
      </c>
      <c r="D11" s="34" t="s">
        <v>196</v>
      </c>
    </row>
    <row r="12" spans="1:4" x14ac:dyDescent="0.2">
      <c r="A12" s="34" t="s">
        <v>81</v>
      </c>
      <c r="B12" s="34">
        <v>20</v>
      </c>
      <c r="C12" s="34">
        <v>70</v>
      </c>
      <c r="D12" s="34" t="s">
        <v>199</v>
      </c>
    </row>
    <row r="13" spans="1:4" x14ac:dyDescent="0.2">
      <c r="A13" s="34" t="s">
        <v>77</v>
      </c>
      <c r="B13" s="34">
        <v>10</v>
      </c>
      <c r="C13" s="34">
        <v>40</v>
      </c>
      <c r="D13" s="34" t="s">
        <v>196</v>
      </c>
    </row>
    <row r="14" spans="1:4" x14ac:dyDescent="0.2">
      <c r="A14" s="34" t="s">
        <v>76</v>
      </c>
      <c r="B14" s="34">
        <v>2</v>
      </c>
      <c r="C14" s="34">
        <v>10</v>
      </c>
      <c r="D14" s="34" t="s">
        <v>197</v>
      </c>
    </row>
    <row r="15" spans="1:4" x14ac:dyDescent="0.2">
      <c r="A15" s="34" t="s">
        <v>205</v>
      </c>
      <c r="B15" s="34">
        <v>10</v>
      </c>
      <c r="C15" s="34">
        <v>20</v>
      </c>
      <c r="D15" s="34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6A1-B1B3-644E-8E44-F90AC620DF78}">
  <dimension ref="A1:E15"/>
  <sheetViews>
    <sheetView zoomScale="158" workbookViewId="0">
      <selection activeCell="B7" sqref="B7"/>
    </sheetView>
  </sheetViews>
  <sheetFormatPr baseColWidth="10" defaultRowHeight="16" x14ac:dyDescent="0.2"/>
  <cols>
    <col min="1" max="1" width="24.5" bestFit="1" customWidth="1"/>
    <col min="2" max="2" width="14.5" customWidth="1"/>
    <col min="3" max="3" width="11.6640625" bestFit="1" customWidth="1"/>
    <col min="4" max="4" width="16.6640625" customWidth="1"/>
    <col min="5" max="5" width="19" customWidth="1"/>
  </cols>
  <sheetData>
    <row r="1" spans="1:5" x14ac:dyDescent="0.2">
      <c r="A1" t="s">
        <v>0</v>
      </c>
      <c r="B1" t="s">
        <v>92</v>
      </c>
      <c r="C1" t="s">
        <v>32</v>
      </c>
      <c r="D1" t="s">
        <v>87</v>
      </c>
      <c r="E1" t="s">
        <v>88</v>
      </c>
    </row>
    <row r="2" spans="1:5" x14ac:dyDescent="0.2">
      <c r="A2" t="s">
        <v>9</v>
      </c>
      <c r="B2" t="s">
        <v>94</v>
      </c>
      <c r="C2" t="s">
        <v>90</v>
      </c>
      <c r="D2" t="s">
        <v>89</v>
      </c>
      <c r="E2">
        <v>200</v>
      </c>
    </row>
    <row r="3" spans="1:5" x14ac:dyDescent="0.2">
      <c r="A3" t="s">
        <v>13</v>
      </c>
      <c r="B3" t="s">
        <v>93</v>
      </c>
      <c r="C3" s="3" t="s">
        <v>33</v>
      </c>
      <c r="D3" t="s">
        <v>137</v>
      </c>
      <c r="E3" s="19">
        <v>100</v>
      </c>
    </row>
    <row r="4" spans="1:5" x14ac:dyDescent="0.2">
      <c r="A4" t="s">
        <v>16</v>
      </c>
      <c r="B4" t="s">
        <v>97</v>
      </c>
      <c r="C4">
        <v>4.5</v>
      </c>
      <c r="D4" t="s">
        <v>95</v>
      </c>
      <c r="E4">
        <v>600</v>
      </c>
    </row>
    <row r="5" spans="1:5" x14ac:dyDescent="0.2">
      <c r="A5" t="s">
        <v>17</v>
      </c>
      <c r="B5" t="s">
        <v>98</v>
      </c>
      <c r="C5">
        <v>1.5</v>
      </c>
      <c r="D5" t="s">
        <v>99</v>
      </c>
    </row>
    <row r="6" spans="1:5" x14ac:dyDescent="0.2">
      <c r="A6" t="s">
        <v>18</v>
      </c>
      <c r="B6" t="s">
        <v>101</v>
      </c>
      <c r="C6" t="s">
        <v>100</v>
      </c>
      <c r="D6" t="s">
        <v>102</v>
      </c>
      <c r="E6">
        <v>400</v>
      </c>
    </row>
    <row r="7" spans="1:5" x14ac:dyDescent="0.2">
      <c r="A7" t="s">
        <v>19</v>
      </c>
      <c r="B7" t="s">
        <v>104</v>
      </c>
      <c r="C7" t="s">
        <v>105</v>
      </c>
    </row>
    <row r="8" spans="1:5" x14ac:dyDescent="0.2">
      <c r="A8" s="12" t="s">
        <v>106</v>
      </c>
      <c r="B8" t="s">
        <v>108</v>
      </c>
      <c r="C8">
        <v>1</v>
      </c>
      <c r="D8" t="s">
        <v>107</v>
      </c>
      <c r="E8">
        <v>1000</v>
      </c>
    </row>
    <row r="9" spans="1:5" x14ac:dyDescent="0.2">
      <c r="A9" t="s">
        <v>14</v>
      </c>
      <c r="B9" t="s">
        <v>108</v>
      </c>
      <c r="C9">
        <v>1.3</v>
      </c>
      <c r="D9" t="s">
        <v>107</v>
      </c>
      <c r="E9">
        <v>1000</v>
      </c>
    </row>
    <row r="10" spans="1:5" x14ac:dyDescent="0.2">
      <c r="A10" t="s">
        <v>15</v>
      </c>
      <c r="C10">
        <v>2</v>
      </c>
    </row>
    <row r="11" spans="1:5" x14ac:dyDescent="0.2">
      <c r="A11" t="s">
        <v>10</v>
      </c>
      <c r="B11" t="s">
        <v>138</v>
      </c>
      <c r="C11" t="s">
        <v>33</v>
      </c>
    </row>
    <row r="12" spans="1:5" x14ac:dyDescent="0.2">
      <c r="A12" t="s">
        <v>11</v>
      </c>
      <c r="B12" t="s">
        <v>110</v>
      </c>
      <c r="C12">
        <v>1</v>
      </c>
    </row>
    <row r="13" spans="1:5" x14ac:dyDescent="0.2">
      <c r="A13" s="12" t="s">
        <v>126</v>
      </c>
      <c r="B13" t="s">
        <v>112</v>
      </c>
      <c r="C13" t="s">
        <v>72</v>
      </c>
    </row>
    <row r="14" spans="1:5" x14ac:dyDescent="0.2">
      <c r="A14" s="12" t="s">
        <v>114</v>
      </c>
      <c r="B14" t="s">
        <v>118</v>
      </c>
      <c r="C14">
        <v>2</v>
      </c>
      <c r="D14" t="s">
        <v>115</v>
      </c>
      <c r="E14">
        <v>1200</v>
      </c>
    </row>
    <row r="15" spans="1:5" x14ac:dyDescent="0.2">
      <c r="A15" t="s">
        <v>12</v>
      </c>
      <c r="B15" t="s">
        <v>119</v>
      </c>
      <c r="C15" t="s">
        <v>59</v>
      </c>
      <c r="D15" t="s">
        <v>121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6B28-A5A3-C745-806F-BB84ED2B99E0}">
  <dimension ref="A1:C14"/>
  <sheetViews>
    <sheetView workbookViewId="0">
      <selection activeCell="D19" sqref="D19"/>
    </sheetView>
  </sheetViews>
  <sheetFormatPr baseColWidth="10" defaultRowHeight="16" x14ac:dyDescent="0.2"/>
  <sheetData>
    <row r="1" spans="1:3" x14ac:dyDescent="0.2">
      <c r="A1" s="20" t="s">
        <v>0</v>
      </c>
      <c r="B1" s="20" t="s">
        <v>151</v>
      </c>
    </row>
    <row r="2" spans="1:3" x14ac:dyDescent="0.2">
      <c r="A2" s="6" t="s">
        <v>85</v>
      </c>
      <c r="B2">
        <v>1</v>
      </c>
      <c r="C2">
        <f>B2*0.000001</f>
        <v>9.9999999999999995E-7</v>
      </c>
    </row>
    <row r="3" spans="1:3" x14ac:dyDescent="0.2">
      <c r="A3" s="6" t="s">
        <v>74</v>
      </c>
      <c r="B3" s="11">
        <v>1</v>
      </c>
      <c r="C3">
        <f t="shared" ref="C3:C14" si="0">B3*0.000001</f>
        <v>9.9999999999999995E-7</v>
      </c>
    </row>
    <row r="4" spans="1:3" x14ac:dyDescent="0.2">
      <c r="A4" s="6" t="s">
        <v>75</v>
      </c>
      <c r="B4" s="6">
        <v>0.7</v>
      </c>
      <c r="C4">
        <f t="shared" si="0"/>
        <v>6.9999999999999997E-7</v>
      </c>
    </row>
    <row r="5" spans="1:3" x14ac:dyDescent="0.2">
      <c r="A5" s="22" t="s">
        <v>76</v>
      </c>
      <c r="B5">
        <v>0.5</v>
      </c>
      <c r="C5">
        <f t="shared" si="0"/>
        <v>4.9999999999999998E-7</v>
      </c>
    </row>
    <row r="6" spans="1:3" x14ac:dyDescent="0.2">
      <c r="A6" s="6" t="s">
        <v>86</v>
      </c>
      <c r="B6">
        <v>0.7</v>
      </c>
      <c r="C6">
        <f t="shared" si="0"/>
        <v>6.9999999999999997E-7</v>
      </c>
    </row>
    <row r="7" spans="1:3" x14ac:dyDescent="0.2">
      <c r="A7" s="6" t="s">
        <v>77</v>
      </c>
      <c r="B7">
        <v>1.45</v>
      </c>
      <c r="C7">
        <f t="shared" si="0"/>
        <v>1.4499999999999999E-6</v>
      </c>
    </row>
    <row r="8" spans="1:3" x14ac:dyDescent="0.2">
      <c r="A8" s="6" t="s">
        <v>78</v>
      </c>
      <c r="B8">
        <v>0.6</v>
      </c>
      <c r="C8">
        <f t="shared" si="0"/>
        <v>5.9999999999999997E-7</v>
      </c>
    </row>
    <row r="9" spans="1:3" x14ac:dyDescent="0.2">
      <c r="A9" s="6" t="s">
        <v>79</v>
      </c>
      <c r="B9">
        <v>1.3</v>
      </c>
      <c r="C9">
        <f t="shared" si="0"/>
        <v>1.3E-6</v>
      </c>
    </row>
    <row r="10" spans="1:3" x14ac:dyDescent="0.2">
      <c r="A10" s="6" t="s">
        <v>80</v>
      </c>
      <c r="B10">
        <v>1.42</v>
      </c>
      <c r="C10">
        <f t="shared" si="0"/>
        <v>1.42E-6</v>
      </c>
    </row>
    <row r="11" spans="1:3" x14ac:dyDescent="0.2">
      <c r="A11" s="6" t="s">
        <v>81</v>
      </c>
      <c r="B11">
        <v>1.42</v>
      </c>
      <c r="C11">
        <f t="shared" si="0"/>
        <v>1.42E-6</v>
      </c>
    </row>
    <row r="12" spans="1:3" x14ac:dyDescent="0.2">
      <c r="A12" s="6" t="s">
        <v>150</v>
      </c>
      <c r="B12">
        <v>1.42</v>
      </c>
      <c r="C12">
        <f t="shared" si="0"/>
        <v>1.42E-6</v>
      </c>
    </row>
    <row r="13" spans="1:3" x14ac:dyDescent="0.2">
      <c r="A13" s="6" t="s">
        <v>82</v>
      </c>
      <c r="B13">
        <v>0.3</v>
      </c>
      <c r="C13">
        <f t="shared" si="0"/>
        <v>2.9999999999999999E-7</v>
      </c>
    </row>
    <row r="14" spans="1:3" x14ac:dyDescent="0.2">
      <c r="A14" s="6" t="s">
        <v>83</v>
      </c>
      <c r="B14">
        <v>0.9</v>
      </c>
      <c r="C14">
        <f t="shared" si="0"/>
        <v>8.9999999999999996E-7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A0D1-CCA0-9742-A367-85557673A049}">
  <dimension ref="A1:B20"/>
  <sheetViews>
    <sheetView workbookViewId="0">
      <selection sqref="A1:B20"/>
    </sheetView>
  </sheetViews>
  <sheetFormatPr baseColWidth="10" defaultRowHeight="16" x14ac:dyDescent="0.2"/>
  <cols>
    <col min="1" max="1" width="19.5" customWidth="1"/>
  </cols>
  <sheetData>
    <row r="1" spans="1:2" x14ac:dyDescent="0.2">
      <c r="A1" s="18" t="s">
        <v>180</v>
      </c>
      <c r="B1" s="18" t="s">
        <v>179</v>
      </c>
    </row>
    <row r="2" spans="1:2" x14ac:dyDescent="0.2">
      <c r="A2" s="13" t="s">
        <v>188</v>
      </c>
      <c r="B2" s="13">
        <v>71</v>
      </c>
    </row>
    <row r="3" spans="1:2" x14ac:dyDescent="0.2">
      <c r="A3" s="13" t="s">
        <v>187</v>
      </c>
      <c r="B3" s="13">
        <v>58</v>
      </c>
    </row>
    <row r="4" spans="1:2" x14ac:dyDescent="0.2">
      <c r="A4" s="13" t="s">
        <v>182</v>
      </c>
      <c r="B4" s="13">
        <v>42</v>
      </c>
    </row>
    <row r="5" spans="1:2" x14ac:dyDescent="0.2">
      <c r="A5" s="13" t="s">
        <v>186</v>
      </c>
      <c r="B5" s="13">
        <v>28</v>
      </c>
    </row>
    <row r="6" spans="1:2" x14ac:dyDescent="0.2">
      <c r="A6" s="13" t="s">
        <v>185</v>
      </c>
      <c r="B6" s="13">
        <v>27</v>
      </c>
    </row>
    <row r="7" spans="1:2" x14ac:dyDescent="0.2">
      <c r="A7" s="13" t="s">
        <v>189</v>
      </c>
      <c r="B7" s="13">
        <v>18</v>
      </c>
    </row>
    <row r="8" spans="1:2" x14ac:dyDescent="0.2">
      <c r="A8" s="13" t="s">
        <v>192</v>
      </c>
      <c r="B8" s="13">
        <v>15</v>
      </c>
    </row>
    <row r="9" spans="1:2" x14ac:dyDescent="0.2">
      <c r="A9" s="13" t="s">
        <v>86</v>
      </c>
      <c r="B9" s="13">
        <v>14</v>
      </c>
    </row>
    <row r="10" spans="1:2" x14ac:dyDescent="0.2">
      <c r="A10" s="13" t="s">
        <v>181</v>
      </c>
      <c r="B10" s="13">
        <v>11</v>
      </c>
    </row>
    <row r="11" spans="1:2" x14ac:dyDescent="0.2">
      <c r="A11" s="13" t="s">
        <v>183</v>
      </c>
      <c r="B11" s="13">
        <v>11</v>
      </c>
    </row>
    <row r="12" spans="1:2" x14ac:dyDescent="0.2">
      <c r="A12" s="15" t="s">
        <v>152</v>
      </c>
      <c r="B12" s="13">
        <v>5</v>
      </c>
    </row>
    <row r="13" spans="1:2" x14ac:dyDescent="0.2">
      <c r="A13" s="13" t="s">
        <v>184</v>
      </c>
      <c r="B13" s="13">
        <v>5</v>
      </c>
    </row>
    <row r="14" spans="1:2" x14ac:dyDescent="0.2">
      <c r="A14" s="13" t="s">
        <v>190</v>
      </c>
      <c r="B14" s="13">
        <v>4</v>
      </c>
    </row>
    <row r="15" spans="1:2" x14ac:dyDescent="0.2">
      <c r="A15" s="13" t="s">
        <v>155</v>
      </c>
      <c r="B15" s="13">
        <v>3</v>
      </c>
    </row>
    <row r="16" spans="1:2" x14ac:dyDescent="0.2">
      <c r="A16" s="13" t="s">
        <v>191</v>
      </c>
      <c r="B16" s="13">
        <v>3</v>
      </c>
    </row>
    <row r="17" spans="1:2" x14ac:dyDescent="0.2">
      <c r="A17" s="13" t="s">
        <v>153</v>
      </c>
      <c r="B17" s="13">
        <v>2</v>
      </c>
    </row>
    <row r="18" spans="1:2" x14ac:dyDescent="0.2">
      <c r="A18" s="13" t="s">
        <v>154</v>
      </c>
      <c r="B18" s="13">
        <v>2</v>
      </c>
    </row>
    <row r="19" spans="1:2" x14ac:dyDescent="0.2">
      <c r="A19" s="13" t="s">
        <v>170</v>
      </c>
      <c r="B19" s="13">
        <v>2</v>
      </c>
    </row>
    <row r="20" spans="1:2" x14ac:dyDescent="0.2">
      <c r="A20" s="13" t="s">
        <v>172</v>
      </c>
      <c r="B20" s="13">
        <v>1</v>
      </c>
    </row>
  </sheetData>
  <sortState xmlns:xlrd2="http://schemas.microsoft.com/office/spreadsheetml/2017/richdata2" ref="A2:B20">
    <sortCondition descending="1" ref="B2:B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834-4957-F54F-A719-592EA0AAF59E}">
  <dimension ref="A1:N21"/>
  <sheetViews>
    <sheetView topLeftCell="C1" zoomScale="107" zoomScaleNormal="65" workbookViewId="0">
      <pane ySplit="1" topLeftCell="A11" activePane="bottomLeft" state="frozen"/>
      <selection pane="bottomLeft" activeCell="N13" sqref="N13"/>
    </sheetView>
  </sheetViews>
  <sheetFormatPr baseColWidth="10" defaultRowHeight="16" x14ac:dyDescent="0.2"/>
  <cols>
    <col min="1" max="1" width="24.5" bestFit="1" customWidth="1"/>
    <col min="2" max="2" width="24.5" customWidth="1"/>
    <col min="3" max="3" width="14.5" customWidth="1"/>
    <col min="5" max="5" width="11.6640625" bestFit="1" customWidth="1"/>
    <col min="6" max="6" width="16.6640625" customWidth="1"/>
    <col min="7" max="7" width="19" customWidth="1"/>
    <col min="9" max="9" width="24.1640625" bestFit="1" customWidth="1"/>
    <col min="10" max="10" width="25.83203125" bestFit="1" customWidth="1"/>
    <col min="11" max="11" width="18.1640625" style="2" customWidth="1"/>
    <col min="14" max="14" width="12.1640625" customWidth="1"/>
  </cols>
  <sheetData>
    <row r="1" spans="1:14" ht="17" x14ac:dyDescent="0.2">
      <c r="A1" t="s">
        <v>0</v>
      </c>
      <c r="B1" t="s">
        <v>64</v>
      </c>
      <c r="C1" t="s">
        <v>92</v>
      </c>
      <c r="D1" t="s">
        <v>25</v>
      </c>
      <c r="E1" t="s">
        <v>32</v>
      </c>
      <c r="F1" t="s">
        <v>87</v>
      </c>
      <c r="G1" t="s">
        <v>88</v>
      </c>
      <c r="H1" t="s">
        <v>8</v>
      </c>
      <c r="I1" t="s">
        <v>35</v>
      </c>
      <c r="J1" t="s">
        <v>29</v>
      </c>
      <c r="K1" s="2" t="s">
        <v>27</v>
      </c>
      <c r="L1" t="s">
        <v>21</v>
      </c>
      <c r="M1" t="s">
        <v>20</v>
      </c>
      <c r="N1" t="s">
        <v>31</v>
      </c>
    </row>
    <row r="2" spans="1:14" x14ac:dyDescent="0.2">
      <c r="A2" t="s">
        <v>9</v>
      </c>
      <c r="C2" t="s">
        <v>94</v>
      </c>
      <c r="D2" t="s">
        <v>55</v>
      </c>
      <c r="E2" t="s">
        <v>90</v>
      </c>
      <c r="F2" t="s">
        <v>89</v>
      </c>
      <c r="G2">
        <v>200</v>
      </c>
      <c r="H2" t="s">
        <v>56</v>
      </c>
      <c r="I2" t="s">
        <v>57</v>
      </c>
      <c r="J2" t="s">
        <v>58</v>
      </c>
      <c r="N2" t="s">
        <v>91</v>
      </c>
    </row>
    <row r="3" spans="1:14" ht="153" x14ac:dyDescent="0.2">
      <c r="A3" t="s">
        <v>13</v>
      </c>
      <c r="C3" t="s">
        <v>93</v>
      </c>
      <c r="D3" s="5" t="s">
        <v>24</v>
      </c>
      <c r="E3" s="3" t="s">
        <v>33</v>
      </c>
      <c r="F3" t="s">
        <v>137</v>
      </c>
      <c r="G3" s="19">
        <v>100</v>
      </c>
      <c r="H3">
        <v>55</v>
      </c>
      <c r="I3">
        <v>98</v>
      </c>
      <c r="J3" t="s">
        <v>30</v>
      </c>
      <c r="K3" s="2" t="s">
        <v>28</v>
      </c>
      <c r="L3" t="s">
        <v>22</v>
      </c>
      <c r="N3" s="2" t="s">
        <v>34</v>
      </c>
    </row>
    <row r="4" spans="1:14" ht="85" x14ac:dyDescent="0.2">
      <c r="A4" t="s">
        <v>16</v>
      </c>
      <c r="C4" t="s">
        <v>97</v>
      </c>
      <c r="D4">
        <v>8.5</v>
      </c>
      <c r="E4">
        <v>4.5</v>
      </c>
      <c r="F4" t="s">
        <v>95</v>
      </c>
      <c r="G4">
        <v>600</v>
      </c>
      <c r="H4">
        <v>40</v>
      </c>
      <c r="I4">
        <v>90</v>
      </c>
      <c r="J4" t="s">
        <v>41</v>
      </c>
      <c r="K4" s="2" t="s">
        <v>40</v>
      </c>
      <c r="L4" s="2" t="s">
        <v>42</v>
      </c>
      <c r="N4" s="2" t="s">
        <v>96</v>
      </c>
    </row>
    <row r="5" spans="1:14" ht="102" x14ac:dyDescent="0.2">
      <c r="A5" t="s">
        <v>17</v>
      </c>
      <c r="C5" t="s">
        <v>98</v>
      </c>
      <c r="D5">
        <v>6.3</v>
      </c>
      <c r="E5">
        <v>1.5</v>
      </c>
      <c r="F5" t="s">
        <v>99</v>
      </c>
      <c r="H5">
        <v>0</v>
      </c>
      <c r="I5">
        <v>90</v>
      </c>
      <c r="J5" t="s">
        <v>44</v>
      </c>
      <c r="K5" s="2" t="s">
        <v>43</v>
      </c>
      <c r="L5" t="s">
        <v>22</v>
      </c>
      <c r="N5" s="2" t="s">
        <v>61</v>
      </c>
    </row>
    <row r="6" spans="1:14" ht="102" x14ac:dyDescent="0.2">
      <c r="A6" t="s">
        <v>18</v>
      </c>
      <c r="C6" t="s">
        <v>101</v>
      </c>
      <c r="D6" t="s">
        <v>47</v>
      </c>
      <c r="E6" t="s">
        <v>100</v>
      </c>
      <c r="F6" t="s">
        <v>102</v>
      </c>
      <c r="G6">
        <v>400</v>
      </c>
      <c r="H6" t="s">
        <v>46</v>
      </c>
      <c r="I6" t="s">
        <v>45</v>
      </c>
      <c r="J6" t="s">
        <v>49</v>
      </c>
      <c r="K6" s="2" t="s">
        <v>48</v>
      </c>
      <c r="N6" s="2" t="s">
        <v>103</v>
      </c>
    </row>
    <row r="7" spans="1:14" ht="102" x14ac:dyDescent="0.2">
      <c r="A7" t="s">
        <v>19</v>
      </c>
      <c r="C7" t="s">
        <v>104</v>
      </c>
      <c r="D7" t="s">
        <v>51</v>
      </c>
      <c r="E7" t="s">
        <v>105</v>
      </c>
      <c r="H7" t="s">
        <v>50</v>
      </c>
      <c r="I7">
        <v>100</v>
      </c>
      <c r="J7" t="s">
        <v>54</v>
      </c>
      <c r="K7" s="2" t="s">
        <v>52</v>
      </c>
      <c r="L7" t="s">
        <v>22</v>
      </c>
      <c r="N7" s="2" t="s">
        <v>53</v>
      </c>
    </row>
    <row r="8" spans="1:14" ht="102" x14ac:dyDescent="0.2">
      <c r="A8" s="12" t="s">
        <v>106</v>
      </c>
      <c r="C8" t="s">
        <v>108</v>
      </c>
      <c r="D8" s="4" t="s">
        <v>38</v>
      </c>
      <c r="E8">
        <v>1</v>
      </c>
      <c r="F8" t="s">
        <v>107</v>
      </c>
      <c r="G8">
        <v>1000</v>
      </c>
      <c r="H8">
        <v>10</v>
      </c>
      <c r="I8">
        <v>100</v>
      </c>
      <c r="J8" t="s">
        <v>39</v>
      </c>
      <c r="K8" s="2" t="s">
        <v>37</v>
      </c>
      <c r="L8" t="s">
        <v>22</v>
      </c>
      <c r="N8" s="2" t="s">
        <v>36</v>
      </c>
    </row>
    <row r="9" spans="1:14" ht="102" x14ac:dyDescent="0.2">
      <c r="A9" t="s">
        <v>14</v>
      </c>
      <c r="C9" t="s">
        <v>108</v>
      </c>
      <c r="D9" s="4" t="s">
        <v>70</v>
      </c>
      <c r="E9">
        <v>1.3</v>
      </c>
      <c r="F9" t="s">
        <v>107</v>
      </c>
      <c r="G9">
        <v>1000</v>
      </c>
      <c r="H9">
        <v>0</v>
      </c>
      <c r="I9">
        <v>100</v>
      </c>
      <c r="K9" s="2" t="s">
        <v>69</v>
      </c>
    </row>
    <row r="10" spans="1:14" ht="102" x14ac:dyDescent="0.2">
      <c r="A10" t="s">
        <v>15</v>
      </c>
      <c r="B10" s="9"/>
      <c r="D10">
        <v>12</v>
      </c>
      <c r="E10">
        <v>2</v>
      </c>
      <c r="I10">
        <v>90</v>
      </c>
      <c r="J10" s="2" t="s">
        <v>65</v>
      </c>
      <c r="M10" s="2" t="s">
        <v>109</v>
      </c>
      <c r="N10" s="2" t="s">
        <v>66</v>
      </c>
    </row>
    <row r="11" spans="1:14" ht="63" customHeight="1" x14ac:dyDescent="0.2">
      <c r="A11" t="s">
        <v>10</v>
      </c>
      <c r="D11">
        <v>32</v>
      </c>
      <c r="E11" t="s">
        <v>33</v>
      </c>
      <c r="I11">
        <v>87</v>
      </c>
      <c r="N11" s="2" t="s">
        <v>67</v>
      </c>
    </row>
    <row r="12" spans="1:14" ht="68" x14ac:dyDescent="0.2">
      <c r="A12" t="s">
        <v>11</v>
      </c>
      <c r="B12">
        <v>0.42</v>
      </c>
      <c r="C12" t="s">
        <v>110</v>
      </c>
      <c r="D12" t="s">
        <v>68</v>
      </c>
      <c r="E12">
        <v>1</v>
      </c>
      <c r="H12">
        <v>82</v>
      </c>
      <c r="I12">
        <v>90</v>
      </c>
      <c r="N12" s="2" t="s">
        <v>67</v>
      </c>
    </row>
    <row r="13" spans="1:14" ht="85" x14ac:dyDescent="0.2">
      <c r="A13" s="12" t="s">
        <v>126</v>
      </c>
      <c r="B13" t="s">
        <v>111</v>
      </c>
      <c r="C13" t="s">
        <v>112</v>
      </c>
      <c r="D13" t="s">
        <v>73</v>
      </c>
      <c r="E13" t="s">
        <v>72</v>
      </c>
      <c r="H13" s="10">
        <v>0.1</v>
      </c>
      <c r="I13">
        <v>90</v>
      </c>
      <c r="M13" s="2" t="s">
        <v>71</v>
      </c>
      <c r="N13" s="2" t="s">
        <v>113</v>
      </c>
    </row>
    <row r="14" spans="1:14" ht="51" x14ac:dyDescent="0.2">
      <c r="A14" s="12" t="s">
        <v>114</v>
      </c>
      <c r="C14" t="s">
        <v>118</v>
      </c>
      <c r="D14">
        <v>20</v>
      </c>
      <c r="E14">
        <v>2</v>
      </c>
      <c r="F14" t="s">
        <v>115</v>
      </c>
      <c r="G14">
        <v>1200</v>
      </c>
      <c r="H14">
        <v>30</v>
      </c>
      <c r="I14">
        <v>90</v>
      </c>
      <c r="M14" t="s">
        <v>116</v>
      </c>
      <c r="N14" s="2" t="s">
        <v>117</v>
      </c>
    </row>
    <row r="15" spans="1:14" ht="17" x14ac:dyDescent="0.2">
      <c r="A15" t="s">
        <v>12</v>
      </c>
      <c r="C15" t="s">
        <v>119</v>
      </c>
      <c r="D15" s="3">
        <v>13</v>
      </c>
      <c r="E15" t="s">
        <v>59</v>
      </c>
      <c r="H15">
        <v>15</v>
      </c>
      <c r="I15">
        <v>100</v>
      </c>
      <c r="J15" s="6" t="s">
        <v>60</v>
      </c>
      <c r="K15" s="2" t="s">
        <v>43</v>
      </c>
      <c r="L15" t="s">
        <v>22</v>
      </c>
      <c r="N15" t="s">
        <v>120</v>
      </c>
    </row>
    <row r="16" spans="1:14" ht="68" x14ac:dyDescent="0.2">
      <c r="A16" t="s">
        <v>157</v>
      </c>
      <c r="C16">
        <v>0.65</v>
      </c>
      <c r="D16">
        <v>7.5</v>
      </c>
      <c r="E16">
        <v>1.5</v>
      </c>
      <c r="F16" t="s">
        <v>156</v>
      </c>
      <c r="G16">
        <v>150</v>
      </c>
      <c r="H16">
        <v>17</v>
      </c>
      <c r="I16">
        <v>100</v>
      </c>
      <c r="N16" s="25" t="s">
        <v>159</v>
      </c>
    </row>
    <row r="17" spans="1:14" x14ac:dyDescent="0.2">
      <c r="A17" t="s">
        <v>153</v>
      </c>
      <c r="N17" t="s">
        <v>160</v>
      </c>
    </row>
    <row r="18" spans="1:14" x14ac:dyDescent="0.2">
      <c r="A18" t="s">
        <v>154</v>
      </c>
      <c r="E18" t="s">
        <v>169</v>
      </c>
      <c r="N18" t="s">
        <v>176</v>
      </c>
    </row>
    <row r="20" spans="1:14" x14ac:dyDescent="0.2">
      <c r="A20" t="s">
        <v>172</v>
      </c>
      <c r="N20" s="33" t="s">
        <v>174</v>
      </c>
    </row>
    <row r="21" spans="1:14" x14ac:dyDescent="0.2">
      <c r="A21" t="s">
        <v>175</v>
      </c>
      <c r="N21" s="33" t="s">
        <v>177</v>
      </c>
    </row>
  </sheetData>
  <phoneticPr fontId="1" type="noConversion"/>
  <hyperlinks>
    <hyperlink ref="N16" r:id="rId1" xr:uid="{1380087E-37E2-BD4D-B999-B783C28FE636}"/>
    <hyperlink ref="N20" r:id="rId2" xr:uid="{FBAE2879-96B7-7B41-B7B0-A2DA12272A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66AB-4D1F-C947-9718-923F92C362FE}">
  <dimension ref="A1:C19"/>
  <sheetViews>
    <sheetView workbookViewId="0">
      <selection activeCell="E22" sqref="E22"/>
    </sheetView>
  </sheetViews>
  <sheetFormatPr baseColWidth="10" defaultRowHeight="16" x14ac:dyDescent="0.2"/>
  <cols>
    <col min="1" max="1" width="24.5" bestFit="1" customWidth="1"/>
    <col min="2" max="2" width="21.1640625" customWidth="1"/>
  </cols>
  <sheetData>
    <row r="1" spans="1:3" x14ac:dyDescent="0.2">
      <c r="A1" s="18" t="s">
        <v>133</v>
      </c>
      <c r="B1" s="18" t="s">
        <v>134</v>
      </c>
    </row>
    <row r="2" spans="1:3" x14ac:dyDescent="0.2">
      <c r="A2" s="13" t="s">
        <v>76</v>
      </c>
      <c r="B2" s="13">
        <v>6.3</v>
      </c>
    </row>
    <row r="3" spans="1:3" x14ac:dyDescent="0.2">
      <c r="A3" s="13" t="s">
        <v>130</v>
      </c>
      <c r="B3" s="13">
        <v>8.5</v>
      </c>
    </row>
    <row r="4" spans="1:3" x14ac:dyDescent="0.2">
      <c r="A4" s="13" t="s">
        <v>124</v>
      </c>
      <c r="B4" s="13">
        <v>12</v>
      </c>
    </row>
    <row r="5" spans="1:3" x14ac:dyDescent="0.2">
      <c r="A5" s="15" t="s">
        <v>128</v>
      </c>
      <c r="B5" s="13">
        <v>20</v>
      </c>
    </row>
    <row r="6" spans="1:3" x14ac:dyDescent="0.2">
      <c r="A6" s="13" t="s">
        <v>125</v>
      </c>
      <c r="B6" s="13">
        <v>32</v>
      </c>
    </row>
    <row r="7" spans="1:3" x14ac:dyDescent="0.2">
      <c r="A7" s="15" t="s">
        <v>129</v>
      </c>
      <c r="B7" s="17" t="s">
        <v>135</v>
      </c>
    </row>
    <row r="8" spans="1:3" x14ac:dyDescent="0.2">
      <c r="A8" s="13" t="s">
        <v>127</v>
      </c>
      <c r="B8" s="13" t="s">
        <v>73</v>
      </c>
    </row>
    <row r="9" spans="1:3" x14ac:dyDescent="0.2">
      <c r="A9" s="13" t="s">
        <v>131</v>
      </c>
      <c r="B9" s="14" t="s">
        <v>24</v>
      </c>
    </row>
    <row r="10" spans="1:3" x14ac:dyDescent="0.2">
      <c r="A10" s="13" t="s">
        <v>168</v>
      </c>
      <c r="B10" s="13" t="s">
        <v>47</v>
      </c>
    </row>
    <row r="11" spans="1:3" x14ac:dyDescent="0.2">
      <c r="A11" s="13" t="s">
        <v>167</v>
      </c>
      <c r="B11" s="13" t="s">
        <v>68</v>
      </c>
    </row>
    <row r="12" spans="1:3" x14ac:dyDescent="0.2">
      <c r="A12" s="13" t="s">
        <v>132</v>
      </c>
      <c r="B12" s="13" t="s">
        <v>55</v>
      </c>
    </row>
    <row r="13" spans="1:3" x14ac:dyDescent="0.2">
      <c r="A13" s="13" t="s">
        <v>77</v>
      </c>
      <c r="B13" s="13" t="s">
        <v>51</v>
      </c>
    </row>
    <row r="14" spans="1:3" x14ac:dyDescent="0.2">
      <c r="A14" s="15" t="s">
        <v>123</v>
      </c>
      <c r="B14" s="16" t="s">
        <v>70</v>
      </c>
    </row>
    <row r="15" spans="1:3" x14ac:dyDescent="0.2">
      <c r="A15" s="13" t="s">
        <v>152</v>
      </c>
      <c r="B15" s="27" t="s">
        <v>163</v>
      </c>
      <c r="C15" s="6"/>
    </row>
    <row r="16" spans="1:3" x14ac:dyDescent="0.2">
      <c r="A16" s="13" t="s">
        <v>153</v>
      </c>
      <c r="B16" s="28" t="s">
        <v>164</v>
      </c>
      <c r="C16" s="26"/>
    </row>
    <row r="17" spans="1:3" x14ac:dyDescent="0.2">
      <c r="A17" s="13" t="s">
        <v>154</v>
      </c>
      <c r="B17" s="27" t="s">
        <v>165</v>
      </c>
      <c r="C17" s="6"/>
    </row>
    <row r="18" spans="1:3" x14ac:dyDescent="0.2">
      <c r="A18" s="13" t="s">
        <v>155</v>
      </c>
      <c r="B18" s="27" t="s">
        <v>166</v>
      </c>
      <c r="C18" s="6"/>
    </row>
    <row r="19" spans="1:3" x14ac:dyDescent="0.2">
      <c r="A19" s="13"/>
      <c r="B19" s="13"/>
    </row>
  </sheetData>
  <sortState xmlns:xlrd2="http://schemas.microsoft.com/office/spreadsheetml/2017/richdata2" ref="A2:B14">
    <sortCondition ref="B2:B1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A5A9-4D65-1E45-A310-F6BA0DD442DC}">
  <dimension ref="A1:B7"/>
  <sheetViews>
    <sheetView workbookViewId="0">
      <selection activeCell="C28" sqref="C28"/>
    </sheetView>
  </sheetViews>
  <sheetFormatPr baseColWidth="10" defaultRowHeight="16" x14ac:dyDescent="0.2"/>
  <sheetData>
    <row r="1" spans="1:2" x14ac:dyDescent="0.2">
      <c r="A1" t="s">
        <v>4</v>
      </c>
      <c r="B1" t="s">
        <v>3</v>
      </c>
    </row>
    <row r="2" spans="1:2" x14ac:dyDescent="0.2">
      <c r="A2" t="s">
        <v>1</v>
      </c>
      <c r="B2" t="s">
        <v>5</v>
      </c>
    </row>
    <row r="3" spans="1:2" x14ac:dyDescent="0.2">
      <c r="A3" t="s">
        <v>2</v>
      </c>
      <c r="B3" t="s">
        <v>6</v>
      </c>
    </row>
    <row r="4" spans="1:2" x14ac:dyDescent="0.2">
      <c r="A4" t="s">
        <v>8</v>
      </c>
      <c r="B4" t="s">
        <v>7</v>
      </c>
    </row>
    <row r="5" spans="1:2" x14ac:dyDescent="0.2">
      <c r="A5" t="s">
        <v>21</v>
      </c>
      <c r="B5" t="s">
        <v>23</v>
      </c>
    </row>
    <row r="7" spans="1:2" x14ac:dyDescent="0.2">
      <c r="A7" s="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for_matlab</vt:lpstr>
      <vt:lpstr>refRanges</vt:lpstr>
      <vt:lpstr>Sheet5</vt:lpstr>
      <vt:lpstr>Sheet1</vt:lpstr>
      <vt:lpstr>Sheet2</vt:lpstr>
      <vt:lpstr>all_params</vt:lpstr>
      <vt:lpstr>halfLife_table</vt:lpstr>
      <vt:lpstr>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2021-09-21T20:26:02Z</dcterms:created>
  <dcterms:modified xsi:type="dcterms:W3CDTF">2022-11-02T19:54:56Z</dcterms:modified>
</cp:coreProperties>
</file>